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3.1'!$A$1:$Q$51</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4.2 - 4.8'!$A$1:$K$84</definedName>
    <definedName name="_xlnm.Print_Area" localSheetId="22">'23 Tablice 5.1 - 5.4'!$A$1:$J$75</definedName>
    <definedName name="_xlnm.Print_Area" localSheetId="23">'24 Tablica 6.1'!$A$1:$L$155</definedName>
    <definedName name="_xlnm.Print_Area" localSheetId="24">'25 Tablice 6.2, 6.3'!$A$1:$M$56</definedName>
    <definedName name="_xlnm.Print_Area" localSheetId="25">'26 Tablice 6.4 - 6.8'!$A$1:$G$89</definedName>
    <definedName name="_xlnm.Print_Area" localSheetId="26">'27 Tablice 6.9 - 6.12 '!$A$1:$G$55</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H34" i="45" l="1"/>
  <c r="H139" i="46" l="1"/>
  <c r="J23" i="31" l="1"/>
  <c r="B27" i="31" s="1"/>
  <c r="J22" i="31"/>
  <c r="B26" i="31" s="1"/>
  <c r="G2" i="92" l="1"/>
  <c r="B7" i="92" s="1"/>
  <c r="G1" i="92"/>
  <c r="B6" i="92" s="1"/>
  <c r="G2" i="34"/>
  <c r="B6" i="34" s="1"/>
  <c r="G1" i="34"/>
  <c r="G49" i="67" l="1"/>
  <c r="J36" i="92" l="1"/>
  <c r="B40" i="92" s="1"/>
  <c r="J35" i="92"/>
  <c r="B39" i="92" s="1"/>
  <c r="B5" i="34"/>
  <c r="I16" i="45" l="1"/>
  <c r="C81" i="45" l="1"/>
  <c r="C56" i="45"/>
  <c r="C16" i="45"/>
  <c r="S25" i="37" l="1"/>
  <c r="S26" i="37"/>
  <c r="F69" i="65" l="1"/>
  <c r="C54" i="82" l="1"/>
  <c r="C55" i="82"/>
  <c r="C56" i="82"/>
  <c r="C65" i="82"/>
  <c r="C66" i="82"/>
  <c r="C67" i="82"/>
  <c r="C68" i="82" l="1"/>
  <c r="C57" i="82"/>
  <c r="F22" i="68" l="1"/>
  <c r="F45" i="65" l="1"/>
  <c r="O62" i="92" l="1"/>
  <c r="I2" i="91" l="1"/>
  <c r="L35" i="91" s="1"/>
  <c r="I1" i="91"/>
  <c r="L34" i="91" s="1"/>
  <c r="F12" i="68" l="1"/>
  <c r="B81" i="45" l="1"/>
  <c r="C49" i="67" l="1"/>
  <c r="D49" i="67"/>
  <c r="E49" i="67"/>
  <c r="F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80" i="65" l="1"/>
  <c r="F16" i="65" l="1"/>
  <c r="G38" i="68" l="1"/>
  <c r="G37"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<sst xmlns="http://schemas.openxmlformats.org/spreadsheetml/2006/main" count="3478" uniqueCount="1643">
  <si>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</si>
  <si>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</si>
  <si>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</si>
  <si>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</si>
  <si>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</si>
  <si>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</si>
  <si>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</si>
  <si>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</si>
  <si>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</si>
  <si>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</si>
  <si>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</si>
  <si>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</si>
  <si>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</si>
  <si>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</si>
  <si>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</si>
  <si>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</si>
  <si>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</si>
  <si>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</si>
  <si>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</si>
  <si>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</si>
  <si>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</si>
  <si>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</si>
  <si>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</si>
  <si>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</si>
  <si>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</si>
  <si>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</si>
  <si>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</si>
  <si>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</si>
  <si>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</si>
  <si>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</si>
  <si>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</si>
  <si>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</si>
  <si>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</si>
  <si>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</si>
  <si>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</si>
  <si>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</si>
  <si>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</si>
  <si>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</si>
  <si>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</si>
  <si>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</si>
  <si>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</si>
  <si>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</si>
  <si>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</si>
  <si>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</si>
  <si>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</si>
  <si>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</si>
  <si>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</si>
  <si>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</si>
  <si>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</si>
  <si>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</si>
  <si>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</si>
  <si>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</si>
  <si>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</si>
  <si>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</si>
  <si>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</si>
  <si>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</si>
  <si>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</si>
  <si>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</si>
  <si>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</si>
  <si>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</si>
  <si>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</si>
  <si>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</si>
  <si>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</si>
  <si>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</si>
  <si>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</si>
  <si>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</si>
  <si>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</si>
  <si>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</si>
  <si>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</si>
  <si>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</si>
  <si>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</si>
  <si>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</si>
  <si>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</si>
  <si>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</si>
  <si>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</si>
  <si>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</si>
  <si>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</si>
  <si>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</si>
  <si>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</si>
  <si>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</si>
  <si>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</si>
  <si>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</si>
  <si>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</si>
  <si>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</si>
  <si>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</si>
  <si>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</si>
  <si>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</si>
  <si>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</si>
  <si>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</si>
  <si>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</si>
  <si>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</si>
  <si>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</si>
  <si>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</si>
  <si>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</si>
  <si>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</si>
  <si>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</si>
  <si>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</si>
  <si>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</si>
  <si>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</si>
  <si>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</si>
  <si>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</si>
  <si>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</si>
  <si>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</si>
  <si>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</si>
  <si>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</si>
  <si>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</si>
  <si>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</si>
  <si>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</si>
  <si>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</si>
  <si>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</si>
  <si>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</si>
  <si>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</si>
  <si>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</si>
  <si>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</si>
  <si>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</si>
  <si>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</si>
  <si>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</si>
  <si>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</si>
  <si>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</si>
  <si>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</si>
  <si>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</si>
  <si>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</si>
  <si>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</si>
  <si>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</si>
  <si>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</si>
  <si>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</si>
  <si>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</si>
  <si>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</si>
  <si>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</si>
  <si>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</si>
  <si>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</si>
  <si>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</si>
  <si>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</si>
  <si>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</si>
  <si>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</si>
  <si>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</si>
  <si>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</si>
  <si>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</si>
  <si>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</si>
  <si>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</si>
  <si>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</si>
  <si>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</si>
  <si>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</si>
  <si>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</si>
  <si>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</si>
  <si>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</si>
  <si>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</si>
  <si>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</si>
  <si>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</si>
  <si>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</si>
  <si>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HRERSIUELTE8</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</si>
  <si>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</si>
  <si>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</si>
  <si>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</si>
  <si>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</si>
  <si>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</si>
  <si>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</si>
  <si>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</si>
  <si>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</si>
  <si>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</si>
  <si>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</si>
  <si>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</si>
  <si>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</si>
  <si>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</si>
  <si>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</si>
  <si>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</si>
  <si>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</si>
  <si>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</si>
  <si>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</si>
  <si>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</si>
  <si>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</si>
  <si>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</si>
  <si>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</si>
  <si>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</si>
  <si>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</si>
  <si>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</si>
  <si>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</si>
  <si>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</si>
  <si>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</si>
  <si>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</si>
  <si>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</si>
  <si>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</si>
  <si>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</si>
  <si>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</si>
  <si>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</si>
  <si>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</si>
  <si>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</si>
  <si>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</si>
  <si>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</si>
  <si>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</si>
  <si>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</si>
  <si>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</si>
  <si>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</si>
  <si>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</si>
  <si>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</si>
  <si>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</si>
  <si>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</si>
  <si>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</si>
  <si>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</si>
  <si>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</si>
  <si>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</si>
  <si>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</si>
  <si>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</si>
  <si>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</si>
  <si>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</si>
  <si>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</si>
  <si>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</si>
  <si>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</si>
  <si>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</si>
  <si>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</si>
  <si>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</si>
  <si>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</si>
  <si>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</si>
  <si>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</si>
  <si>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</si>
  <si>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</si>
  <si>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</si>
  <si>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</si>
  <si>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</si>
  <si>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</si>
  <si>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</si>
  <si>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</si>
  <si>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</si>
  <si>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</si>
  <si>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</si>
  <si>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</si>
  <si>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</si>
  <si>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</si>
  <si>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</si>
  <si>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</si>
  <si>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</si>
  <si>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</si>
  <si>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</si>
  <si>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</si>
  <si>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</si>
  <si>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</si>
  <si>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</si>
  <si>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</si>
  <si>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</si>
  <si>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</si>
  <si>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</si>
  <si>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</si>
  <si>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</si>
  <si>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</si>
  <si>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</si>
  <si>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</si>
  <si>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</si>
  <si>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</si>
  <si>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</si>
  <si>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</si>
  <si>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</si>
  <si>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</si>
  <si>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</si>
  <si>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</si>
  <si>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</si>
  <si>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</si>
  <si>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</si>
  <si>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</si>
  <si>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</si>
  <si>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</si>
  <si>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</si>
  <si>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</si>
  <si>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</si>
  <si>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</si>
  <si>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</si>
  <si>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</si>
  <si>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</si>
  <si>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</si>
  <si>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</si>
  <si>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</si>
  <si>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</si>
  <si>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</si>
  <si>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</si>
  <si>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</si>
  <si>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</si>
  <si>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</si>
  <si>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</si>
  <si>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</si>
  <si>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</si>
  <si>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</si>
  <si>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</si>
  <si>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</si>
  <si>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</si>
  <si>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</si>
  <si>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</si>
  <si>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</si>
  <si>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</si>
  <si>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</si>
  <si>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</si>
  <si>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</si>
  <si>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</si>
  <si>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</si>
  <si>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</si>
  <si>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</si>
  <si>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</si>
  <si>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</si>
  <si>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</si>
  <si>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</si>
  <si>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</si>
  <si>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</si>
  <si>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</si>
  <si>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</si>
  <si>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</si>
  <si>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</si>
  <si>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</si>
  <si>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</si>
  <si>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</si>
  <si>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</si>
  <si>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</si>
  <si>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</si>
  <si>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</si>
  <si>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</si>
  <si>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</si>
  <si>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</si>
  <si>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</si>
  <si>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</si>
  <si>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</si>
  <si>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</si>
  <si>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</si>
  <si>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</si>
  <si>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</si>
  <si>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</si>
  <si>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</si>
  <si>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</si>
  <si>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</si>
  <si>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</si>
  <si>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</si>
  <si>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</si>
  <si>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</si>
  <si>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</si>
  <si>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</si>
  <si>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</si>
  <si>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</si>
  <si>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</si>
  <si>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</si>
  <si>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</si>
  <si>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</si>
  <si>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</si>
  <si>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</si>
  <si>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</si>
  <si>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</si>
  <si>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</si>
  <si>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</si>
  <si>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</si>
  <si>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</si>
  <si>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</si>
  <si>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</si>
  <si>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</si>
  <si>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</si>
  <si>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</si>
  <si>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</si>
  <si>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</si>
  <si>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</si>
  <si>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</si>
  <si>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</si>
  <si>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</si>
  <si>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</si>
  <si>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</si>
  <si>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</si>
  <si>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</si>
  <si>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</si>
  <si>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</si>
  <si>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</si>
  <si>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</si>
  <si>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</si>
  <si>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</si>
  <si>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</si>
  <si>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</si>
  <si>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</si>
  <si>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</si>
  <si>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</si>
  <si>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</si>
  <si>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</si>
  <si>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</si>
  <si>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</si>
  <si>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</si>
  <si>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</si>
  <si>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</si>
  <si>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</si>
  <si>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</si>
  <si>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</si>
  <si>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</si>
  <si>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</si>
  <si>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</si>
  <si>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</si>
  <si>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</si>
  <si>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</si>
  <si>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</si>
  <si>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</si>
  <si>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</si>
  <si>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</si>
  <si>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</si>
  <si>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</si>
  <si>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</si>
  <si>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</si>
  <si>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</si>
  <si>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</si>
  <si>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</si>
  <si>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</si>
  <si>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</si>
  <si>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</si>
  <si>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</si>
  <si>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</si>
  <si>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</si>
  <si>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</si>
  <si>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</si>
  <si>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</si>
  <si>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</si>
  <si>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</si>
  <si>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</si>
  <si>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</si>
  <si>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</si>
  <si>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</si>
  <si>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</si>
  <si>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</si>
  <si>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</si>
  <si>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</si>
  <si>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</si>
  <si>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</si>
  <si>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</si>
  <si>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</si>
  <si>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</si>
  <si>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</si>
  <si>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</si>
  <si>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</si>
  <si>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</si>
  <si>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</si>
  <si>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</si>
  <si>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</si>
  <si>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</si>
  <si>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</si>
  <si>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</si>
  <si>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</si>
  <si>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</si>
  <si>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</si>
  <si>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</si>
  <si>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</si>
  <si>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</si>
  <si>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</si>
  <si>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</si>
  <si>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</si>
  <si>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</si>
  <si>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</si>
  <si>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</si>
  <si>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</si>
  <si>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</si>
  <si>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</si>
  <si>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</si>
  <si>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</si>
  <si>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</si>
  <si>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</si>
  <si>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</si>
  <si>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</si>
  <si>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</si>
  <si>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</si>
  <si>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</si>
  <si>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</si>
  <si>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</si>
  <si>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</si>
  <si>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</si>
  <si>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</si>
  <si>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</si>
  <si>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</si>
  <si>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</si>
  <si>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</si>
  <si>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</si>
  <si>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</si>
  <si>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</si>
  <si>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</si>
  <si>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</si>
  <si>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</si>
  <si>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</si>
  <si>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</si>
  <si>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</si>
  <si>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</si>
  <si>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</si>
  <si>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</si>
  <si>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</si>
  <si>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</si>
  <si>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</si>
  <si>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</si>
  <si>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</si>
  <si>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</si>
  <si>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</si>
  <si>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</si>
  <si>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</si>
  <si>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</si>
  <si>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</si>
  <si>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</si>
  <si>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</si>
  <si>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</si>
  <si>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</si>
  <si>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</si>
  <si>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</si>
  <si>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</si>
  <si>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</si>
  <si>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</si>
  <si>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</si>
  <si>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</si>
  <si>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</si>
  <si>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</si>
  <si>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</si>
  <si>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</si>
  <si>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</si>
  <si>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</si>
  <si>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</si>
  <si>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</si>
  <si>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</si>
  <si>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</si>
  <si>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</si>
  <si>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</si>
  <si>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</si>
  <si>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</si>
  <si>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</si>
  <si>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</si>
  <si>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</si>
  <si>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</si>
  <si>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</si>
  <si>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</si>
  <si>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</si>
  <si>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</si>
  <si>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</si>
  <si>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</si>
  <si>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</si>
  <si>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</si>
  <si>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</si>
  <si>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</si>
  <si>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</si>
  <si>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</si>
  <si>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</si>
  <si>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</si>
  <si>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</si>
  <si>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</si>
  <si>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</si>
  <si>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</si>
  <si>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</si>
  <si>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</si>
  <si>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</si>
  <si>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</si>
  <si>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</si>
  <si>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</si>
  <si>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</si>
  <si>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</si>
  <si>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</si>
  <si>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</si>
  <si>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</si>
  <si>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</si>
  <si>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</si>
  <si>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</si>
  <si>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</si>
  <si>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</si>
  <si>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</si>
  <si>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</si>
  <si>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</si>
  <si>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</si>
  <si>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</si>
  <si>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</si>
  <si>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</si>
  <si>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</si>
  <si>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</si>
  <si>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</si>
  <si>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</si>
  <si>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</si>
  <si>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</si>
  <si>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</si>
  <si>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</si>
  <si>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</si>
  <si>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</si>
  <si>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</si>
  <si>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</si>
  <si>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</si>
  <si>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</si>
  <si>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</si>
  <si>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</si>
  <si>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</si>
  <si>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</si>
  <si>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</si>
  <si>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</si>
  <si>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</si>
  <si>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</si>
  <si>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</si>
  <si>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</si>
  <si>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</si>
  <si>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</si>
  <si>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</si>
  <si>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</si>
  <si>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</si>
  <si>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</si>
  <si>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</si>
  <si>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</si>
  <si>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</si>
  <si>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</si>
  <si>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</si>
  <si>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</si>
  <si>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</si>
  <si>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</si>
  <si>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</si>
  <si>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</si>
  <si>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</si>
  <si>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</si>
  <si>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</si>
  <si>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</si>
  <si>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</si>
  <si>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</si>
  <si>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</si>
  <si>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</si>
  <si>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</si>
  <si>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</si>
  <si>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</si>
  <si>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</si>
  <si>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</si>
  <si>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</si>
  <si>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</si>
  <si>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</si>
  <si>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</si>
  <si>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</si>
  <si>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</si>
  <si>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</si>
  <si>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</si>
  <si>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</si>
  <si>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</si>
  <si>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</si>
  <si>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</si>
  <si>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</si>
  <si>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</si>
  <si>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</si>
  <si>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</si>
  <si>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</si>
  <si>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</si>
  <si>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</si>
  <si>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</si>
  <si>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</si>
  <si>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</si>
  <si>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</si>
  <si>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</si>
  <si>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</si>
  <si>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</si>
  <si>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</si>
  <si>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</si>
  <si>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</si>
  <si>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</si>
  <si>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</si>
  <si>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</si>
  <si>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</si>
  <si>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</si>
  <si>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</si>
  <si>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</si>
  <si>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</si>
  <si>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</si>
  <si>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</si>
  <si>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</si>
  <si>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</si>
  <si>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</si>
  <si>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</si>
  <si>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</si>
  <si>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</si>
  <si>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</si>
  <si>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</si>
  <si>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</si>
  <si>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</si>
  <si>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</si>
  <si>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</si>
  <si>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</si>
  <si>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</si>
  <si>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</si>
  <si>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</si>
  <si>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</si>
  <si>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</si>
  <si>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</si>
  <si>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</si>
  <si>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</si>
  <si>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</si>
  <si>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</si>
  <si>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</si>
  <si>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</si>
  <si>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</si>
  <si>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</si>
  <si>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</si>
  <si>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</si>
  <si>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</si>
  <si>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</si>
  <si>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</si>
  <si>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</si>
  <si>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</si>
  <si>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</si>
  <si>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</si>
  <si>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</si>
  <si>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</si>
  <si>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</si>
  <si>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</si>
  <si>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</si>
  <si>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</si>
  <si>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</si>
  <si>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</si>
  <si>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</si>
  <si>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</si>
  <si>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</si>
  <si>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</si>
  <si>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</si>
  <si>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</si>
  <si>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</si>
  <si>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</si>
  <si>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</si>
  <si>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</si>
  <si>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</si>
  <si>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</si>
  <si>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</si>
  <si>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</si>
  <si>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</si>
  <si>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</si>
  <si>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</si>
  <si>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</si>
  <si>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</si>
  <si>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</si>
  <si>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</si>
  <si>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</si>
  <si>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</si>
  <si>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</si>
  <si>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</si>
  <si>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</si>
  <si>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</si>
  <si>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</si>
  <si>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</si>
  <si>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</si>
  <si>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</si>
  <si>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</si>
  <si>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</si>
  <si>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</si>
  <si>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</si>
  <si>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</si>
  <si>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</si>
  <si>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</si>
  <si>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</si>
  <si>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</si>
  <si>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</si>
  <si>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</si>
  <si>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</si>
  <si>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</si>
  <si>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</si>
  <si>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</si>
  <si>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</si>
  <si>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</si>
  <si>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</si>
  <si>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</si>
  <si>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</si>
  <si>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</si>
  <si>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</si>
  <si>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</si>
  <si>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</si>
  <si>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</si>
  <si>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</si>
  <si>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</si>
  <si>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</si>
  <si>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</si>
  <si>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</si>
  <si>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</si>
  <si>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</si>
  <si>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</si>
  <si>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</si>
  <si>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</si>
  <si>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</si>
  <si>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</si>
  <si>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</si>
  <si>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</si>
  <si>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</si>
  <si>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</si>
  <si>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</si>
  <si>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</si>
  <si>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</si>
  <si>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</si>
  <si>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</si>
  <si>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</si>
  <si>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</si>
  <si>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</si>
  <si>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</si>
  <si>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</si>
  <si>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</si>
  <si>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</si>
  <si>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</si>
  <si>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</si>
  <si>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</si>
  <si>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</si>
  <si>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</si>
  <si>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</si>
  <si>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</si>
  <si>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</si>
  <si>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</si>
  <si>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</si>
  <si>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</si>
  <si>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</si>
  <si>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</si>
  <si>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</si>
  <si>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</si>
  <si>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</si>
  <si>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</si>
  <si>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</si>
  <si>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</si>
  <si>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</si>
  <si>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</si>
  <si>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</si>
  <si>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</si>
  <si>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</si>
  <si>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</si>
  <si>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</si>
  <si>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</si>
  <si>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</si>
  <si>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</si>
  <si>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</si>
  <si>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</si>
  <si>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</si>
  <si>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</si>
  <si>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</si>
  <si>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</si>
  <si>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</si>
  <si>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</si>
  <si>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</si>
  <si>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</si>
  <si>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</si>
  <si>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</si>
  <si>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</si>
  <si>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</si>
  <si>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</si>
  <si>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</si>
  <si>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</si>
  <si>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</si>
  <si>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</si>
  <si>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</si>
  <si>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</si>
  <si>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</si>
  <si>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</si>
  <si>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</si>
  <si>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</si>
  <si>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</si>
  <si>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</si>
  <si>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</si>
  <si>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</si>
  <si>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</si>
  <si>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</si>
  <si>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</si>
  <si>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</si>
  <si>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</si>
  <si>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</si>
  <si>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</si>
  <si>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</si>
  <si>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</si>
  <si>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</si>
  <si>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</si>
  <si>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</si>
  <si>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</si>
  <si>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</si>
  <si>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</si>
  <si>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</si>
  <si>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</si>
  <si>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</si>
  <si>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</si>
  <si>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</si>
  <si>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</si>
  <si>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</si>
  <si>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</si>
  <si>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</si>
  <si>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</si>
  <si>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</si>
  <si>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</si>
  <si>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</si>
  <si>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</si>
  <si>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</si>
  <si>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</si>
  <si>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</si>
  <si>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</si>
  <si>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</si>
  <si>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</si>
  <si>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</si>
  <si>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</si>
  <si>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</si>
  <si>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</si>
  <si>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</si>
  <si>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</si>
  <si>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</si>
  <si>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</si>
  <si>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</si>
  <si>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</si>
  <si>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</si>
  <si>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</si>
  <si>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</si>
  <si>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</si>
  <si>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</si>
  <si>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</si>
  <si>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</si>
  <si>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</si>
  <si>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</si>
  <si>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</si>
  <si>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</si>
  <si>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</si>
  <si>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</si>
  <si>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</si>
  <si>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</si>
  <si>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</si>
  <si>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</si>
  <si>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</si>
  <si>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</si>
  <si>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</si>
  <si>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</si>
  <si>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</si>
  <si>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</si>
  <si>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</si>
  <si>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</si>
  <si>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</si>
  <si>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</si>
  <si>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</si>
  <si>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</si>
  <si>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</si>
  <si>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</si>
  <si>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</si>
  <si>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</si>
  <si>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</si>
  <si>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</si>
  <si>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</si>
  <si>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</si>
  <si>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</si>
  <si>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</si>
  <si>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</si>
  <si>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</si>
  <si>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</si>
  <si>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</si>
  <si>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</si>
  <si>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</si>
  <si>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</si>
  <si>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</si>
  <si>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</si>
  <si>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</si>
  <si>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</si>
  <si>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</si>
  <si>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</si>
  <si>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</si>
  <si>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</si>
  <si>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</si>
  <si>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</si>
  <si>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</si>
  <si>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</si>
  <si>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</si>
  <si>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</si>
  <si>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</si>
  <si>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</si>
  <si>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</si>
  <si>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</si>
  <si>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</si>
  <si>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</si>
  <si>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</si>
  <si>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</si>
  <si>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</si>
  <si>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</si>
  <si>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</si>
  <si>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</si>
  <si>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</si>
  <si>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</si>
  <si>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</si>
  <si>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</si>
  <si>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</si>
  <si>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</si>
  <si>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</si>
  <si>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</si>
  <si>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</si>
  <si>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</si>
  <si>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</si>
  <si>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</si>
  <si>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</si>
  <si>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</si>
  <si>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</si>
  <si>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</si>
  <si>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</si>
  <si>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</si>
  <si>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</si>
  <si>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</si>
  <si>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</si>
  <si>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</si>
  <si>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</si>
  <si>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</si>
  <si>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</si>
  <si>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</si>
  <si>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</si>
  <si>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</si>
  <si>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</si>
  <si>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</si>
  <si>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</si>
  <si>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</si>
  <si>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</si>
  <si>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</si>
  <si>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</si>
  <si>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</si>
  <si>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</si>
  <si>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</si>
  <si>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</si>
  <si>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</si>
  <si>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</si>
  <si>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</si>
  <si>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</si>
  <si>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</si>
  <si>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</si>
  <si>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</si>
  <si>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</si>
  <si>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</si>
  <si>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</si>
  <si>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</si>
  <si>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</si>
  <si>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</si>
  <si>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</si>
  <si>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</si>
  <si>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</si>
  <si>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</si>
  <si>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</si>
  <si>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</si>
  <si>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</si>
  <si>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</si>
  <si>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</si>
  <si>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</si>
  <si>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</si>
  <si>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</si>
  <si>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</si>
  <si>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</si>
  <si>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</si>
  <si>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</si>
  <si>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</si>
  <si>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</si>
  <si>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</si>
  <si>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</si>
  <si>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</si>
  <si>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</si>
  <si>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</si>
  <si>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</si>
  <si>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</si>
  <si>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</si>
  <si>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</si>
  <si>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</si>
  <si>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</si>
  <si>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</si>
  <si>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</si>
  <si>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</si>
  <si>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</si>
  <si>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</si>
  <si>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</si>
  <si>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</si>
  <si>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</si>
  <si>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</si>
  <si>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</si>
  <si>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</si>
  <si>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</si>
  <si>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</si>
  <si>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</si>
  <si>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</si>
  <si>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</si>
  <si>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</si>
  <si>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</si>
  <si>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</si>
  <si>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</si>
  <si>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</si>
  <si>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</si>
  <si>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</si>
  <si>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</si>
  <si>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</si>
  <si>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</si>
  <si>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</si>
  <si>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</si>
  <si>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</si>
  <si>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</si>
  <si>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</si>
  <si>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</si>
  <si>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</si>
  <si>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</si>
  <si>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</si>
  <si>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</si>
  <si>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</si>
  <si>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</si>
  <si>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</si>
  <si>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</si>
  <si>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</si>
  <si>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</si>
  <si>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</si>
  <si>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</si>
  <si>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</si>
  <si>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</si>
  <si>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</si>
  <si>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</si>
  <si>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</si>
  <si>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</si>
  <si>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</si>
  <si>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</si>
  <si>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</si>
  <si>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</si>
  <si>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</si>
  <si>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</si>
  <si>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</si>
  <si>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</si>
  <si>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</si>
  <si>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</si>
  <si>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</si>
  <si>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</si>
  <si>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</si>
  <si>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</si>
  <si>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</si>
  <si>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</si>
  <si>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</si>
  <si>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</si>
  <si>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</si>
  <si>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</si>
  <si>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</si>
  <si>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</si>
  <si>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</si>
  <si>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</si>
  <si>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</si>
  <si>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</si>
  <si>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</si>
  <si>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</si>
  <si>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</si>
  <si>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</si>
  <si>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</si>
  <si>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</si>
  <si>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</si>
  <si>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</si>
  <si>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</si>
  <si>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</si>
  <si>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</si>
  <si>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</si>
  <si>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</si>
  <si>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</si>
  <si>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</si>
  <si>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</si>
  <si>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</si>
  <si>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</si>
  <si>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</si>
  <si>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</si>
  <si>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</si>
  <si>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</si>
  <si>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</si>
  <si>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</si>
  <si>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</si>
  <si>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</si>
  <si>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</si>
  <si>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</si>
  <si>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</si>
  <si>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</si>
  <si>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</si>
  <si>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</si>
  <si>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</si>
  <si>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</si>
  <si>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</si>
  <si>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</si>
  <si>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</si>
  <si>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</si>
  <si>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</si>
  <si>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</si>
  <si>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</si>
  <si>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</si>
  <si>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</si>
  <si>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</si>
  <si>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</si>
  <si>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</si>
  <si>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</si>
  <si>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</si>
  <si>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</si>
  <si>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</si>
  <si>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</si>
  <si>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</si>
  <si>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</si>
  <si>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</si>
  <si>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</si>
  <si>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</si>
  <si>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</si>
  <si>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</si>
  <si>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</si>
  <si>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</si>
  <si>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</si>
  <si>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</si>
  <si>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</si>
  <si>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</si>
  <si>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</si>
  <si>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</si>
  <si>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</si>
  <si>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</si>
  <si>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</si>
  <si>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</si>
  <si>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</si>
  <si>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</si>
  <si>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</si>
  <si>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</si>
  <si>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</si>
  <si>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</si>
  <si>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</si>
  <si>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</si>
  <si>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</si>
  <si>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</si>
  <si>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</si>
  <si>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</si>
  <si>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</si>
  <si>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</si>
  <si>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</si>
  <si>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</si>
  <si>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</si>
  <si>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</si>
  <si>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</si>
  <si>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</si>
  <si>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</si>
  <si>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</si>
  <si>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</si>
  <si>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</si>
  <si>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</si>
  <si>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</si>
  <si>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</si>
  <si>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</si>
  <si>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</si>
  <si>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</si>
  <si>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</si>
  <si>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</si>
  <si>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</si>
  <si>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</si>
  <si>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</si>
  <si>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</si>
  <si>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</si>
  <si>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</si>
  <si>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</si>
  <si>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</si>
  <si>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</si>
  <si>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</si>
  <si>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</si>
  <si>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</si>
  <si>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</si>
  <si>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</si>
  <si>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</si>
  <si>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</si>
  <si>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</si>
  <si>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</si>
  <si>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</si>
  <si>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</si>
  <si>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</si>
  <si>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</si>
  <si>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</si>
  <si>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</si>
  <si>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</si>
  <si>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</si>
  <si>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</si>
  <si>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</si>
  <si>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</si>
  <si>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</si>
  <si>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</si>
  <si>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</si>
  <si>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</si>
  <si>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</si>
  <si>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</si>
  <si>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</si>
  <si>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</si>
  <si>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</si>
  <si>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</si>
  <si>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</si>
  <si>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</si>
  <si>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</si>
  <si>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</si>
  <si>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</si>
  <si>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</si>
  <si>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</si>
  <si>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</si>
  <si>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</si>
  <si>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</si>
  <si>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</si>
  <si>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</si>
  <si>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</si>
  <si>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</si>
  <si>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</si>
  <si>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</si>
  <si>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</si>
  <si>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</si>
  <si>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</si>
  <si>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</si>
  <si>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</si>
  <si>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</si>
  <si>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</si>
  <si>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</si>
  <si>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</si>
  <si>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</si>
  <si>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</si>
  <si>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</si>
  <si>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</si>
  <si>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</si>
  <si>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</si>
  <si>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</si>
  <si>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</si>
  <si>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</si>
  <si>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</si>
  <si>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</si>
  <si>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</si>
  <si>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</si>
  <si>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</si>
  <si>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</si>
  <si>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</si>
  <si>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</si>
  <si>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</si>
  <si>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</si>
  <si>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</si>
  <si>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</si>
  <si>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</si>
  <si>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</si>
  <si>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</si>
  <si>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</si>
  <si>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</si>
  <si>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</si>
  <si>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2023 UCITS fond</t>
  </si>
  <si>
    <t>35860980234</t>
  </si>
  <si>
    <t>HRZBINU20231</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</si>
  <si>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</si>
  <si>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</si>
  <si>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</si>
  <si>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</si>
  <si>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</si>
  <si>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</si>
  <si>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</si>
  <si>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</si>
  <si>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</si>
  <si>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</si>
  <si>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</si>
  <si>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</si>
  <si>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</si>
  <si>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</si>
  <si>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</si>
  <si>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</si>
  <si>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</si>
  <si>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</si>
  <si>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</si>
  <si>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</si>
  <si>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</si>
  <si>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</si>
  <si>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</si>
  <si>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</si>
  <si>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</si>
  <si>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</si>
  <si>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</si>
  <si>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</si>
  <si>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</si>
  <si>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</si>
  <si>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</si>
  <si>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</si>
  <si>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</si>
  <si>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</si>
  <si>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</si>
  <si>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</si>
  <si>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</si>
  <si>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</si>
  <si>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</si>
  <si>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</si>
  <si>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</si>
  <si>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</si>
  <si>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</si>
  <si>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</si>
  <si>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</si>
  <si>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</si>
  <si>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</si>
  <si>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</si>
  <si>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</si>
  <si>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</si>
  <si>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</si>
  <si>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</si>
  <si>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</si>
  <si>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</si>
  <si>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</si>
  <si>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</si>
  <si>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</si>
  <si>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</si>
  <si>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</si>
  <si>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</si>
  <si>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</si>
  <si>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</si>
  <si>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</si>
  <si>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</si>
  <si>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</si>
  <si>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</si>
  <si>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</si>
  <si>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</si>
  <si>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</si>
  <si>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</si>
  <si>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</si>
  <si>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</si>
  <si>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</si>
  <si>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</si>
  <si>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</si>
  <si>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</si>
  <si>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</si>
  <si>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</si>
  <si>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</si>
  <si>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</si>
  <si>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</si>
  <si>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</si>
  <si>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</si>
  <si>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</si>
  <si>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</si>
  <si>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</si>
  <si>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</si>
  <si>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</si>
  <si>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</si>
  <si>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</si>
  <si>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</si>
  <si>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</si>
  <si>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</si>
  <si>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</si>
  <si>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</si>
  <si>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</si>
  <si>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</si>
  <si>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</si>
  <si>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</si>
  <si>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</si>
  <si>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</si>
  <si>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</si>
  <si>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</si>
  <si>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</si>
  <si>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</si>
  <si>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</si>
  <si>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</si>
  <si>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</si>
  <si>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</si>
  <si>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</si>
  <si>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</si>
  <si>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</si>
  <si>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</si>
  <si>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</si>
  <si>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</si>
  <si>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</si>
  <si>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</si>
  <si>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</si>
  <si>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</si>
  <si>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</si>
  <si>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</si>
  <si>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</si>
  <si>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</si>
  <si>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</si>
  <si>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</si>
  <si>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</si>
  <si>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</si>
  <si>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</si>
  <si>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</si>
  <si>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</si>
  <si>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</si>
  <si>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</si>
  <si>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</si>
  <si>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</si>
  <si>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</si>
  <si>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</si>
  <si>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</si>
  <si>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</si>
  <si>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</si>
  <si>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</si>
  <si>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</si>
  <si>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</si>
  <si>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</si>
  <si>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</si>
  <si>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</si>
  <si>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</si>
  <si>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</si>
  <si>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</si>
  <si>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</si>
  <si>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</si>
  <si>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</si>
  <si>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</si>
  <si>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</si>
  <si>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</si>
  <si>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</si>
  <si>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</si>
  <si>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</si>
  <si>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</si>
  <si>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</si>
  <si>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</si>
  <si>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</si>
  <si>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</si>
  <si>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</si>
  <si>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</si>
  <si>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</si>
  <si>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</si>
  <si>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</si>
  <si>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</si>
  <si>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</si>
  <si>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</si>
  <si>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</si>
  <si>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</si>
  <si>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</si>
  <si>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</si>
  <si>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</si>
  <si>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</si>
  <si>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</si>
  <si>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</si>
  <si>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</si>
  <si>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</si>
  <si>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</si>
  <si>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</si>
  <si>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</si>
  <si>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</si>
  <si>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</si>
  <si>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</si>
  <si>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</si>
  <si>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</si>
  <si>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</si>
  <si>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</si>
  <si>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</si>
  <si>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</si>
  <si>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</si>
  <si>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</si>
  <si>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</si>
  <si>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</si>
  <si>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</si>
  <si>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</si>
  <si>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</si>
  <si>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</si>
  <si>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</si>
  <si>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</si>
  <si>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</si>
  <si>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</si>
  <si>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</si>
  <si>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</si>
  <si>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</si>
  <si>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</si>
  <si>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</si>
  <si>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</si>
  <si>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</si>
  <si>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</si>
  <si>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</si>
  <si>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</si>
  <si>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</si>
  <si>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</si>
  <si>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</si>
  <si>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</si>
  <si>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</si>
  <si>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</si>
  <si>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</si>
  <si>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PROSINAC 2022.</t>
  </si>
  <si>
    <t>DECEMBER 2022</t>
  </si>
  <si>
    <t>Inspire DELTA</t>
  </si>
  <si>
    <r>
      <t xml:space="preserve">Fond ZB Private World je prestao s radom 22.prosinca 2022. / </t>
    </r>
    <r>
      <rPr>
        <i/>
        <sz val="8"/>
        <color theme="1" tint="0.34998626667073579"/>
        <rFont val="Arial"/>
        <family val="2"/>
      </rPr>
      <t>The ZB Private World fund ceased operations on December 22, 2022.</t>
    </r>
  </si>
  <si>
    <t>ZDMF HT Grupe</t>
  </si>
  <si>
    <t>2022 Q 4</t>
  </si>
  <si>
    <t>2022.</t>
  </si>
  <si>
    <t>31.12.2022.</t>
  </si>
  <si>
    <t>1.1. - 31.12.2022.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</si>
  <si>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</si>
  <si>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</si>
  <si>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</si>
  <si>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</si>
  <si>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</si>
  <si>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</si>
  <si>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</si>
  <si>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</si>
  <si>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</si>
  <si>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</si>
  <si>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</si>
  <si>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</si>
  <si>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</si>
  <si>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</si>
  <si>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</si>
  <si>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</si>
  <si>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</si>
  <si>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</si>
  <si>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</si>
  <si>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</si>
  <si>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t>Ožujak 2023.</t>
  </si>
  <si>
    <t>March 2023</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</si>
  <si>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</si>
  <si>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</si>
  <si>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</si>
  <si>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</si>
  <si>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</si>
  <si>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</si>
  <si>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</si>
  <si>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</si>
  <si>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</si>
  <si>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Generali Victoria</t>
  </si>
  <si>
    <t>14248363630</t>
  </si>
  <si>
    <t>HRERSIUEH261</t>
  </si>
  <si>
    <t>Travanj 2023.</t>
  </si>
  <si>
    <t>April 2023</t>
  </si>
  <si>
    <t>OŽUJAK 2023.</t>
  </si>
  <si>
    <t>MARCH 2023</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</si>
  <si>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</si>
  <si>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</si>
  <si>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</si>
  <si>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</si>
  <si>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</si>
  <si>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</si>
  <si>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</si>
  <si>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</si>
  <si>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</si>
  <si>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</si>
  <si>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</si>
  <si>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</si>
  <si>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</si>
  <si>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</si>
  <si>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</si>
  <si>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</si>
  <si>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</si>
  <si>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I-IV/2022</t>
  </si>
  <si>
    <t>I-IV/2023</t>
  </si>
  <si>
    <t>2023 Q 1</t>
  </si>
  <si>
    <t>1.1. - 31.3.2023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</si>
  <si>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31.3.2023</t>
    </r>
  </si>
  <si>
    <t>Napomena: Dostavljeni podaci se odnose na 3 faktoring društva.</t>
  </si>
  <si>
    <t>Note: The provided data refer to 3 factoring companies.</t>
  </si>
  <si>
    <t>Svibanj 2023.</t>
  </si>
  <si>
    <t>May 2023</t>
  </si>
  <si>
    <t>InterCapital BET-TR UCITS ETF</t>
  </si>
  <si>
    <t> 73509175966</t>
  </si>
  <si>
    <t>HRICAMFBETR5</t>
  </si>
  <si>
    <t>OTP MULTI EUR 2025</t>
  </si>
  <si>
    <t>70303155160</t>
  </si>
  <si>
    <t>HROTPIUME254</t>
  </si>
  <si>
    <t>HRZBINUEURP9</t>
  </si>
  <si>
    <t>Tablica 3.1: Naplaćena premija osiguranja za period od 1. siječnja do 31. svibnja 2023.</t>
  </si>
  <si>
    <t>Table 3.1: Premium paid for the period 1 January - 31 May 2023.</t>
  </si>
  <si>
    <r>
      <t xml:space="preserve">Indeks (100 = I-V/2022)
 </t>
    </r>
    <r>
      <rPr>
        <i/>
        <sz val="9"/>
        <color theme="1" tint="0.34998626667073579"/>
        <rFont val="Arial"/>
        <family val="2"/>
        <charset val="238"/>
      </rPr>
      <t>Index(100 =I-V/2022)</t>
    </r>
  </si>
  <si>
    <t>Table 3.1: Premium paid</t>
  </si>
  <si>
    <t xml:space="preserve">Tablica 3.1: Naplaćena premija osiguranja </t>
  </si>
  <si>
    <t>31.3.2023.</t>
  </si>
  <si>
    <t>HRHT00RA0005</t>
  </si>
  <si>
    <t>HRRIVPRA0000</t>
  </si>
  <si>
    <t>HRSPANRA0007</t>
  </si>
  <si>
    <t>HRTUHORA0001</t>
  </si>
  <si>
    <t>HRPODRRA0004</t>
  </si>
  <si>
    <t>HRHPB0RA0002</t>
  </si>
  <si>
    <t>HRATPLRA0008</t>
  </si>
  <si>
    <t>HRADRSPA0009</t>
  </si>
  <si>
    <t>HRERNTRA0000</t>
  </si>
  <si>
    <t>HRZABARA0009</t>
  </si>
  <si>
    <t>HRRHMFO253B1</t>
  </si>
  <si>
    <t>HRINA0O26CA0</t>
  </si>
  <si>
    <t>HRLNGUO31AE3</t>
  </si>
  <si>
    <t>HRRHMFO282A2</t>
  </si>
  <si>
    <t>HRRHMFO247E7</t>
  </si>
  <si>
    <t>HRRHMFO26CA5</t>
  </si>
  <si>
    <t>HRRHMFO257A4</t>
  </si>
  <si>
    <t>HRRHMFO34BA1</t>
  </si>
  <si>
    <t>HRRHMFO302E0</t>
  </si>
  <si>
    <t>HRRHMFO253A3</t>
  </si>
  <si>
    <t>HRRHMFO24BA2</t>
  </si>
  <si>
    <t>HRKOTRPA0003</t>
  </si>
  <si>
    <t>HRTSHCRA0009</t>
  </si>
  <si>
    <t>HRBCINRA0003</t>
  </si>
  <si>
    <t>Tablica 4.4.1: Obveznice s najvećim prometom - uređeno tržište</t>
  </si>
  <si>
    <t>Table 4.4.1: Bonds with the highest turnover - regulated market</t>
  </si>
  <si>
    <t>HRICFPO266A8</t>
  </si>
  <si>
    <t>Tablica 3.2: Podaci o osiguranju za period od 1. siječnja do 31. svibnja 2023.</t>
  </si>
  <si>
    <t>Table 3.2: Insurance data for the period  1 January - 31 May 2023.</t>
  </si>
  <si>
    <r>
      <t xml:space="preserve">Broj / </t>
    </r>
    <r>
      <rPr>
        <i/>
        <sz val="10"/>
        <color theme="1" tint="0.34998626667073579"/>
        <rFont val="Arial"/>
        <family val="2"/>
        <charset val="238"/>
      </rPr>
      <t>Number</t>
    </r>
    <r>
      <rPr>
        <sz val="10"/>
        <color theme="1"/>
        <rFont val="Arial"/>
        <family val="2"/>
      </rPr>
      <t xml:space="preserve"> 6</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19.6.2023.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</si>
</sst>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8" fillId="0" borderId="0" applyNumberFormat="0" applyFill="0" applyBorder="0" applyAlignment="0" applyProtection="0">
      <alignment vertical="top"/>
      <protection locked="0"/>
    </xf>
    <xf numFmtId="0" fontId="22" fillId="0" borderId="0">
      <alignment vertical="top"/>
    </xf>
    <xf numFmtId="9" fontId="6"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60" fillId="0" borderId="0" applyFont="0" applyFill="0" applyBorder="0" applyAlignment="0" applyProtection="0"/>
    <xf numFmtId="0" fontId="60" fillId="0" borderId="0"/>
    <xf numFmtId="165" fontId="12" fillId="0" borderId="0" applyFont="0" applyFill="0" applyBorder="0" applyAlignment="0" applyProtection="0"/>
    <xf numFmtId="0" fontId="12" fillId="0" borderId="0"/>
    <xf numFmtId="165" fontId="13" fillId="0" borderId="0" applyFont="0" applyFill="0" applyBorder="0" applyAlignment="0" applyProtection="0"/>
    <xf numFmtId="165" fontId="12" fillId="0" borderId="0" applyFont="0" applyFill="0" applyBorder="0" applyAlignment="0" applyProtection="0"/>
    <xf numFmtId="0" fontId="13" fillId="0" borderId="0"/>
    <xf numFmtId="0" fontId="60" fillId="0" borderId="0"/>
    <xf numFmtId="0" fontId="13" fillId="0" borderId="0"/>
    <xf numFmtId="0" fontId="12" fillId="0" borderId="0"/>
    <xf numFmtId="0" fontId="60" fillId="0" borderId="0"/>
    <xf numFmtId="0" fontId="60" fillId="0" borderId="0"/>
    <xf numFmtId="0" fontId="5" fillId="0" borderId="0"/>
    <xf numFmtId="0" fontId="100" fillId="0" borderId="0"/>
    <xf numFmtId="0" fontId="6" fillId="0" borderId="0"/>
    <xf numFmtId="0" fontId="12" fillId="0" borderId="0"/>
    <xf numFmtId="0" fontId="22" fillId="0" borderId="0">
      <alignment vertical="top"/>
    </xf>
    <xf numFmtId="0" fontId="13" fillId="0" borderId="0"/>
    <xf numFmtId="9"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0" fontId="3" fillId="0" borderId="0"/>
    <xf numFmtId="0" fontId="218" fillId="0" borderId="0"/>
    <xf numFmtId="0" fontId="2" fillId="0" borderId="0"/>
    <xf numFmtId="0" fontId="2" fillId="0" borderId="0"/>
  </cellStyleXfs>
  <cellXfs count="1244">
    <xf numFmtId="0" fontId="0" fillId="0" borderId="0" xfId="0"/>
    <xf numFmtId="0" fontId="16" fillId="0" borderId="0" xfId="0" applyFont="1" applyFill="1" applyBorder="1" applyAlignment="1">
      <alignment horizontal="center"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25" fillId="0" borderId="0" xfId="0" applyFont="1" applyAlignment="1">
      <alignment horizontal="center"/>
    </xf>
    <xf numFmtId="0" fontId="16" fillId="0" borderId="0" xfId="0" applyFont="1" applyAlignment="1">
      <alignment horizontal="right"/>
    </xf>
    <xf numFmtId="0" fontId="16" fillId="0" borderId="0" xfId="0" applyFont="1" applyAlignment="1">
      <alignment horizontal="right" vertical="center"/>
    </xf>
    <xf numFmtId="0" fontId="32"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7" fillId="0" borderId="0" xfId="0" applyFont="1" applyAlignment="1">
      <alignment horizontal="left" vertical="center"/>
    </xf>
    <xf numFmtId="0" fontId="34" fillId="0" borderId="0" xfId="0" applyFont="1" applyAlignment="1">
      <alignment horizontal="right" vertical="center"/>
    </xf>
    <xf numFmtId="0" fontId="44" fillId="0" borderId="0" xfId="0" applyFont="1"/>
    <xf numFmtId="0" fontId="34" fillId="0" borderId="0" xfId="0" applyFont="1" applyAlignment="1">
      <alignment horizontal="right"/>
    </xf>
    <xf numFmtId="0" fontId="44" fillId="0" borderId="0" xfId="0" applyFont="1" applyFill="1" applyBorder="1" applyAlignment="1">
      <alignment horizontal="left" vertical="center"/>
    </xf>
    <xf numFmtId="0" fontId="44" fillId="0" borderId="0" xfId="0" applyFont="1" applyFill="1" applyBorder="1" applyAlignment="1">
      <alignment vertical="center"/>
    </xf>
    <xf numFmtId="0" fontId="34" fillId="0" borderId="0" xfId="0" applyFont="1"/>
    <xf numFmtId="0" fontId="44" fillId="0" borderId="0" xfId="0" applyFont="1" applyFill="1" applyBorder="1"/>
    <xf numFmtId="0" fontId="49" fillId="0" borderId="0" xfId="0" applyFont="1"/>
    <xf numFmtId="0" fontId="44" fillId="0" borderId="0" xfId="0" applyFont="1" applyAlignment="1">
      <alignment horizontal="left" vertical="center"/>
    </xf>
    <xf numFmtId="0" fontId="51" fillId="0" borderId="0" xfId="0" applyFont="1" applyBorder="1" applyAlignment="1">
      <alignment horizontal="left" vertical="center"/>
    </xf>
    <xf numFmtId="0" fontId="16" fillId="0" borderId="0" xfId="3" applyFont="1" applyAlignment="1">
      <alignment horizontal="left" vertical="center"/>
    </xf>
    <xf numFmtId="0" fontId="52" fillId="0" borderId="0" xfId="0" applyFont="1" applyAlignment="1">
      <alignment horizontal="right" vertical="center"/>
    </xf>
    <xf numFmtId="0" fontId="12" fillId="0" borderId="0" xfId="0" applyFont="1" applyFill="1" applyBorder="1" applyAlignment="1">
      <alignment horizontal="left" vertical="center"/>
    </xf>
    <xf numFmtId="0" fontId="34" fillId="0" borderId="0" xfId="0" applyFont="1" applyFill="1" applyAlignment="1">
      <alignment horizontal="right" vertical="center"/>
    </xf>
    <xf numFmtId="0" fontId="34" fillId="0" borderId="0" xfId="0" applyFont="1" applyFill="1" applyAlignment="1">
      <alignment horizontal="right"/>
    </xf>
    <xf numFmtId="0" fontId="35" fillId="0" borderId="0" xfId="0" applyFont="1" applyAlignment="1">
      <alignment horizontal="left" vertical="center"/>
    </xf>
    <xf numFmtId="49" fontId="35" fillId="0" borderId="0" xfId="0" applyNumberFormat="1" applyFont="1" applyFill="1" applyAlignment="1">
      <alignment horizontal="left" vertical="top" wrapText="1"/>
    </xf>
    <xf numFmtId="0" fontId="35" fillId="0" borderId="0" xfId="0" applyFont="1"/>
    <xf numFmtId="0" fontId="35" fillId="0" borderId="0" xfId="0" applyFont="1" applyFill="1" applyAlignment="1">
      <alignment horizontal="justify" vertical="top" wrapText="1"/>
    </xf>
    <xf numFmtId="0" fontId="34" fillId="0" borderId="0" xfId="0" applyFont="1" applyAlignment="1">
      <alignment horizontal="left" vertical="center"/>
    </xf>
    <xf numFmtId="0" fontId="52" fillId="0" borderId="0" xfId="0" applyFont="1" applyAlignment="1">
      <alignment horizontal="left" vertical="center"/>
    </xf>
    <xf numFmtId="0" fontId="34" fillId="0" borderId="0" xfId="3" applyFont="1" applyAlignment="1">
      <alignment horizontal="right" vertical="center"/>
    </xf>
    <xf numFmtId="0" fontId="46" fillId="0" borderId="0" xfId="3" applyFont="1" applyFill="1">
      <alignment vertical="top"/>
    </xf>
    <xf numFmtId="0" fontId="35" fillId="0" borderId="0" xfId="3" applyFont="1">
      <alignment vertical="top"/>
    </xf>
    <xf numFmtId="0" fontId="34" fillId="0" borderId="0" xfId="3" applyFont="1" applyFill="1" applyAlignment="1">
      <alignment horizontal="left" vertical="center"/>
    </xf>
    <xf numFmtId="0" fontId="34" fillId="0" borderId="0" xfId="3" applyFont="1" applyAlignment="1">
      <alignment vertical="center"/>
    </xf>
    <xf numFmtId="0" fontId="52" fillId="0" borderId="0" xfId="0" applyFont="1" applyFill="1" applyBorder="1" applyAlignment="1">
      <alignment horizontal="left" vertical="center"/>
    </xf>
    <xf numFmtId="0" fontId="51" fillId="0" borderId="0" xfId="0" applyFont="1"/>
    <xf numFmtId="0" fontId="34" fillId="0" borderId="0" xfId="22" applyFont="1" applyFill="1" applyBorder="1" applyAlignment="1">
      <alignment horizontal="left" vertical="center"/>
    </xf>
    <xf numFmtId="0" fontId="27"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8"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5" fillId="0" borderId="0" xfId="0" applyFont="1" applyAlignment="1">
      <alignment vertical="top" wrapText="1"/>
    </xf>
    <xf numFmtId="0" fontId="55" fillId="0" borderId="0" xfId="0" applyFont="1"/>
    <xf numFmtId="0" fontId="37" fillId="0" borderId="0" xfId="0" applyFont="1" applyFill="1" applyBorder="1" applyAlignment="1">
      <alignment wrapText="1"/>
    </xf>
    <xf numFmtId="0" fontId="87" fillId="0" borderId="0" xfId="0" applyFont="1" applyAlignment="1">
      <alignment vertical="center"/>
    </xf>
    <xf numFmtId="0" fontId="55" fillId="0" borderId="0" xfId="0" applyFont="1" applyAlignment="1">
      <alignment vertical="center"/>
    </xf>
    <xf numFmtId="0" fontId="59"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6" fillId="0" borderId="0" xfId="24" applyFont="1" applyFill="1" applyBorder="1" applyAlignment="1">
      <alignment horizontal="right" vertical="center"/>
    </xf>
    <xf numFmtId="0" fontId="26" fillId="0" borderId="0" xfId="24" applyFont="1" applyFill="1" applyBorder="1" applyAlignment="1">
      <alignment horizontal="right" vertical="center"/>
    </xf>
    <xf numFmtId="0" fontId="52"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4" fillId="0" borderId="0" xfId="0" applyFont="1" applyBorder="1" applyAlignment="1">
      <alignment horizontal="right" vertical="center"/>
    </xf>
    <xf numFmtId="0" fontId="26" fillId="0" borderId="0" xfId="0" applyFont="1" applyAlignment="1">
      <alignment horizontal="right" vertical="center"/>
    </xf>
    <xf numFmtId="0" fontId="26" fillId="0" borderId="0" xfId="0" applyFont="1" applyFill="1" applyAlignment="1">
      <alignment horizontal="left" vertical="center"/>
    </xf>
    <xf numFmtId="0" fontId="52" fillId="0" borderId="0" xfId="0" applyFont="1" applyAlignment="1">
      <alignment horizontal="center" vertical="center"/>
    </xf>
    <xf numFmtId="0" fontId="26" fillId="0" borderId="0" xfId="3" applyFont="1" applyAlignment="1">
      <alignment horizontal="left" vertical="center"/>
    </xf>
    <xf numFmtId="0" fontId="0" fillId="0" borderId="0" xfId="0" applyAlignment="1"/>
    <xf numFmtId="0" fontId="52" fillId="0" borderId="0" xfId="0" applyFont="1" applyAlignment="1">
      <alignment vertical="center" wrapText="1" readingOrder="1"/>
    </xf>
    <xf numFmtId="0" fontId="52" fillId="0" borderId="0" xfId="0" applyFont="1" applyFill="1" applyBorder="1" applyAlignment="1">
      <alignment vertical="top" wrapText="1"/>
    </xf>
    <xf numFmtId="0" fontId="34" fillId="0" borderId="0" xfId="0" applyFont="1" applyAlignment="1">
      <alignment vertical="center"/>
    </xf>
    <xf numFmtId="0" fontId="34" fillId="0" borderId="0" xfId="0" applyFont="1" applyBorder="1" applyAlignment="1">
      <alignment vertical="center"/>
    </xf>
    <xf numFmtId="0" fontId="95" fillId="0" borderId="0" xfId="24" applyFont="1" applyAlignment="1">
      <alignment vertical="center" wrapText="1"/>
    </xf>
    <xf numFmtId="0" fontId="59" fillId="0" borderId="0" xfId="24" applyFont="1" applyAlignment="1">
      <alignment horizontal="right" vertical="center"/>
    </xf>
    <xf numFmtId="10" fontId="0" fillId="0" borderId="0" xfId="0" applyNumberFormat="1"/>
    <xf numFmtId="0" fontId="42" fillId="3" borderId="0" xfId="0" applyFont="1" applyFill="1" applyBorder="1" applyAlignment="1">
      <alignment horizontal="center" vertical="center"/>
    </xf>
    <xf numFmtId="0" fontId="34" fillId="3" borderId="0" xfId="0" applyFont="1" applyFill="1" applyBorder="1" applyAlignment="1">
      <alignment horizontal="left" vertical="center" wrapText="1"/>
    </xf>
    <xf numFmtId="0" fontId="52"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3" fillId="3" borderId="0" xfId="3" applyFont="1" applyFill="1" applyBorder="1" applyAlignment="1">
      <alignment horizontal="left" vertical="center" wrapText="1"/>
    </xf>
    <xf numFmtId="166" fontId="43" fillId="3" borderId="0" xfId="3" applyNumberFormat="1" applyFont="1" applyFill="1" applyBorder="1" applyAlignment="1">
      <alignment horizontal="right" vertical="center" wrapText="1"/>
    </xf>
    <xf numFmtId="2" fontId="42" fillId="3" borderId="0" xfId="16" applyNumberFormat="1" applyFont="1" applyFill="1" applyBorder="1" applyAlignment="1">
      <alignment horizontal="center" vertical="center" wrapText="1"/>
    </xf>
    <xf numFmtId="10" fontId="42" fillId="3" borderId="0" xfId="16" applyNumberFormat="1" applyFont="1" applyFill="1" applyBorder="1" applyAlignment="1">
      <alignment horizontal="center" vertical="center" wrapText="1"/>
    </xf>
    <xf numFmtId="10" fontId="42" fillId="3" borderId="0" xfId="4" applyNumberFormat="1" applyFont="1" applyFill="1" applyAlignment="1">
      <alignment horizontal="center" vertical="center" wrapText="1"/>
    </xf>
    <xf numFmtId="4" fontId="42" fillId="3" borderId="0" xfId="3" applyNumberFormat="1" applyFont="1" applyFill="1" applyBorder="1" applyAlignment="1">
      <alignment horizontal="center" vertical="center" wrapText="1"/>
    </xf>
    <xf numFmtId="10" fontId="42" fillId="3" borderId="0" xfId="3" applyNumberFormat="1" applyFont="1" applyFill="1" applyBorder="1" applyAlignment="1">
      <alignment horizontal="center" vertical="center" wrapText="1"/>
    </xf>
    <xf numFmtId="173" fontId="50" fillId="3" borderId="0" xfId="3" applyNumberFormat="1" applyFont="1" applyFill="1" applyAlignment="1">
      <alignment horizontal="center" vertical="center"/>
    </xf>
    <xf numFmtId="0" fontId="50" fillId="5" borderId="0" xfId="3" applyFont="1" applyFill="1" applyBorder="1" applyAlignment="1">
      <alignment horizontal="left" vertical="center" wrapText="1"/>
    </xf>
    <xf numFmtId="0" fontId="13" fillId="3" borderId="0" xfId="3" applyFont="1" applyFill="1" applyAlignment="1">
      <alignment horizontal="left" vertical="center"/>
    </xf>
    <xf numFmtId="10" fontId="12" fillId="4" borderId="0" xfId="4" applyNumberFormat="1" applyFont="1" applyFill="1" applyBorder="1" applyAlignment="1">
      <alignment horizontal="right" vertical="center"/>
    </xf>
    <xf numFmtId="0" fontId="12" fillId="3" borderId="0" xfId="3" applyFont="1" applyFill="1" applyAlignment="1">
      <alignment horizontal="left" vertical="center"/>
    </xf>
    <xf numFmtId="0" fontId="43" fillId="3" borderId="0" xfId="3" applyFont="1" applyFill="1" applyAlignment="1">
      <alignment horizontal="left" vertical="center"/>
    </xf>
    <xf numFmtId="166" fontId="42" fillId="3" borderId="0" xfId="17" applyNumberFormat="1" applyFont="1" applyFill="1" applyAlignment="1">
      <alignment horizontal="center" vertical="center"/>
    </xf>
    <xf numFmtId="10" fontId="43" fillId="3" borderId="0" xfId="3" applyNumberFormat="1" applyFont="1" applyFill="1" applyAlignment="1">
      <alignment horizontal="right" vertical="center" indent="2"/>
    </xf>
    <xf numFmtId="165" fontId="42" fillId="3" borderId="0" xfId="17" applyFont="1" applyFill="1" applyAlignment="1">
      <alignment horizontal="center" vertical="center"/>
    </xf>
    <xf numFmtId="10" fontId="43" fillId="3" borderId="0" xfId="3" applyNumberFormat="1" applyFont="1" applyFill="1" applyAlignment="1">
      <alignment horizontal="center" vertical="center"/>
    </xf>
    <xf numFmtId="0" fontId="71" fillId="3" borderId="0" xfId="3" applyFont="1" applyFill="1" applyAlignment="1">
      <alignment horizontal="left" vertical="center"/>
    </xf>
    <xf numFmtId="0" fontId="42" fillId="4" borderId="0" xfId="3" applyFont="1" applyFill="1" applyBorder="1" applyAlignment="1"/>
    <xf numFmtId="10" fontId="53" fillId="4" borderId="0" xfId="3" applyNumberFormat="1" applyFont="1" applyFill="1" applyBorder="1" applyAlignment="1">
      <alignment horizontal="right" vertical="center" indent="2"/>
    </xf>
    <xf numFmtId="165" fontId="54"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2" fillId="3" borderId="0" xfId="3" applyNumberFormat="1" applyFill="1" applyAlignment="1">
      <alignment horizontal="center" vertical="center"/>
    </xf>
    <xf numFmtId="3" fontId="22"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4" fillId="4" borderId="0" xfId="0" applyFont="1" applyFill="1" applyBorder="1" applyAlignment="1">
      <alignment horizontal="left" vertical="center"/>
    </xf>
    <xf numFmtId="0" fontId="34" fillId="4" borderId="0" xfId="0" applyFont="1" applyFill="1" applyBorder="1" applyAlignment="1">
      <alignment horizontal="center" vertical="center"/>
    </xf>
    <xf numFmtId="3" fontId="34" fillId="4" borderId="0" xfId="0" applyNumberFormat="1" applyFont="1" applyFill="1" applyBorder="1" applyAlignment="1" applyProtection="1">
      <alignment horizontal="right" vertical="center"/>
    </xf>
    <xf numFmtId="170" fontId="34"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0" fontId="34" fillId="3" borderId="0" xfId="20" applyFont="1" applyFill="1" applyBorder="1" applyAlignment="1">
      <alignment horizontal="left" vertical="center" wrapText="1"/>
    </xf>
    <xf numFmtId="174" fontId="34" fillId="3" borderId="0" xfId="21" applyNumberFormat="1" applyFont="1" applyFill="1" applyAlignment="1">
      <alignment horizontal="right" vertical="center"/>
    </xf>
    <xf numFmtId="0" fontId="50" fillId="3" borderId="0" xfId="3" applyFont="1" applyFill="1" applyBorder="1" applyAlignment="1">
      <alignment horizontal="left" vertical="center" wrapText="1"/>
    </xf>
    <xf numFmtId="3" fontId="34" fillId="3" borderId="0" xfId="3" applyNumberFormat="1" applyFont="1" applyFill="1" applyBorder="1" applyAlignment="1">
      <alignment horizontal="right" vertical="center"/>
    </xf>
    <xf numFmtId="0" fontId="52" fillId="3" borderId="0" xfId="20" applyFont="1" applyFill="1" applyBorder="1" applyAlignment="1">
      <alignment horizontal="left" vertical="center" wrapText="1"/>
    </xf>
    <xf numFmtId="174" fontId="52" fillId="3" borderId="0" xfId="21" applyNumberFormat="1" applyFont="1" applyFill="1" applyAlignment="1">
      <alignment horizontal="right" vertical="center"/>
    </xf>
    <xf numFmtId="175" fontId="52" fillId="3" borderId="0" xfId="0" applyNumberFormat="1" applyFont="1" applyFill="1" applyBorder="1" applyAlignment="1">
      <alignment horizontal="right" vertical="center"/>
    </xf>
    <xf numFmtId="3" fontId="42" fillId="4" borderId="0" xfId="23" quotePrefix="1" applyNumberFormat="1" applyFont="1" applyFill="1" applyBorder="1" applyAlignment="1" applyProtection="1">
      <alignment vertical="center"/>
      <protection hidden="1"/>
    </xf>
    <xf numFmtId="10" fontId="42"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1"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4" fillId="4" borderId="0" xfId="1" applyFont="1" applyFill="1" applyBorder="1" applyAlignment="1">
      <alignment horizontal="center" vertical="center"/>
    </xf>
    <xf numFmtId="165" fontId="53" fillId="4" borderId="0" xfId="1" applyFont="1" applyFill="1" applyBorder="1" applyAlignment="1">
      <alignment horizontal="center" vertical="center"/>
    </xf>
    <xf numFmtId="0" fontId="116" fillId="0" borderId="0" xfId="0" applyFont="1" applyAlignment="1">
      <alignment horizontal="left" vertical="center"/>
    </xf>
    <xf numFmtId="0" fontId="116" fillId="0" borderId="0" xfId="0" applyFont="1" applyAlignment="1">
      <alignment horizontal="right" vertical="center"/>
    </xf>
    <xf numFmtId="0" fontId="89" fillId="7" borderId="0" xfId="24" applyFont="1" applyFill="1" applyAlignment="1">
      <alignment horizontal="center" vertical="center" wrapText="1"/>
    </xf>
    <xf numFmtId="0" fontId="116" fillId="0" borderId="0" xfId="3" applyFont="1" applyAlignment="1">
      <alignment horizontal="left" vertical="center"/>
    </xf>
    <xf numFmtId="0" fontId="118" fillId="0" borderId="0" xfId="3" applyFont="1" applyAlignment="1">
      <alignment horizontal="left" vertical="center"/>
    </xf>
    <xf numFmtId="0" fontId="71" fillId="0" borderId="0" xfId="0" applyFont="1" applyFill="1" applyAlignment="1">
      <alignment horizontal="left" vertical="center"/>
    </xf>
    <xf numFmtId="0" fontId="119" fillId="0" borderId="0" xfId="3" applyFont="1" applyFill="1" applyAlignment="1">
      <alignment horizontal="left" vertical="center"/>
    </xf>
    <xf numFmtId="14" fontId="116" fillId="0" borderId="0" xfId="0" applyNumberFormat="1" applyFont="1" applyAlignment="1">
      <alignment horizontal="right" vertical="center"/>
    </xf>
    <xf numFmtId="0" fontId="116" fillId="0" borderId="0" xfId="3" applyFont="1" applyFill="1" applyAlignment="1">
      <alignment horizontal="left" vertical="center"/>
    </xf>
    <xf numFmtId="0" fontId="71" fillId="0" borderId="0" xfId="3" applyFont="1" applyFill="1" applyAlignment="1">
      <alignment horizontal="left" vertical="center"/>
    </xf>
    <xf numFmtId="0" fontId="120" fillId="0" borderId="0" xfId="0" applyFont="1" applyAlignment="1">
      <alignment horizontal="right" vertical="center"/>
    </xf>
    <xf numFmtId="0" fontId="71" fillId="0" borderId="0" xfId="3" applyFont="1" applyFill="1" applyBorder="1" applyAlignment="1">
      <alignment horizontal="left" vertical="center"/>
    </xf>
    <xf numFmtId="0" fontId="116" fillId="0" borderId="0" xfId="3" applyFont="1" applyFill="1" applyBorder="1" applyAlignment="1">
      <alignment horizontal="left" vertical="center"/>
    </xf>
    <xf numFmtId="0" fontId="116" fillId="0" borderId="0" xfId="0" applyFont="1" applyFill="1" applyBorder="1" applyAlignment="1">
      <alignment horizontal="left" vertical="center"/>
    </xf>
    <xf numFmtId="0" fontId="116" fillId="0" borderId="0" xfId="0" applyFont="1" applyFill="1" applyAlignment="1">
      <alignment horizontal="left" vertical="center"/>
    </xf>
    <xf numFmtId="0" fontId="71" fillId="0" borderId="0" xfId="0" applyFont="1" applyAlignment="1">
      <alignment horizontal="left" vertical="center"/>
    </xf>
    <xf numFmtId="0" fontId="119" fillId="0" borderId="0" xfId="0" applyFont="1" applyFill="1" applyAlignment="1">
      <alignment horizontal="left" vertical="center"/>
    </xf>
    <xf numFmtId="0" fontId="16" fillId="0" borderId="0" xfId="0" applyFont="1" applyAlignment="1">
      <alignment horizontal="left" vertical="center"/>
    </xf>
    <xf numFmtId="0" fontId="34" fillId="0" borderId="0" xfId="20" applyFont="1" applyFill="1" applyBorder="1" applyAlignment="1">
      <alignment horizontal="left" vertical="center"/>
    </xf>
    <xf numFmtId="0" fontId="52" fillId="0" borderId="0" xfId="0" applyFont="1" applyFill="1" applyBorder="1" applyAlignment="1">
      <alignment vertical="center" wrapText="1" readingOrder="1"/>
    </xf>
    <xf numFmtId="0" fontId="104" fillId="0" borderId="0" xfId="3" applyFont="1" applyAlignment="1">
      <alignment horizontal="left" vertical="center"/>
    </xf>
    <xf numFmtId="0" fontId="52" fillId="0" borderId="0" xfId="0" applyFont="1" applyAlignment="1">
      <alignment horizontal="right"/>
    </xf>
    <xf numFmtId="14" fontId="71" fillId="0" borderId="0" xfId="0" applyNumberFormat="1" applyFont="1" applyAlignment="1">
      <alignment horizontal="right" vertical="center"/>
    </xf>
    <xf numFmtId="0" fontId="95"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6" fillId="0" borderId="0" xfId="3" applyFont="1" applyFill="1" applyAlignment="1">
      <alignment horizontal="left" vertical="center"/>
    </xf>
    <xf numFmtId="10" fontId="87" fillId="0" borderId="0" xfId="0" applyNumberFormat="1" applyFont="1"/>
    <xf numFmtId="170" fontId="34" fillId="3" borderId="0" xfId="0" applyNumberFormat="1" applyFont="1" applyFill="1" applyBorder="1" applyAlignment="1">
      <alignment horizontal="right" vertical="center"/>
    </xf>
    <xf numFmtId="0" fontId="35" fillId="0" borderId="0" xfId="0" applyFont="1" applyAlignment="1">
      <alignment vertical="center"/>
    </xf>
    <xf numFmtId="0" fontId="101" fillId="0" borderId="0" xfId="0" applyFont="1" applyFill="1" applyAlignment="1">
      <alignment vertical="center"/>
    </xf>
    <xf numFmtId="0" fontId="101" fillId="0" borderId="0" xfId="0" applyFont="1" applyAlignment="1">
      <alignment horizontal="left" vertical="center" wrapText="1"/>
    </xf>
    <xf numFmtId="0" fontId="35" fillId="0" borderId="0" xfId="0" applyNumberFormat="1" applyFont="1" applyAlignment="1">
      <alignment vertical="top"/>
    </xf>
    <xf numFmtId="0" fontId="0" fillId="0" borderId="0" xfId="0" applyNumberFormat="1" applyAlignment="1">
      <alignment vertical="top"/>
    </xf>
    <xf numFmtId="0" fontId="35" fillId="0" borderId="0" xfId="0" applyNumberFormat="1" applyFont="1" applyAlignment="1">
      <alignment vertical="center"/>
    </xf>
    <xf numFmtId="3" fontId="112" fillId="9" borderId="0" xfId="0" applyNumberFormat="1" applyFont="1" applyFill="1" applyBorder="1" applyAlignment="1">
      <alignment vertical="center"/>
    </xf>
    <xf numFmtId="3" fontId="54" fillId="6" borderId="0" xfId="1" applyNumberFormat="1" applyFont="1" applyFill="1" applyBorder="1" applyAlignment="1">
      <alignment horizontal="right" vertical="center"/>
    </xf>
    <xf numFmtId="0" fontId="102" fillId="0" borderId="0" xfId="0" applyFont="1" applyAlignment="1"/>
    <xf numFmtId="0" fontId="105" fillId="0" borderId="0" xfId="0" applyFont="1" applyAlignment="1">
      <alignment vertical="center"/>
    </xf>
    <xf numFmtId="0" fontId="42" fillId="9" borderId="0" xfId="0" applyFont="1" applyFill="1" applyBorder="1" applyAlignment="1">
      <alignment horizontal="center" vertical="center"/>
    </xf>
    <xf numFmtId="0" fontId="0" fillId="0" borderId="0" xfId="0" applyAlignment="1"/>
    <xf numFmtId="0" fontId="104"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5"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2"/>
    </xf>
    <xf numFmtId="0" fontId="133" fillId="0" borderId="0" xfId="0" applyFont="1"/>
    <xf numFmtId="0" fontId="112" fillId="3" borderId="0" xfId="3" applyFont="1" applyFill="1" applyAlignment="1">
      <alignment horizontal="left" vertical="center"/>
    </xf>
    <xf numFmtId="0" fontId="90" fillId="0" borderId="0" xfId="0" applyFont="1" applyFill="1" applyAlignment="1">
      <alignment vertical="center" wrapText="1"/>
    </xf>
    <xf numFmtId="49" fontId="34" fillId="4" borderId="0" xfId="0" applyNumberFormat="1" applyFont="1" applyFill="1" applyBorder="1" applyAlignment="1">
      <alignment horizontal="right" vertical="center"/>
    </xf>
    <xf numFmtId="3" fontId="22" fillId="3" borderId="0" xfId="3" applyNumberFormat="1" applyFont="1" applyFill="1" applyAlignment="1">
      <alignment vertical="center"/>
    </xf>
    <xf numFmtId="3" fontId="22" fillId="3" borderId="0" xfId="3" applyNumberFormat="1" applyFont="1" applyFill="1" applyAlignment="1">
      <alignment horizontal="right" vertical="center"/>
    </xf>
    <xf numFmtId="0" fontId="22" fillId="3" borderId="0" xfId="3" applyFont="1" applyFill="1" applyAlignment="1">
      <alignment horizontal="left" vertical="center"/>
    </xf>
    <xf numFmtId="170" fontId="0" fillId="0" borderId="0" xfId="0" applyNumberFormat="1"/>
    <xf numFmtId="0" fontId="16" fillId="0" borderId="0" xfId="3" applyFont="1" applyFill="1" applyAlignment="1">
      <alignment horizontal="center"/>
    </xf>
    <xf numFmtId="0" fontId="17"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2"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3" fillId="0" borderId="0" xfId="3" applyFont="1" applyFill="1" applyAlignment="1">
      <alignment horizontal="center" vertical="center" wrapText="1"/>
    </xf>
    <xf numFmtId="10" fontId="53" fillId="0" borderId="0" xfId="3" applyNumberFormat="1" applyFont="1" applyFill="1" applyBorder="1" applyAlignment="1">
      <alignment horizontal="right" vertical="center" indent="2"/>
    </xf>
    <xf numFmtId="165" fontId="54" fillId="0" borderId="0" xfId="1" applyFont="1" applyFill="1" applyBorder="1" applyAlignment="1">
      <alignment horizontal="center" vertical="center"/>
    </xf>
    <xf numFmtId="165" fontId="53" fillId="0" borderId="0" xfId="1" applyFont="1" applyFill="1" applyBorder="1" applyAlignment="1">
      <alignment horizontal="center" vertical="center"/>
    </xf>
    <xf numFmtId="165" fontId="54"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2" fillId="0" borderId="0" xfId="3" applyFont="1" applyFill="1" applyBorder="1" applyAlignment="1"/>
    <xf numFmtId="166" fontId="42"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4" fillId="0" borderId="0" xfId="3" applyFont="1" applyFill="1" applyAlignment="1">
      <alignment vertical="center"/>
    </xf>
    <xf numFmtId="0" fontId="16" fillId="0" borderId="0" xfId="3" applyFont="1" applyFill="1" applyAlignment="1">
      <alignment horizontal="center" vertical="center" wrapText="1"/>
    </xf>
    <xf numFmtId="0" fontId="118" fillId="0" borderId="0" xfId="3" applyFont="1" applyFill="1" applyAlignment="1">
      <alignment horizontal="left" vertical="center"/>
    </xf>
    <xf numFmtId="0" fontId="17" fillId="0" borderId="0" xfId="3" applyFont="1" applyFill="1" applyAlignment="1">
      <alignment horizontal="left" vertical="center"/>
    </xf>
    <xf numFmtId="0" fontId="22" fillId="0" borderId="0" xfId="3" applyFill="1">
      <alignment vertical="top"/>
    </xf>
    <xf numFmtId="0" fontId="90" fillId="0" borderId="0" xfId="0" applyFont="1" applyAlignment="1">
      <alignment vertical="top"/>
    </xf>
    <xf numFmtId="0" fontId="107" fillId="0" borderId="0" xfId="0" applyFont="1" applyAlignment="1">
      <alignment vertical="top"/>
    </xf>
    <xf numFmtId="3" fontId="42" fillId="3" borderId="0" xfId="1" applyNumberFormat="1" applyFont="1" applyFill="1" applyBorder="1" applyAlignment="1">
      <alignment horizontal="right" vertical="center" wrapText="1"/>
    </xf>
    <xf numFmtId="3" fontId="42" fillId="3" borderId="0" xfId="1" applyNumberFormat="1" applyFont="1" applyFill="1" applyAlignment="1">
      <alignment horizontal="right" vertical="center"/>
    </xf>
    <xf numFmtId="0" fontId="55" fillId="0" borderId="0" xfId="0" applyFont="1" applyAlignment="1">
      <alignment horizontal="left" vertical="center" wrapText="1"/>
    </xf>
    <xf numFmtId="0" fontId="44" fillId="0" borderId="0" xfId="0" applyFont="1" applyAlignment="1">
      <alignment horizontal="right" vertical="center"/>
    </xf>
    <xf numFmtId="0" fontId="137" fillId="0" borderId="0" xfId="0" applyFont="1"/>
    <xf numFmtId="0" fontId="94" fillId="0" borderId="0" xfId="0" applyFont="1" applyAlignment="1">
      <alignment horizontal="left" vertical="center" indent="1"/>
    </xf>
    <xf numFmtId="0" fontId="116"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2" fillId="0" borderId="0" xfId="3" applyFont="1" applyFill="1" applyBorder="1" applyAlignment="1">
      <alignment horizontal="center" vertical="center" wrapText="1"/>
    </xf>
    <xf numFmtId="10" fontId="52" fillId="0" borderId="0" xfId="23" quotePrefix="1" applyNumberFormat="1" applyFont="1" applyFill="1" applyBorder="1" applyAlignment="1" applyProtection="1">
      <alignment vertical="center"/>
      <protection hidden="1"/>
    </xf>
    <xf numFmtId="3" fontId="52" fillId="0" borderId="0" xfId="23" quotePrefix="1" applyNumberFormat="1" applyFont="1" applyFill="1" applyBorder="1" applyAlignment="1" applyProtection="1">
      <alignment vertical="center"/>
      <protection hidden="1"/>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9" fillId="0" borderId="0" xfId="29" applyFont="1" applyFill="1" applyBorder="1" applyAlignment="1">
      <alignment horizontal="right" vertical="center"/>
    </xf>
    <xf numFmtId="0" fontId="19" fillId="0" borderId="0" xfId="2" applyFont="1" applyFill="1" applyBorder="1" applyAlignment="1" applyProtection="1">
      <alignment horizontal="left" vertical="center"/>
    </xf>
    <xf numFmtId="3" fontId="139" fillId="0" borderId="0" xfId="0" applyNumberFormat="1" applyFont="1"/>
    <xf numFmtId="170" fontId="87" fillId="0" borderId="0" xfId="0" applyNumberFormat="1" applyFont="1"/>
    <xf numFmtId="0" fontId="110" fillId="0" borderId="0" xfId="3" applyFont="1" applyFill="1" applyAlignment="1">
      <alignment horizontal="left" vertical="center"/>
    </xf>
    <xf numFmtId="0" fontId="22" fillId="0" borderId="0" xfId="3" applyFont="1" applyFill="1">
      <alignment vertical="top"/>
    </xf>
    <xf numFmtId="3" fontId="22" fillId="0" borderId="0" xfId="3" applyNumberFormat="1" applyFont="1" applyFill="1" applyAlignment="1">
      <alignment vertical="center"/>
    </xf>
    <xf numFmtId="10" fontId="12" fillId="0" borderId="0" xfId="4" applyNumberFormat="1" applyFont="1" applyFill="1" applyBorder="1" applyAlignment="1">
      <alignment horizontal="right" vertical="center"/>
    </xf>
    <xf numFmtId="0" fontId="36" fillId="3" borderId="0" xfId="3" applyFont="1" applyFill="1" applyAlignment="1">
      <alignment vertical="center" wrapText="1"/>
    </xf>
    <xf numFmtId="0" fontId="36" fillId="3" borderId="0" xfId="3" applyFont="1" applyFill="1" applyAlignment="1">
      <alignment horizontal="left" vertical="center" wrapText="1"/>
    </xf>
    <xf numFmtId="0" fontId="12" fillId="3" borderId="0" xfId="3" applyFont="1" applyFill="1" applyAlignment="1">
      <alignment vertical="center"/>
    </xf>
    <xf numFmtId="3" fontId="134" fillId="3" borderId="0" xfId="3" applyNumberFormat="1" applyFont="1" applyFill="1" applyAlignment="1">
      <alignment horizontal="right" vertical="center"/>
    </xf>
    <xf numFmtId="3" fontId="134" fillId="3" borderId="0" xfId="3" applyNumberFormat="1" applyFont="1" applyFill="1" applyAlignment="1">
      <alignment vertical="center"/>
    </xf>
    <xf numFmtId="2" fontId="43"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3"/>
    </xf>
    <xf numFmtId="2" fontId="43" fillId="3" borderId="0" xfId="3" applyNumberFormat="1" applyFont="1" applyFill="1" applyAlignment="1">
      <alignment horizontal="right" vertical="center" indent="2"/>
    </xf>
    <xf numFmtId="3" fontId="134" fillId="3" borderId="6" xfId="3" applyNumberFormat="1" applyFont="1" applyFill="1" applyBorder="1" applyAlignment="1">
      <alignment horizontal="right" vertical="center"/>
    </xf>
    <xf numFmtId="3" fontId="22" fillId="3" borderId="6" xfId="3" applyNumberFormat="1" applyFont="1" applyFill="1" applyBorder="1" applyAlignment="1">
      <alignment horizontal="right" vertical="center"/>
    </xf>
    <xf numFmtId="177" fontId="22" fillId="3" borderId="6" xfId="3" applyNumberFormat="1" applyFont="1" applyFill="1" applyBorder="1" applyAlignment="1">
      <alignment horizontal="right" vertical="top"/>
    </xf>
    <xf numFmtId="10" fontId="134" fillId="3" borderId="7" xfId="3" applyNumberFormat="1" applyFont="1" applyFill="1" applyBorder="1" applyAlignment="1">
      <alignment vertical="center"/>
    </xf>
    <xf numFmtId="10" fontId="12" fillId="4" borderId="7" xfId="4" applyNumberFormat="1" applyFont="1" applyFill="1" applyBorder="1" applyAlignment="1">
      <alignment horizontal="right" vertical="center"/>
    </xf>
    <xf numFmtId="10" fontId="22" fillId="3" borderId="7" xfId="3" applyNumberFormat="1" applyFont="1" applyFill="1" applyBorder="1" applyAlignment="1">
      <alignment horizontal="right" vertical="center"/>
    </xf>
    <xf numFmtId="10" fontId="134" fillId="3" borderId="7" xfId="3" applyNumberFormat="1" applyFont="1" applyFill="1" applyBorder="1" applyAlignment="1">
      <alignment horizontal="right" vertical="center"/>
    </xf>
    <xf numFmtId="0" fontId="110" fillId="0" borderId="0" xfId="3" applyFont="1" applyFill="1" applyBorder="1" applyAlignment="1">
      <alignment horizontal="left" vertical="center"/>
    </xf>
    <xf numFmtId="0" fontId="22" fillId="0" borderId="0" xfId="3" applyFont="1" applyFill="1" applyBorder="1">
      <alignment vertical="top"/>
    </xf>
    <xf numFmtId="0" fontId="34" fillId="3" borderId="0" xfId="3" applyFont="1" applyFill="1" applyBorder="1" applyAlignment="1">
      <alignment horizontal="left" vertical="center"/>
    </xf>
    <xf numFmtId="3" fontId="22" fillId="3" borderId="0" xfId="3" applyNumberFormat="1" applyFont="1" applyFill="1" applyBorder="1" applyAlignment="1">
      <alignment horizontal="right" vertical="center"/>
    </xf>
    <xf numFmtId="0" fontId="34" fillId="0" borderId="0" xfId="3" applyFont="1" applyFill="1" applyBorder="1" applyAlignment="1">
      <alignment horizontal="right" vertical="center" indent="1"/>
    </xf>
    <xf numFmtId="0" fontId="0" fillId="0" borderId="0" xfId="0"/>
    <xf numFmtId="0" fontId="101" fillId="0" borderId="0" xfId="0" applyFont="1" applyFill="1" applyBorder="1" applyAlignment="1">
      <alignment vertical="top"/>
    </xf>
    <xf numFmtId="166" fontId="42" fillId="3" borderId="0" xfId="17" applyNumberFormat="1" applyFont="1" applyFill="1" applyAlignment="1">
      <alignment horizontal="right" vertical="center" indent="3"/>
    </xf>
    <xf numFmtId="166" fontId="54" fillId="3" borderId="0" xfId="17" applyNumberFormat="1" applyFont="1" applyFill="1" applyAlignment="1">
      <alignment horizontal="right" vertical="center" indent="3"/>
    </xf>
    <xf numFmtId="49" fontId="34" fillId="0" borderId="0" xfId="0" applyNumberFormat="1" applyFont="1" applyFill="1" applyBorder="1" applyAlignment="1">
      <alignment horizontal="right" vertical="center"/>
    </xf>
    <xf numFmtId="0" fontId="34" fillId="0" borderId="0" xfId="0" applyFont="1" applyFill="1" applyBorder="1" applyAlignment="1">
      <alignment horizontal="left" vertical="center"/>
    </xf>
    <xf numFmtId="0" fontId="34" fillId="0" borderId="0" xfId="3" applyFont="1" applyFill="1" applyBorder="1" applyAlignment="1">
      <alignment horizontal="left" vertical="center"/>
    </xf>
    <xf numFmtId="3" fontId="34" fillId="0" borderId="0" xfId="3" applyNumberFormat="1" applyFont="1" applyFill="1" applyBorder="1" applyAlignment="1">
      <alignment horizontal="right" vertical="center"/>
    </xf>
    <xf numFmtId="0" fontId="94" fillId="0" borderId="0" xfId="3" applyFont="1" applyAlignment="1">
      <alignment horizontal="left" vertical="center"/>
    </xf>
    <xf numFmtId="0" fontId="120" fillId="0" borderId="0" xfId="0" applyFont="1" applyAlignment="1">
      <alignment horizontal="right" vertical="center" indent="1"/>
    </xf>
    <xf numFmtId="0" fontId="146" fillId="0" borderId="0" xfId="0" applyFont="1"/>
    <xf numFmtId="0" fontId="94" fillId="0" borderId="0" xfId="0" applyFont="1" applyFill="1" applyBorder="1" applyAlignment="1">
      <alignment horizontal="left" vertical="center"/>
    </xf>
    <xf numFmtId="0" fontId="34" fillId="0" borderId="0" xfId="3" applyFont="1" applyAlignment="1">
      <alignment horizontal="right" vertical="center" indent="1"/>
    </xf>
    <xf numFmtId="0" fontId="34" fillId="3" borderId="0" xfId="18" applyFont="1" applyFill="1" applyBorder="1" applyAlignment="1">
      <alignment horizontal="left" vertical="center" wrapText="1"/>
    </xf>
    <xf numFmtId="0" fontId="94" fillId="0" borderId="0" xfId="0" applyFont="1" applyAlignment="1">
      <alignment vertical="center"/>
    </xf>
    <xf numFmtId="0" fontId="34" fillId="4" borderId="0" xfId="0" applyFont="1" applyFill="1" applyBorder="1" applyAlignment="1">
      <alignment horizontal="right" vertical="center" indent="1"/>
    </xf>
    <xf numFmtId="0" fontId="34" fillId="4" borderId="0" xfId="0" applyFont="1" applyFill="1" applyBorder="1" applyAlignment="1">
      <alignment horizontal="right" vertical="center" wrapText="1" indent="1"/>
    </xf>
    <xf numFmtId="0" fontId="52"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4" fillId="0" borderId="0" xfId="0" applyFont="1" applyAlignment="1"/>
    <xf numFmtId="0" fontId="17" fillId="0" borderId="0" xfId="0" applyFont="1" applyAlignment="1">
      <alignment horizontal="right" vertical="center"/>
    </xf>
    <xf numFmtId="175" fontId="146" fillId="0" borderId="0" xfId="0" applyNumberFormat="1" applyFont="1"/>
    <xf numFmtId="175" fontId="140" fillId="0" borderId="0" xfId="0" applyNumberFormat="1" applyFont="1"/>
    <xf numFmtId="0" fontId="140" fillId="0" borderId="0" xfId="0" applyFont="1"/>
    <xf numFmtId="175" fontId="90" fillId="0" borderId="0" xfId="0" applyNumberFormat="1" applyFont="1"/>
    <xf numFmtId="0" fontId="50" fillId="0" borderId="0" xfId="3" applyFont="1">
      <alignment vertical="top"/>
    </xf>
    <xf numFmtId="0" fontId="52" fillId="0" borderId="0" xfId="3" applyFont="1" applyFill="1" applyAlignment="1">
      <alignment horizontal="left" vertical="center"/>
    </xf>
    <xf numFmtId="10" fontId="0" fillId="0" borderId="0" xfId="0" applyNumberFormat="1" applyFont="1" applyAlignment="1">
      <alignment vertical="center"/>
    </xf>
    <xf numFmtId="0" fontId="102" fillId="0" borderId="0" xfId="0" applyFont="1" applyAlignment="1">
      <alignment vertical="center"/>
    </xf>
    <xf numFmtId="0" fontId="35" fillId="0" borderId="0" xfId="0" applyFont="1" applyFill="1" applyBorder="1" applyAlignment="1">
      <alignment horizontal="center" vertical="center" wrapText="1"/>
    </xf>
    <xf numFmtId="166" fontId="34" fillId="0" borderId="0" xfId="5" applyNumberFormat="1" applyFont="1" applyFill="1" applyBorder="1" applyAlignment="1" applyProtection="1">
      <alignment horizontal="right" vertical="center" wrapText="1"/>
    </xf>
    <xf numFmtId="166" fontId="34" fillId="0" borderId="0" xfId="5" applyNumberFormat="1" applyFont="1" applyFill="1" applyBorder="1" applyAlignment="1" applyProtection="1">
      <alignment horizontal="left" vertical="center" wrapText="1"/>
    </xf>
    <xf numFmtId="10" fontId="34" fillId="0" borderId="0" xfId="4" applyNumberFormat="1" applyFont="1" applyFill="1" applyBorder="1" applyAlignment="1" applyProtection="1">
      <alignment horizontal="right" vertical="center" wrapText="1"/>
    </xf>
    <xf numFmtId="3" fontId="34" fillId="0" borderId="0" xfId="6" applyNumberFormat="1" applyFont="1" applyFill="1" applyBorder="1" applyAlignment="1" applyProtection="1">
      <alignment vertical="center"/>
    </xf>
    <xf numFmtId="3" fontId="33" fillId="0" borderId="0" xfId="6" applyNumberFormat="1" applyFont="1" applyFill="1" applyAlignment="1" applyProtection="1">
      <alignment horizontal="right" vertical="center"/>
    </xf>
    <xf numFmtId="0" fontId="33" fillId="0" borderId="0" xfId="0" applyFont="1" applyFill="1" applyBorder="1" applyAlignment="1">
      <alignment vertical="center" wrapText="1"/>
    </xf>
    <xf numFmtId="0" fontId="35" fillId="0" borderId="0" xfId="0" applyFont="1" applyFill="1" applyBorder="1" applyAlignment="1">
      <alignment vertical="center" wrapText="1"/>
    </xf>
    <xf numFmtId="0" fontId="34"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4" fillId="0" borderId="0" xfId="0" applyFont="1" applyFill="1" applyBorder="1" applyAlignment="1">
      <alignment horizontal="center" vertical="center" wrapText="1"/>
    </xf>
    <xf numFmtId="0" fontId="34" fillId="0" borderId="0" xfId="0" applyFont="1" applyFill="1" applyBorder="1"/>
    <xf numFmtId="0" fontId="106" fillId="0" borderId="0" xfId="0" applyFont="1" applyFill="1" applyBorder="1" applyAlignment="1">
      <alignment horizontal="center" vertical="center" wrapText="1"/>
    </xf>
    <xf numFmtId="3" fontId="42" fillId="0" borderId="0" xfId="7" applyNumberFormat="1" applyFont="1" applyFill="1" applyBorder="1" applyAlignment="1" applyProtection="1">
      <alignment horizontal="right" vertical="center"/>
    </xf>
    <xf numFmtId="3" fontId="41" fillId="0" borderId="0" xfId="7" applyNumberFormat="1" applyFont="1" applyFill="1" applyBorder="1" applyAlignment="1" applyProtection="1">
      <alignment horizontal="right" vertical="center"/>
    </xf>
    <xf numFmtId="0" fontId="41" fillId="0" borderId="0" xfId="27" applyFont="1" applyFill="1" applyAlignment="1" applyProtection="1">
      <alignment horizontal="left"/>
      <protection locked="0"/>
    </xf>
    <xf numFmtId="0" fontId="34" fillId="0" borderId="0" xfId="0" applyFont="1" applyAlignment="1"/>
    <xf numFmtId="0" fontId="40" fillId="0" borderId="0" xfId="0" applyFont="1" applyFill="1" applyAlignment="1">
      <alignment horizontal="center" vertical="center" wrapText="1"/>
    </xf>
    <xf numFmtId="0" fontId="33" fillId="0" borderId="0" xfId="0" applyFont="1" applyFill="1" applyBorder="1" applyAlignment="1">
      <alignment horizontal="center" vertical="center" wrapText="1"/>
    </xf>
    <xf numFmtId="3" fontId="42" fillId="0" borderId="0" xfId="0" applyNumberFormat="1" applyFont="1" applyFill="1" applyBorder="1" applyAlignment="1">
      <alignment horizontal="right" vertical="center" indent="2"/>
    </xf>
    <xf numFmtId="10" fontId="42" fillId="0" borderId="0" xfId="0" applyNumberFormat="1" applyFont="1" applyFill="1" applyBorder="1" applyAlignment="1">
      <alignment horizontal="right" vertical="center" inden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0" fontId="4" fillId="0" borderId="0" xfId="0" applyFont="1" applyAlignment="1">
      <alignment vertical="center"/>
    </xf>
    <xf numFmtId="0" fontId="34" fillId="0" borderId="0" xfId="0" applyFont="1" applyBorder="1" applyAlignment="1">
      <alignment horizontal="center" vertical="center"/>
    </xf>
    <xf numFmtId="14" fontId="42" fillId="0" borderId="0" xfId="3" applyNumberFormat="1" applyFont="1" applyFill="1" applyBorder="1" applyAlignment="1">
      <alignment horizontal="center" vertical="center"/>
    </xf>
    <xf numFmtId="0" fontId="50" fillId="0" borderId="0" xfId="0" applyFont="1" applyFill="1" applyBorder="1" applyAlignment="1">
      <alignment horizontal="right" vertical="center"/>
    </xf>
    <xf numFmtId="0" fontId="42" fillId="0" borderId="0" xfId="0" applyFont="1" applyFill="1" applyAlignment="1">
      <alignment wrapText="1"/>
    </xf>
    <xf numFmtId="0" fontId="0" fillId="0" borderId="0" xfId="0" applyFill="1" applyAlignment="1">
      <alignment wrapText="1"/>
    </xf>
    <xf numFmtId="14" fontId="41" fillId="0" borderId="0" xfId="3" applyNumberFormat="1" applyFont="1" applyFill="1" applyBorder="1" applyAlignment="1">
      <alignment horizontal="center" vertical="center" wrapText="1"/>
    </xf>
    <xf numFmtId="0" fontId="41" fillId="0" borderId="0" xfId="3" applyFont="1" applyFill="1" applyBorder="1" applyAlignment="1">
      <alignment horizontal="center" vertical="center" wrapText="1"/>
    </xf>
    <xf numFmtId="3" fontId="42" fillId="0" borderId="0" xfId="22" applyNumberFormat="1" applyFont="1" applyFill="1" applyBorder="1" applyAlignment="1">
      <alignment horizontal="right" vertical="center" indent="1"/>
    </xf>
    <xf numFmtId="10" fontId="42" fillId="0" borderId="0" xfId="22" applyNumberFormat="1" applyFont="1" applyFill="1" applyBorder="1" applyAlignment="1">
      <alignment horizontal="right" vertical="center" indent="2"/>
    </xf>
    <xf numFmtId="10" fontId="42" fillId="0" borderId="0" xfId="0" applyNumberFormat="1" applyFont="1" applyFill="1" applyBorder="1" applyAlignment="1">
      <alignment horizontal="right" indent="1"/>
    </xf>
    <xf numFmtId="0" fontId="89" fillId="0" borderId="0" xfId="0" applyFont="1" applyFill="1" applyAlignment="1">
      <alignment vertical="center"/>
    </xf>
    <xf numFmtId="14" fontId="34" fillId="0" borderId="0" xfId="0" applyNumberFormat="1" applyFont="1" applyFill="1" applyBorder="1" applyAlignment="1">
      <alignment horizontal="center" vertical="center" wrapText="1"/>
    </xf>
    <xf numFmtId="14" fontId="105" fillId="0" borderId="0" xfId="0" applyNumberFormat="1" applyFont="1" applyFill="1" applyBorder="1" applyAlignment="1">
      <alignment horizontal="center" vertical="center" wrapText="1"/>
    </xf>
    <xf numFmtId="0" fontId="34" fillId="0" borderId="0" xfId="0" applyFont="1" applyFill="1" applyAlignment="1">
      <alignment vertical="center" wrapText="1"/>
    </xf>
    <xf numFmtId="3" fontId="112" fillId="0" borderId="0" xfId="0" applyNumberFormat="1" applyFont="1" applyFill="1" applyAlignment="1">
      <alignment horizontal="center" vertical="center"/>
    </xf>
    <xf numFmtId="10" fontId="112" fillId="0" borderId="0" xfId="0" applyNumberFormat="1" applyFont="1" applyFill="1" applyAlignment="1">
      <alignment horizontal="center" vertical="center"/>
    </xf>
    <xf numFmtId="0" fontId="0" fillId="0" borderId="0" xfId="0" applyFont="1"/>
    <xf numFmtId="3" fontId="112"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6" fillId="3" borderId="0" xfId="31" applyNumberFormat="1" applyFont="1" applyFill="1" applyAlignment="1" applyProtection="1">
      <alignment horizontal="right" vertical="center"/>
    </xf>
    <xf numFmtId="0" fontId="12" fillId="3" borderId="0" xfId="0" applyFont="1" applyFill="1" applyAlignment="1" applyProtection="1">
      <alignment vertical="center" wrapText="1"/>
      <protection locked="0"/>
    </xf>
    <xf numFmtId="0" fontId="12" fillId="3" borderId="0" xfId="0" applyFont="1" applyFill="1" applyAlignment="1" applyProtection="1">
      <alignment horizontal="left" vertical="center" wrapText="1" indent="1"/>
      <protection locked="0"/>
    </xf>
    <xf numFmtId="0" fontId="116" fillId="0" borderId="0" xfId="0" applyFont="1" applyFill="1" applyAlignment="1">
      <alignment vertical="center"/>
    </xf>
    <xf numFmtId="0" fontId="25" fillId="0" borderId="0" xfId="0" applyFont="1" applyFill="1" applyAlignment="1">
      <alignment horizontal="center"/>
    </xf>
    <xf numFmtId="0" fontId="32" fillId="0" borderId="0" xfId="0" applyFont="1" applyFill="1" applyAlignment="1">
      <alignment horizontal="center"/>
    </xf>
    <xf numFmtId="0" fontId="42" fillId="3" borderId="0" xfId="27" applyFont="1" applyFill="1" applyBorder="1" applyAlignment="1" applyProtection="1">
      <alignment horizontal="left" vertical="center" wrapText="1"/>
      <protection locked="0"/>
    </xf>
    <xf numFmtId="3" fontId="42" fillId="3" borderId="0" xfId="27" applyNumberFormat="1" applyFont="1" applyFill="1" applyBorder="1" applyAlignment="1" applyProtection="1">
      <alignment vertical="center"/>
    </xf>
    <xf numFmtId="0" fontId="42"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2" fillId="3" borderId="0" xfId="0" applyFont="1" applyFill="1" applyBorder="1" applyAlignment="1">
      <alignment vertical="center" wrapText="1"/>
    </xf>
    <xf numFmtId="3" fontId="42" fillId="3" borderId="0" xfId="8" applyNumberFormat="1" applyFont="1" applyFill="1" applyBorder="1" applyAlignment="1" applyProtection="1">
      <alignment horizontal="right" vertical="center"/>
    </xf>
    <xf numFmtId="10" fontId="42" fillId="3" borderId="0" xfId="4" applyNumberFormat="1" applyFont="1" applyFill="1" applyBorder="1" applyAlignment="1" applyProtection="1">
      <alignment horizontal="right" vertical="center" wrapText="1"/>
    </xf>
    <xf numFmtId="0" fontId="41"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0" fillId="3" borderId="0" xfId="0" applyFont="1" applyFill="1" applyBorder="1" applyAlignment="1">
      <alignment vertical="center"/>
    </xf>
    <xf numFmtId="167" fontId="42" fillId="3" borderId="0" xfId="1" applyNumberFormat="1" applyFont="1" applyFill="1" applyBorder="1" applyAlignment="1">
      <alignment horizontal="center" vertical="center"/>
    </xf>
    <xf numFmtId="167" fontId="42" fillId="3" borderId="0" xfId="1" applyNumberFormat="1" applyFont="1" applyFill="1" applyBorder="1" applyAlignment="1">
      <alignment horizontal="left" vertical="center" indent="1"/>
    </xf>
    <xf numFmtId="0" fontId="57" fillId="3" borderId="0" xfId="0" applyFont="1" applyFill="1" applyBorder="1" applyAlignment="1">
      <alignment vertical="center" wrapText="1"/>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3" fontId="58" fillId="3" borderId="0" xfId="9" applyNumberFormat="1" applyFont="1" applyFill="1" applyBorder="1" applyAlignment="1" applyProtection="1">
      <alignment vertical="center"/>
    </xf>
    <xf numFmtId="10" fontId="58" fillId="3" borderId="0" xfId="9" applyNumberFormat="1" applyFont="1" applyFill="1" applyBorder="1" applyAlignment="1" applyProtection="1">
      <alignment vertical="center"/>
    </xf>
    <xf numFmtId="0" fontId="58" fillId="3" borderId="0" xfId="0" applyFont="1" applyFill="1" applyBorder="1" applyAlignment="1">
      <alignment vertical="center" wrapText="1"/>
    </xf>
    <xf numFmtId="0" fontId="125" fillId="3" borderId="0" xfId="26" applyFont="1" applyFill="1" applyBorder="1" applyAlignment="1">
      <alignment vertical="center" wrapText="1"/>
    </xf>
    <xf numFmtId="0" fontId="35" fillId="3" borderId="0" xfId="0" applyFont="1" applyFill="1" applyBorder="1" applyAlignment="1">
      <alignment vertical="center" wrapText="1"/>
    </xf>
    <xf numFmtId="10" fontId="42" fillId="3" borderId="0" xfId="1" applyNumberFormat="1" applyFont="1" applyFill="1" applyAlignment="1">
      <alignment horizontal="right" vertical="center" wrapText="1"/>
    </xf>
    <xf numFmtId="3" fontId="42" fillId="3" borderId="0" xfId="0" applyNumberFormat="1" applyFont="1" applyFill="1" applyBorder="1" applyAlignment="1">
      <alignment horizontal="right" vertical="center" indent="2"/>
    </xf>
    <xf numFmtId="171" fontId="42" fillId="3" borderId="0" xfId="0" applyNumberFormat="1" applyFont="1" applyFill="1" applyAlignment="1">
      <alignment horizontal="left" vertical="center" wrapText="1"/>
    </xf>
    <xf numFmtId="0" fontId="42" fillId="3" borderId="0" xfId="0" applyFont="1" applyFill="1" applyBorder="1" applyAlignment="1">
      <alignment vertical="center"/>
    </xf>
    <xf numFmtId="164" fontId="42" fillId="3" borderId="0" xfId="10" applyNumberFormat="1" applyFont="1" applyFill="1" applyAlignment="1">
      <alignment horizontal="right" vertical="center" indent="1"/>
    </xf>
    <xf numFmtId="10" fontId="42" fillId="3" borderId="0" xfId="4" applyNumberFormat="1" applyFont="1" applyFill="1" applyAlignment="1">
      <alignment horizontal="right" vertical="center" indent="1"/>
    </xf>
    <xf numFmtId="10" fontId="42" fillId="3" borderId="0" xfId="4"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1"/>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3" fontId="34" fillId="3" borderId="0" xfId="9" applyNumberFormat="1" applyFont="1" applyFill="1" applyBorder="1" applyAlignment="1" applyProtection="1">
      <alignment vertical="center"/>
    </xf>
    <xf numFmtId="10" fontId="34" fillId="3" borderId="0" xfId="9" applyNumberFormat="1" applyFont="1" applyFill="1" applyBorder="1" applyAlignment="1" applyProtection="1">
      <alignment vertical="center"/>
    </xf>
    <xf numFmtId="0" fontId="41"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1" fillId="14" borderId="0" xfId="16" applyNumberFormat="1" applyFont="1" applyFill="1" applyBorder="1" applyAlignment="1">
      <alignment horizontal="right" vertical="center" wrapText="1"/>
    </xf>
    <xf numFmtId="2" fontId="41" fillId="14" borderId="0" xfId="16" applyNumberFormat="1" applyFont="1" applyFill="1" applyBorder="1" applyAlignment="1">
      <alignment horizontal="center" vertical="center" wrapText="1"/>
    </xf>
    <xf numFmtId="10" fontId="41" fillId="14" borderId="0" xfId="16" applyNumberFormat="1" applyFont="1" applyFill="1" applyBorder="1" applyAlignment="1">
      <alignment horizontal="center" vertical="center" wrapText="1"/>
    </xf>
    <xf numFmtId="10" fontId="41" fillId="14" borderId="0" xfId="4" applyNumberFormat="1" applyFont="1" applyFill="1" applyAlignment="1">
      <alignment horizontal="center" vertical="center" wrapText="1"/>
    </xf>
    <xf numFmtId="166" fontId="41" fillId="14" borderId="0" xfId="4" applyNumberFormat="1" applyFont="1" applyFill="1" applyBorder="1" applyAlignment="1">
      <alignment horizontal="right" vertical="center" wrapText="1"/>
    </xf>
    <xf numFmtId="3" fontId="41" fillId="14" borderId="0" xfId="4" applyNumberFormat="1" applyFont="1" applyFill="1" applyBorder="1" applyAlignment="1">
      <alignment horizontal="right" vertical="center" wrapText="1"/>
    </xf>
    <xf numFmtId="3" fontId="41" fillId="14" borderId="0" xfId="16" applyNumberFormat="1" applyFont="1" applyFill="1" applyBorder="1" applyAlignment="1">
      <alignment horizontal="right" vertical="center" wrapText="1"/>
    </xf>
    <xf numFmtId="4" fontId="41" fillId="14" borderId="0" xfId="3" applyNumberFormat="1" applyFont="1" applyFill="1" applyBorder="1" applyAlignment="1">
      <alignment horizontal="center" vertical="center" wrapText="1"/>
    </xf>
    <xf numFmtId="10" fontId="41" fillId="14" borderId="0" xfId="3" applyNumberFormat="1" applyFont="1" applyFill="1" applyBorder="1" applyAlignment="1">
      <alignment horizontal="center" vertical="center" wrapText="1"/>
    </xf>
    <xf numFmtId="172" fontId="33" fillId="15" borderId="0" xfId="3" applyNumberFormat="1" applyFont="1" applyFill="1" applyBorder="1" applyAlignment="1">
      <alignment horizontal="center" vertical="center" wrapText="1"/>
    </xf>
    <xf numFmtId="173" fontId="50" fillId="14" borderId="0" xfId="3" applyNumberFormat="1" applyFont="1" applyFill="1" applyAlignment="1">
      <alignment horizontal="center" vertical="center"/>
    </xf>
    <xf numFmtId="0" fontId="33" fillId="14" borderId="0" xfId="3" applyFont="1" applyFill="1" applyBorder="1" applyAlignment="1">
      <alignment vertical="center"/>
    </xf>
    <xf numFmtId="173" fontId="50" fillId="12" borderId="0" xfId="3" applyNumberFormat="1" applyFont="1" applyFill="1" applyAlignment="1">
      <alignment horizontal="center" vertical="center"/>
    </xf>
    <xf numFmtId="0" fontId="50" fillId="12" borderId="0" xfId="3" applyFont="1" applyFill="1" applyBorder="1" applyAlignment="1">
      <alignment horizontal="left" vertical="center" wrapText="1"/>
    </xf>
    <xf numFmtId="0" fontId="16" fillId="17" borderId="0" xfId="3" applyFont="1" applyFill="1" applyAlignment="1">
      <alignment vertical="center"/>
    </xf>
    <xf numFmtId="3" fontId="134" fillId="17" borderId="6" xfId="3" applyNumberFormat="1" applyFont="1" applyFill="1" applyBorder="1" applyAlignment="1">
      <alignment horizontal="right" vertical="center"/>
    </xf>
    <xf numFmtId="3" fontId="134" fillId="17" borderId="0" xfId="3" applyNumberFormat="1" applyFont="1" applyFill="1" applyBorder="1" applyAlignment="1">
      <alignment vertical="center"/>
    </xf>
    <xf numFmtId="10" fontId="16" fillId="18" borderId="7" xfId="4" applyNumberFormat="1" applyFont="1" applyFill="1" applyBorder="1" applyAlignment="1">
      <alignment horizontal="right" vertical="center"/>
    </xf>
    <xf numFmtId="0" fontId="119" fillId="16" borderId="6" xfId="3" applyFont="1" applyFill="1" applyBorder="1" applyAlignment="1">
      <alignment horizontal="center" vertical="center"/>
    </xf>
    <xf numFmtId="3" fontId="134" fillId="17" borderId="0" xfId="3" applyNumberFormat="1" applyFont="1" applyFill="1" applyAlignment="1">
      <alignment horizontal="right" vertical="center"/>
    </xf>
    <xf numFmtId="0" fontId="116" fillId="16" borderId="6" xfId="3" applyFont="1" applyFill="1" applyBorder="1" applyAlignment="1">
      <alignment horizontal="right" vertical="center"/>
    </xf>
    <xf numFmtId="0" fontId="119" fillId="16" borderId="4" xfId="3" applyFont="1" applyFill="1" applyBorder="1" applyAlignment="1">
      <alignment horizontal="center" vertical="center"/>
    </xf>
    <xf numFmtId="0" fontId="16" fillId="3" borderId="0" xfId="3" applyFont="1" applyFill="1" applyAlignment="1">
      <alignment vertical="center"/>
    </xf>
    <xf numFmtId="3" fontId="134" fillId="3" borderId="0" xfId="3" applyNumberFormat="1" applyFont="1" applyFill="1" applyBorder="1" applyAlignment="1">
      <alignment horizontal="right" vertical="center"/>
    </xf>
    <xf numFmtId="10" fontId="16" fillId="4" borderId="7" xfId="4" applyNumberFormat="1" applyFont="1" applyFill="1" applyBorder="1" applyAlignment="1">
      <alignment horizontal="right" vertical="center"/>
    </xf>
    <xf numFmtId="0" fontId="33" fillId="16" borderId="0" xfId="3" applyFont="1" applyFill="1" applyAlignment="1">
      <alignment horizontal="center" vertical="center" wrapText="1"/>
    </xf>
    <xf numFmtId="0" fontId="22" fillId="16" borderId="0" xfId="3" applyFill="1">
      <alignment vertical="top"/>
    </xf>
    <xf numFmtId="2" fontId="64" fillId="17" borderId="0" xfId="3" applyNumberFormat="1" applyFont="1" applyFill="1" applyAlignment="1">
      <alignment horizontal="left" vertical="center"/>
    </xf>
    <xf numFmtId="166" fontId="41" fillId="17" borderId="0" xfId="1" applyNumberFormat="1" applyFont="1" applyFill="1" applyAlignment="1">
      <alignment horizontal="center" vertical="center"/>
    </xf>
    <xf numFmtId="0" fontId="50"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1"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3" fillId="18" borderId="0" xfId="3" applyNumberFormat="1" applyFont="1" applyFill="1" applyBorder="1" applyAlignment="1">
      <alignment horizontal="right" vertical="center" indent="2"/>
    </xf>
    <xf numFmtId="165" fontId="54" fillId="18" borderId="0" xfId="1" applyNumberFormat="1" applyFont="1" applyFill="1" applyBorder="1" applyAlignment="1">
      <alignment horizontal="center" vertical="center"/>
    </xf>
    <xf numFmtId="2" fontId="22"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4"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4" fillId="4" borderId="0" xfId="0" applyNumberFormat="1" applyFont="1" applyFill="1" applyBorder="1" applyAlignment="1" applyProtection="1">
      <alignment horizontal="right" vertical="center"/>
    </xf>
    <xf numFmtId="175" fontId="34" fillId="4" borderId="0" xfId="0" applyNumberFormat="1" applyFont="1" applyFill="1" applyBorder="1" applyAlignment="1" applyProtection="1">
      <alignment horizontal="right" vertical="center"/>
    </xf>
    <xf numFmtId="10" fontId="34"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4" fillId="4" borderId="0" xfId="3"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2" fillId="4" borderId="0" xfId="19" applyNumberFormat="1" applyFont="1" applyFill="1" applyBorder="1" applyAlignment="1">
      <alignment horizontal="right" vertical="center" indent="1"/>
    </xf>
    <xf numFmtId="0" fontId="127" fillId="3" borderId="0" xfId="0" applyFont="1" applyFill="1" applyBorder="1" applyAlignment="1">
      <alignment vertical="center" wrapText="1"/>
    </xf>
    <xf numFmtId="14" fontId="41" fillId="19" borderId="0" xfId="3" applyNumberFormat="1" applyFont="1" applyFill="1" applyBorder="1" applyAlignment="1">
      <alignment horizontal="center" vertical="center"/>
    </xf>
    <xf numFmtId="0" fontId="50" fillId="3" borderId="0" xfId="0" applyFont="1" applyFill="1" applyBorder="1" applyAlignment="1">
      <alignment horizontal="right" vertical="center" indent="1"/>
    </xf>
    <xf numFmtId="0" fontId="0" fillId="19" borderId="0" xfId="0" applyFill="1"/>
    <xf numFmtId="0" fontId="34" fillId="3" borderId="0" xfId="22" applyFont="1" applyFill="1" applyBorder="1" applyAlignment="1">
      <alignment horizontal="left" vertical="center"/>
    </xf>
    <xf numFmtId="3" fontId="42" fillId="3" borderId="0" xfId="22" applyNumberFormat="1" applyFont="1" applyFill="1" applyBorder="1" applyAlignment="1">
      <alignment horizontal="right" vertical="center" indent="1"/>
    </xf>
    <xf numFmtId="10" fontId="42" fillId="3" borderId="0" xfId="22" applyNumberFormat="1" applyFont="1" applyFill="1" applyBorder="1" applyAlignment="1">
      <alignment horizontal="right" vertical="center" indent="2"/>
    </xf>
    <xf numFmtId="10" fontId="42" fillId="3" borderId="0" xfId="0" applyNumberFormat="1" applyFont="1" applyFill="1" applyBorder="1" applyAlignment="1">
      <alignment horizontal="right" indent="1"/>
    </xf>
    <xf numFmtId="10" fontId="42" fillId="3" borderId="0" xfId="22" applyNumberFormat="1" applyFont="1" applyFill="1" applyBorder="1" applyAlignment="1">
      <alignment horizontal="right" vertical="center" indent="1"/>
    </xf>
    <xf numFmtId="0" fontId="33" fillId="20" borderId="0" xfId="22" applyFont="1" applyFill="1" applyBorder="1" applyAlignment="1">
      <alignment horizontal="left" vertical="center"/>
    </xf>
    <xf numFmtId="3" fontId="41" fillId="20" borderId="0" xfId="22" applyNumberFormat="1" applyFont="1" applyFill="1" applyBorder="1" applyAlignment="1">
      <alignment horizontal="right" vertical="center" indent="1"/>
    </xf>
    <xf numFmtId="10" fontId="41" fillId="20" borderId="0" xfId="22" applyNumberFormat="1" applyFont="1" applyFill="1" applyBorder="1" applyAlignment="1">
      <alignment horizontal="right" vertical="center" indent="2"/>
    </xf>
    <xf numFmtId="10" fontId="41" fillId="20" borderId="0" xfId="22" applyNumberFormat="1" applyFont="1" applyFill="1" applyBorder="1" applyAlignment="1">
      <alignment horizontal="right" vertical="center" indent="1"/>
    </xf>
    <xf numFmtId="0" fontId="34" fillId="19" borderId="0" xfId="3" applyFont="1" applyFill="1" applyBorder="1" applyAlignment="1">
      <alignment horizontal="center" vertical="center" wrapText="1"/>
    </xf>
    <xf numFmtId="0" fontId="90" fillId="3" borderId="0" xfId="0" applyFont="1" applyFill="1" applyAlignment="1">
      <alignment vertical="center"/>
    </xf>
    <xf numFmtId="3" fontId="52" fillId="3"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4" fillId="3" borderId="0" xfId="23" quotePrefix="1" applyNumberFormat="1" applyFont="1" applyFill="1" applyBorder="1" applyAlignment="1" applyProtection="1">
      <alignment vertical="center"/>
      <protection hidden="1"/>
    </xf>
    <xf numFmtId="10" fontId="34"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6"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6"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2" fillId="19" borderId="0" xfId="3" applyFont="1" applyFill="1" applyBorder="1" applyAlignment="1">
      <alignment horizontal="center" vertical="center" wrapText="1"/>
    </xf>
    <xf numFmtId="0" fontId="76" fillId="20" borderId="0" xfId="0" applyFont="1" applyFill="1" applyBorder="1" applyAlignment="1">
      <alignment vertical="center" wrapText="1"/>
    </xf>
    <xf numFmtId="3" fontId="41"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5" fillId="3" borderId="0" xfId="23" quotePrefix="1" applyNumberFormat="1" applyFont="1" applyFill="1" applyBorder="1" applyAlignment="1">
      <alignment vertical="center" wrapText="1"/>
    </xf>
    <xf numFmtId="3" fontId="50" fillId="22" borderId="0" xfId="0" applyNumberFormat="1" applyFont="1" applyFill="1" applyBorder="1" applyAlignment="1">
      <alignment horizontal="right" vertical="center" wrapText="1" indent="1"/>
    </xf>
    <xf numFmtId="10" fontId="50" fillId="3" borderId="0" xfId="0" applyNumberFormat="1" applyFont="1" applyFill="1" applyBorder="1" applyAlignment="1">
      <alignment horizontal="center" vertical="center"/>
    </xf>
    <xf numFmtId="3" fontId="50" fillId="3" borderId="0" xfId="0" applyNumberFormat="1" applyFont="1" applyFill="1" applyBorder="1" applyAlignment="1">
      <alignment horizontal="right" vertical="center" indent="1"/>
    </xf>
    <xf numFmtId="0" fontId="35" fillId="3" borderId="0" xfId="23" quotePrefix="1" applyNumberFormat="1" applyFont="1" applyFill="1" applyBorder="1" applyAlignment="1">
      <alignment vertical="center"/>
    </xf>
    <xf numFmtId="0" fontId="35"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3" fillId="19" borderId="0" xfId="3" applyFont="1" applyFill="1" applyBorder="1" applyAlignment="1">
      <alignment horizontal="left" vertical="center" wrapText="1"/>
    </xf>
    <xf numFmtId="14" fontId="34" fillId="19" borderId="0" xfId="3" applyNumberFormat="1" applyFont="1" applyFill="1" applyBorder="1" applyAlignment="1">
      <alignment horizontal="right" vertical="center" wrapText="1"/>
    </xf>
    <xf numFmtId="0" fontId="34" fillId="19" borderId="0" xfId="3" applyFont="1" applyFill="1" applyBorder="1" applyAlignment="1">
      <alignment horizontal="left" vertical="center" wrapText="1"/>
    </xf>
    <xf numFmtId="0" fontId="33"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50" fillId="19" borderId="0" xfId="0" applyNumberFormat="1" applyFont="1" applyFill="1" applyBorder="1" applyAlignment="1">
      <alignment horizontal="center" vertical="center"/>
    </xf>
    <xf numFmtId="0" fontId="34" fillId="19" borderId="0" xfId="0" applyFont="1" applyFill="1" applyBorder="1" applyAlignment="1">
      <alignment horizontal="center" vertical="center" wrapText="1"/>
    </xf>
    <xf numFmtId="14" fontId="41" fillId="19" borderId="0" xfId="3" applyNumberFormat="1" applyFont="1" applyFill="1" applyBorder="1" applyAlignment="1">
      <alignment horizontal="center" vertical="center" wrapText="1"/>
    </xf>
    <xf numFmtId="0" fontId="34" fillId="19" borderId="0" xfId="0" applyFont="1" applyFill="1" applyBorder="1" applyAlignment="1">
      <alignment vertical="center" wrapText="1"/>
    </xf>
    <xf numFmtId="0" fontId="54" fillId="3" borderId="0" xfId="22" applyFont="1" applyFill="1" applyBorder="1" applyAlignment="1">
      <alignment horizontal="left" vertical="center" wrapText="1"/>
    </xf>
    <xf numFmtId="3" fontId="54" fillId="3" borderId="0" xfId="22" applyNumberFormat="1" applyFont="1" applyFill="1" applyBorder="1" applyAlignment="1">
      <alignment horizontal="right" vertical="center" indent="1"/>
    </xf>
    <xf numFmtId="10" fontId="54"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2" fillId="19" borderId="0" xfId="0" applyFont="1" applyFill="1" applyBorder="1" applyAlignment="1" applyProtection="1">
      <alignment horizontal="center" vertical="center" wrapText="1" readingOrder="1"/>
      <protection locked="0"/>
    </xf>
    <xf numFmtId="0" fontId="33" fillId="24" borderId="0" xfId="0" applyFont="1" applyFill="1" applyBorder="1" applyAlignment="1" applyProtection="1">
      <alignment vertical="center" wrapText="1" readingOrder="1"/>
      <protection locked="0"/>
    </xf>
    <xf numFmtId="3" fontId="33" fillId="19" borderId="0" xfId="0" applyNumberFormat="1" applyFont="1" applyFill="1" applyBorder="1" applyAlignment="1" applyProtection="1">
      <alignment vertical="center" wrapText="1" readingOrder="1"/>
      <protection locked="0"/>
    </xf>
    <xf numFmtId="0" fontId="33" fillId="25" borderId="0" xfId="0" applyFont="1" applyFill="1" applyBorder="1" applyAlignment="1" applyProtection="1">
      <alignment vertical="center" wrapText="1" readingOrder="1"/>
      <protection locked="0"/>
    </xf>
    <xf numFmtId="3" fontId="33" fillId="20" borderId="0" xfId="0" applyNumberFormat="1" applyFont="1" applyFill="1" applyBorder="1" applyAlignment="1" applyProtection="1">
      <alignment vertical="center" wrapText="1" readingOrder="1"/>
      <protection locked="0"/>
    </xf>
    <xf numFmtId="0" fontId="34" fillId="26" borderId="0" xfId="0" applyFont="1" applyFill="1" applyBorder="1" applyAlignment="1" applyProtection="1">
      <alignment vertical="center" wrapText="1" readingOrder="1"/>
      <protection locked="0"/>
    </xf>
    <xf numFmtId="3" fontId="34" fillId="3" borderId="0" xfId="0" applyNumberFormat="1" applyFont="1" applyFill="1" applyBorder="1" applyAlignment="1" applyProtection="1">
      <alignment vertical="center" wrapText="1" readingOrder="1"/>
      <protection locked="0"/>
    </xf>
    <xf numFmtId="0" fontId="34" fillId="10" borderId="0" xfId="28" applyFont="1" applyFill="1" applyBorder="1" applyAlignment="1">
      <alignment horizontal="center" vertical="center" wrapText="1"/>
    </xf>
    <xf numFmtId="3" fontId="52"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8" fillId="0" borderId="0" xfId="3" applyFont="1" applyFill="1" applyBorder="1" applyAlignment="1"/>
    <xf numFmtId="49" fontId="121" fillId="0" borderId="0" xfId="3" applyNumberFormat="1" applyFont="1" applyFill="1" applyBorder="1" applyAlignment="1">
      <alignment horizontal="right" vertical="center"/>
    </xf>
    <xf numFmtId="3" fontId="52" fillId="4"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horizontal="right" vertical="center"/>
      <protection hidden="1"/>
    </xf>
    <xf numFmtId="0" fontId="52" fillId="3" borderId="0" xfId="0" applyFont="1" applyFill="1" applyAlignment="1">
      <alignment horizontal="left" vertical="center"/>
    </xf>
    <xf numFmtId="3" fontId="90" fillId="3" borderId="0" xfId="0" applyNumberFormat="1" applyFont="1" applyFill="1" applyAlignment="1">
      <alignment vertical="center"/>
    </xf>
    <xf numFmtId="0" fontId="151" fillId="0" borderId="0" xfId="0" applyFont="1"/>
    <xf numFmtId="0" fontId="152" fillId="0" borderId="0" xfId="3" applyFont="1" applyFill="1" applyBorder="1" applyAlignment="1"/>
    <xf numFmtId="0" fontId="153" fillId="0" borderId="0" xfId="3" applyFont="1" applyFill="1" applyBorder="1" applyAlignment="1">
      <alignment horizontal="right" vertical="center"/>
    </xf>
    <xf numFmtId="0" fontId="153" fillId="0" borderId="0" xfId="3" applyFont="1" applyFill="1" applyBorder="1" applyAlignment="1">
      <alignment horizontal="left" vertical="center"/>
    </xf>
    <xf numFmtId="0" fontId="153" fillId="0" borderId="0" xfId="28" applyFont="1" applyFill="1" applyBorder="1" applyAlignment="1">
      <alignment horizontal="left" vertical="center"/>
    </xf>
    <xf numFmtId="0" fontId="157" fillId="0" borderId="0" xfId="28" applyFont="1" applyFill="1" applyBorder="1" applyAlignment="1">
      <alignment horizontal="left" vertical="center"/>
    </xf>
    <xf numFmtId="0" fontId="155" fillId="0" borderId="0" xfId="3" applyFont="1" applyFill="1" applyBorder="1" applyAlignment="1">
      <alignment horizontal="left" vertical="center"/>
    </xf>
    <xf numFmtId="0" fontId="155" fillId="0" borderId="0" xfId="3" applyFont="1" applyFill="1" applyAlignment="1">
      <alignment horizontal="left" vertical="center"/>
    </xf>
    <xf numFmtId="0" fontId="153" fillId="8" borderId="0" xfId="3" applyFont="1" applyFill="1" applyBorder="1" applyAlignment="1">
      <alignment horizontal="left" vertical="center"/>
    </xf>
    <xf numFmtId="0" fontId="155" fillId="0" borderId="0" xfId="0" applyFont="1" applyAlignment="1">
      <alignment horizontal="left" vertical="center"/>
    </xf>
    <xf numFmtId="14" fontId="155" fillId="0" borderId="0" xfId="0" applyNumberFormat="1" applyFont="1" applyAlignment="1">
      <alignment horizontal="right" vertical="center"/>
    </xf>
    <xf numFmtId="0" fontId="155" fillId="0" borderId="0" xfId="0" applyFont="1" applyAlignment="1">
      <alignment horizontal="right" vertical="center"/>
    </xf>
    <xf numFmtId="0" fontId="167" fillId="0" borderId="0" xfId="3" applyFont="1" applyAlignment="1">
      <alignment horizontal="left" vertical="center"/>
    </xf>
    <xf numFmtId="0" fontId="155" fillId="0" borderId="0" xfId="3" applyFont="1" applyAlignment="1">
      <alignment horizontal="left" vertical="center"/>
    </xf>
    <xf numFmtId="0" fontId="153" fillId="0" borderId="0" xfId="0" applyFont="1" applyAlignment="1">
      <alignment horizontal="right" vertical="center" indent="1"/>
    </xf>
    <xf numFmtId="14" fontId="168" fillId="0" borderId="0" xfId="0" applyNumberFormat="1" applyFont="1" applyAlignment="1">
      <alignment horizontal="right" vertical="center"/>
    </xf>
    <xf numFmtId="0" fontId="168" fillId="0" borderId="0" xfId="3" applyFont="1" applyFill="1">
      <alignment vertical="top"/>
    </xf>
    <xf numFmtId="0" fontId="155" fillId="0" borderId="0" xfId="0" applyFont="1" applyAlignment="1">
      <alignment horizontal="left"/>
    </xf>
    <xf numFmtId="0" fontId="154" fillId="0" borderId="0" xfId="0" applyFont="1" applyAlignment="1">
      <alignment horizontal="left" vertical="center"/>
    </xf>
    <xf numFmtId="0" fontId="20" fillId="0" borderId="0" xfId="3" applyFont="1" applyFill="1" applyAlignment="1"/>
    <xf numFmtId="0" fontId="20" fillId="0" borderId="0" xfId="3" applyFont="1" applyFill="1" applyAlignment="1">
      <alignment horizontal="center"/>
    </xf>
    <xf numFmtId="0" fontId="157" fillId="0" borderId="0" xfId="3" applyFont="1" applyFill="1" applyAlignment="1">
      <alignment horizontal="left" vertical="center"/>
    </xf>
    <xf numFmtId="0" fontId="27" fillId="0" borderId="0" xfId="3" applyFont="1" applyFill="1" applyAlignment="1">
      <alignment horizontal="center"/>
    </xf>
    <xf numFmtId="0" fontId="155" fillId="0" borderId="0" xfId="0" applyFont="1" applyFill="1" applyAlignment="1">
      <alignment horizontal="right" vertical="center"/>
    </xf>
    <xf numFmtId="0" fontId="153" fillId="0" borderId="0" xfId="3" applyFont="1" applyAlignment="1">
      <alignment horizontal="left" vertical="center"/>
    </xf>
    <xf numFmtId="0" fontId="153" fillId="0" borderId="0" xfId="3" applyFont="1" applyFill="1" applyAlignment="1">
      <alignment horizontal="left" vertical="center"/>
    </xf>
    <xf numFmtId="0" fontId="168" fillId="0" borderId="0" xfId="3" applyFont="1" applyFill="1" applyBorder="1" applyAlignment="1">
      <alignment horizontal="left" vertical="center"/>
    </xf>
    <xf numFmtId="0" fontId="24" fillId="0" borderId="0" xfId="15" applyFont="1" applyFill="1" applyAlignment="1"/>
    <xf numFmtId="0" fontId="157" fillId="0" borderId="0" xfId="15" applyFont="1" applyFill="1" applyAlignment="1">
      <alignment horizontal="left" vertical="center"/>
    </xf>
    <xf numFmtId="0" fontId="154" fillId="0" borderId="0" xfId="24" applyFont="1"/>
    <xf numFmtId="0" fontId="168" fillId="0" borderId="0" xfId="24" applyFont="1" applyAlignment="1">
      <alignment vertical="center"/>
    </xf>
    <xf numFmtId="0" fontId="89" fillId="0" borderId="0" xfId="24" applyFont="1" applyFill="1" applyAlignment="1">
      <alignment vertical="center"/>
    </xf>
    <xf numFmtId="0" fontId="174" fillId="0" borderId="0" xfId="24" applyFont="1" applyAlignment="1">
      <alignment vertical="center"/>
    </xf>
    <xf numFmtId="0" fontId="155" fillId="0" borderId="0" xfId="0" applyFont="1" applyFill="1" applyAlignment="1">
      <alignment horizontal="left" vertical="center"/>
    </xf>
    <xf numFmtId="0" fontId="168" fillId="0" borderId="0" xfId="0" applyFont="1" applyFill="1" applyAlignment="1">
      <alignment horizontal="left" vertical="center"/>
    </xf>
    <xf numFmtId="0" fontId="155" fillId="0" borderId="0" xfId="0" applyFont="1" applyFill="1" applyAlignment="1">
      <alignment horizontal="left"/>
    </xf>
    <xf numFmtId="0" fontId="168" fillId="0" borderId="0" xfId="0" applyFont="1" applyAlignment="1">
      <alignment horizontal="left" vertical="center"/>
    </xf>
    <xf numFmtId="0" fontId="154" fillId="0" borderId="0" xfId="0" applyFont="1" applyAlignment="1">
      <alignment vertical="center"/>
    </xf>
    <xf numFmtId="0" fontId="155" fillId="0" borderId="0" xfId="27" applyFont="1" applyFill="1" applyAlignment="1" applyProtection="1">
      <alignment horizontal="left"/>
      <protection locked="0"/>
    </xf>
    <xf numFmtId="0" fontId="155" fillId="0" borderId="0" xfId="0" applyFont="1" applyFill="1" applyBorder="1" applyAlignment="1">
      <alignment horizontal="left" vertical="center"/>
    </xf>
    <xf numFmtId="0" fontId="24" fillId="0" borderId="0" xfId="0" applyFont="1" applyFill="1" applyAlignment="1">
      <alignment horizontal="center"/>
    </xf>
    <xf numFmtId="0" fontId="181" fillId="27" borderId="0" xfId="3" applyFont="1" applyFill="1">
      <alignment vertical="top"/>
    </xf>
    <xf numFmtId="0" fontId="34" fillId="27" borderId="0" xfId="3" applyFont="1" applyFill="1">
      <alignment vertical="top"/>
    </xf>
    <xf numFmtId="0" fontId="33" fillId="11" borderId="0" xfId="0" applyFont="1" applyFill="1" applyBorder="1" applyAlignment="1"/>
    <xf numFmtId="0" fontId="33" fillId="11" borderId="0" xfId="3" applyFont="1" applyFill="1" applyAlignment="1">
      <alignment horizontal="left" vertical="center" wrapText="1"/>
    </xf>
    <xf numFmtId="0" fontId="33" fillId="11" borderId="0" xfId="3" applyFont="1" applyFill="1" applyAlignment="1">
      <alignment horizontal="center" vertical="center" wrapText="1"/>
    </xf>
    <xf numFmtId="0" fontId="33" fillId="11" borderId="0" xfId="3" applyFont="1" applyFill="1" applyAlignment="1">
      <alignment horizontal="left" vertical="center" wrapText="1" indent="1"/>
    </xf>
    <xf numFmtId="0" fontId="156" fillId="11" borderId="0" xfId="3" applyFont="1" applyFill="1" applyBorder="1" applyAlignment="1">
      <alignment horizontal="left" vertical="center"/>
    </xf>
    <xf numFmtId="0" fontId="156" fillId="11" borderId="0" xfId="3" applyFont="1" applyFill="1" applyBorder="1" applyAlignment="1">
      <alignment horizontal="center" vertical="center"/>
    </xf>
    <xf numFmtId="0" fontId="156" fillId="11" borderId="0" xfId="3" applyFont="1" applyFill="1" applyBorder="1" applyAlignment="1">
      <alignment horizontal="left" vertical="center" indent="1"/>
    </xf>
    <xf numFmtId="0" fontId="156" fillId="11" borderId="0" xfId="3" applyFont="1" applyFill="1" applyBorder="1" applyAlignment="1">
      <alignment horizontal="center" vertical="center" wrapText="1"/>
    </xf>
    <xf numFmtId="0" fontId="41" fillId="28" borderId="0" xfId="3" applyFont="1" applyFill="1" applyAlignment="1">
      <alignment horizontal="left" vertical="center"/>
    </xf>
    <xf numFmtId="0" fontId="34" fillId="28" borderId="0" xfId="3" applyFont="1" applyFill="1" applyAlignment="1">
      <alignment horizontal="left" vertical="center"/>
    </xf>
    <xf numFmtId="0" fontId="34" fillId="28" borderId="0" xfId="3" applyFont="1" applyFill="1" applyAlignment="1">
      <alignment vertical="center"/>
    </xf>
    <xf numFmtId="3" fontId="33" fillId="28" borderId="0" xfId="3" applyNumberFormat="1" applyFont="1" applyFill="1" applyAlignment="1">
      <alignment horizontal="right" vertical="center"/>
    </xf>
    <xf numFmtId="10" fontId="33" fillId="28" borderId="0" xfId="0" applyNumberFormat="1" applyFont="1" applyFill="1" applyAlignment="1">
      <alignment horizontal="right" vertical="center"/>
    </xf>
    <xf numFmtId="0" fontId="34" fillId="11" borderId="0" xfId="0" applyFont="1" applyFill="1" applyBorder="1" applyAlignment="1">
      <alignment horizontal="center" wrapText="1"/>
    </xf>
    <xf numFmtId="0" fontId="154"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3" fillId="28" borderId="0" xfId="19" applyNumberFormat="1" applyFont="1" applyFill="1" applyBorder="1" applyAlignment="1">
      <alignment horizontal="right" vertical="center"/>
    </xf>
    <xf numFmtId="10" fontId="33" fillId="28" borderId="0" xfId="19" applyNumberFormat="1" applyFont="1" applyFill="1" applyAlignment="1">
      <alignment vertical="center"/>
    </xf>
    <xf numFmtId="0" fontId="33" fillId="11" borderId="0" xfId="0" applyFont="1" applyFill="1" applyBorder="1" applyAlignment="1" applyProtection="1">
      <alignment horizontal="center" vertical="center" wrapText="1"/>
      <protection locked="0"/>
    </xf>
    <xf numFmtId="0" fontId="52" fillId="11" borderId="0" xfId="0" applyFont="1" applyFill="1" applyBorder="1" applyAlignment="1" applyProtection="1">
      <alignment horizontal="center" vertical="center" wrapText="1"/>
      <protection locked="0"/>
    </xf>
    <xf numFmtId="3" fontId="33" fillId="29" borderId="0" xfId="19" applyNumberFormat="1" applyFont="1" applyFill="1" applyBorder="1" applyAlignment="1">
      <alignment horizontal="right" vertical="center" indent="1"/>
    </xf>
    <xf numFmtId="0" fontId="33"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4"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3" fillId="28" borderId="0" xfId="20" applyNumberFormat="1" applyFont="1" applyFill="1" applyBorder="1" applyAlignment="1">
      <alignment horizontal="right" vertical="center" wrapText="1"/>
    </xf>
    <xf numFmtId="4" fontId="34"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99" fillId="7" borderId="0" xfId="24" applyFont="1" applyFill="1" applyAlignment="1">
      <alignment vertical="center"/>
    </xf>
    <xf numFmtId="0" fontId="157" fillId="7" borderId="0" xfId="24" applyFont="1" applyFill="1" applyAlignment="1">
      <alignment vertical="center"/>
    </xf>
    <xf numFmtId="0" fontId="99" fillId="12" borderId="0" xfId="15" applyFont="1" applyFill="1" applyAlignment="1">
      <alignment horizontal="left" vertical="center"/>
    </xf>
    <xf numFmtId="0" fontId="157" fillId="12" borderId="0" xfId="15" applyFont="1" applyFill="1" applyAlignment="1">
      <alignment horizontal="left" vertical="center"/>
    </xf>
    <xf numFmtId="0" fontId="25" fillId="16" borderId="0" xfId="3" applyFont="1" applyFill="1" applyAlignment="1">
      <alignment horizontal="left" vertical="center"/>
    </xf>
    <xf numFmtId="0" fontId="153" fillId="16" borderId="0" xfId="3" applyFont="1" applyFill="1" applyAlignment="1">
      <alignment horizontal="left" vertical="center"/>
    </xf>
    <xf numFmtId="0" fontId="20" fillId="11" borderId="0" xfId="3" applyFont="1" applyFill="1" applyAlignment="1">
      <alignment horizontal="left" vertical="center"/>
    </xf>
    <xf numFmtId="0" fontId="157" fillId="11" borderId="0" xfId="3" applyFont="1" applyFill="1" applyAlignment="1">
      <alignment horizontal="left" vertical="center"/>
    </xf>
    <xf numFmtId="49" fontId="62" fillId="0" borderId="0" xfId="3" applyNumberFormat="1" applyFont="1" applyFill="1" applyBorder="1" applyAlignment="1">
      <alignment horizontal="right"/>
    </xf>
    <xf numFmtId="0" fontId="27" fillId="0" borderId="0" xfId="3" applyFont="1" applyFill="1" applyBorder="1" applyAlignment="1">
      <alignment horizontal="right"/>
    </xf>
    <xf numFmtId="0" fontId="99" fillId="19" borderId="0" xfId="3" applyFont="1" applyFill="1" applyBorder="1" applyAlignment="1">
      <alignment horizontal="left" vertical="center"/>
    </xf>
    <xf numFmtId="0" fontId="28" fillId="19" borderId="0" xfId="3" applyFont="1" applyFill="1" applyBorder="1" applyAlignment="1"/>
    <xf numFmtId="0" fontId="153" fillId="19" borderId="0" xfId="3" applyFont="1" applyFill="1" applyBorder="1" applyAlignment="1">
      <alignment horizontal="left" vertical="center"/>
    </xf>
    <xf numFmtId="0" fontId="20" fillId="8" borderId="0" xfId="3" applyFont="1" applyFill="1" applyBorder="1" applyAlignment="1">
      <alignment horizontal="left" vertical="center"/>
    </xf>
    <xf numFmtId="0" fontId="17" fillId="11" borderId="0" xfId="3" applyFont="1" applyFill="1" applyAlignment="1">
      <alignment horizontal="left" vertical="center"/>
    </xf>
    <xf numFmtId="0" fontId="55" fillId="11" borderId="0" xfId="0" applyFont="1" applyFill="1" applyAlignment="1">
      <alignment vertical="top" wrapText="1"/>
    </xf>
    <xf numFmtId="0" fontId="0" fillId="11" borderId="0" xfId="0" applyFill="1" applyAlignment="1">
      <alignment vertical="center"/>
    </xf>
    <xf numFmtId="0" fontId="130" fillId="11" borderId="0" xfId="0" applyFont="1" applyFill="1" applyAlignment="1">
      <alignment vertical="center"/>
    </xf>
    <xf numFmtId="0" fontId="182" fillId="0" borderId="0" xfId="2" applyFont="1" applyAlignment="1" applyProtection="1"/>
    <xf numFmtId="0" fontId="182" fillId="0" borderId="0" xfId="2" applyFont="1" applyAlignment="1" applyProtection="1">
      <alignment vertical="center"/>
    </xf>
    <xf numFmtId="0" fontId="119" fillId="0" borderId="0" xfId="0" applyFont="1"/>
    <xf numFmtId="0" fontId="183" fillId="0" borderId="0" xfId="0" applyFont="1"/>
    <xf numFmtId="0" fontId="33" fillId="10" borderId="0" xfId="22" applyFont="1" applyFill="1" applyBorder="1" applyAlignment="1">
      <alignment vertical="center" wrapText="1"/>
    </xf>
    <xf numFmtId="0" fontId="33"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38" fillId="10" borderId="0" xfId="0" applyFont="1" applyFill="1" applyAlignment="1">
      <alignment vertical="center"/>
    </xf>
    <xf numFmtId="3" fontId="33" fillId="1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38" fillId="10" borderId="0" xfId="0" applyFont="1" applyFill="1" applyAlignment="1">
      <alignment vertical="center" wrapText="1"/>
    </xf>
    <xf numFmtId="3" fontId="33" fillId="3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6" fillId="10" borderId="0" xfId="0" applyNumberFormat="1" applyFont="1" applyFill="1" applyAlignment="1">
      <alignment vertical="center"/>
    </xf>
    <xf numFmtId="0" fontId="16" fillId="31" borderId="0" xfId="0" applyFont="1" applyFill="1" applyBorder="1" applyAlignment="1">
      <alignment horizontal="center" vertical="center"/>
    </xf>
    <xf numFmtId="0" fontId="12" fillId="0" borderId="0" xfId="0" applyFont="1" applyFill="1" applyBorder="1" applyAlignment="1"/>
    <xf numFmtId="0" fontId="86" fillId="0" borderId="0" xfId="2" applyFont="1" applyFill="1" applyAlignment="1" applyProtection="1">
      <alignment horizontal="left" vertical="center"/>
    </xf>
    <xf numFmtId="0" fontId="19" fillId="0" borderId="0" xfId="2" applyFont="1" applyFill="1" applyAlignment="1" applyProtection="1">
      <alignment horizontal="left" vertical="center"/>
    </xf>
    <xf numFmtId="0" fontId="36" fillId="0" borderId="0" xfId="0" applyFont="1" applyFill="1" applyBorder="1" applyAlignment="1">
      <alignment horizontal="left"/>
    </xf>
    <xf numFmtId="0" fontId="174" fillId="0" borderId="0" xfId="0" applyFont="1" applyFill="1" applyBorder="1"/>
    <xf numFmtId="0" fontId="21" fillId="0" borderId="0" xfId="0" applyFont="1" applyFill="1" applyBorder="1" applyAlignment="1">
      <alignment vertical="center"/>
    </xf>
    <xf numFmtId="0" fontId="23" fillId="0" borderId="0" xfId="3" applyFont="1" applyFill="1" applyBorder="1" applyAlignment="1"/>
    <xf numFmtId="0" fontId="49" fillId="0" borderId="0" xfId="0" applyFont="1" applyFill="1"/>
    <xf numFmtId="0" fontId="12" fillId="0" borderId="0" xfId="0" applyFont="1" applyFill="1" applyBorder="1" applyAlignment="1">
      <alignment horizontal="center"/>
    </xf>
    <xf numFmtId="0" fontId="171" fillId="0" borderId="0" xfId="0" applyFont="1" applyFill="1" applyBorder="1" applyAlignment="1">
      <alignment horizontal="left" vertical="center"/>
    </xf>
    <xf numFmtId="0" fontId="16" fillId="7" borderId="0" xfId="0" applyFont="1" applyFill="1" applyBorder="1" applyAlignment="1">
      <alignment horizontal="center" vertical="center"/>
    </xf>
    <xf numFmtId="0" fontId="16" fillId="12" borderId="0" xfId="0" applyFont="1" applyFill="1" applyBorder="1" applyAlignment="1">
      <alignment horizontal="center" vertical="center"/>
    </xf>
    <xf numFmtId="0" fontId="16" fillId="16" borderId="0" xfId="0" applyFont="1" applyFill="1" applyBorder="1" applyAlignment="1">
      <alignment horizontal="center" vertical="center"/>
    </xf>
    <xf numFmtId="0" fontId="0" fillId="16" borderId="0" xfId="0" applyFill="1"/>
    <xf numFmtId="0" fontId="184" fillId="0" borderId="0" xfId="0" applyFont="1"/>
    <xf numFmtId="0" fontId="185" fillId="0" borderId="0" xfId="0" applyFont="1"/>
    <xf numFmtId="0" fontId="186" fillId="0" borderId="0" xfId="3" applyFont="1" applyFill="1" applyBorder="1" applyAlignment="1"/>
    <xf numFmtId="0" fontId="16" fillId="19" borderId="0" xfId="0" applyFont="1" applyFill="1" applyBorder="1" applyAlignment="1">
      <alignment horizontal="center" vertical="center"/>
    </xf>
    <xf numFmtId="0" fontId="187"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1" fillId="3" borderId="0" xfId="0" applyFont="1" applyFill="1" applyBorder="1" applyAlignment="1">
      <alignment horizontal="center"/>
    </xf>
    <xf numFmtId="0" fontId="13" fillId="3" borderId="0" xfId="0" applyFont="1" applyFill="1" applyBorder="1" applyAlignment="1"/>
    <xf numFmtId="0" fontId="13" fillId="3" borderId="0" xfId="0" applyFont="1" applyFill="1" applyBorder="1"/>
    <xf numFmtId="0" fontId="14" fillId="3" borderId="0" xfId="0" applyFont="1" applyFill="1" applyBorder="1" applyAlignment="1">
      <alignment horizontal="center"/>
    </xf>
    <xf numFmtId="0" fontId="8" fillId="3" borderId="0" xfId="0" applyFont="1" applyFill="1" applyBorder="1" applyAlignment="1">
      <alignment horizontal="center" vertical="top" wrapText="1"/>
    </xf>
    <xf numFmtId="0" fontId="15" fillId="3" borderId="0" xfId="0" applyFont="1" applyFill="1" applyBorder="1" applyAlignment="1">
      <alignment horizontal="center"/>
    </xf>
    <xf numFmtId="0" fontId="13" fillId="3" borderId="0" xfId="0" applyFont="1" applyFill="1" applyBorder="1" applyAlignment="1">
      <alignment horizontal="center" vertical="center" wrapText="1"/>
    </xf>
    <xf numFmtId="0" fontId="0" fillId="3" borderId="0" xfId="0" applyFill="1"/>
    <xf numFmtId="0" fontId="16" fillId="11" borderId="0" xfId="0" applyFont="1" applyFill="1" applyBorder="1" applyAlignment="1">
      <alignment horizontal="center" vertical="center"/>
    </xf>
    <xf numFmtId="0" fontId="16" fillId="33" borderId="0" xfId="0" applyFont="1" applyFill="1" applyBorder="1" applyAlignment="1">
      <alignment horizontal="center" vertical="center"/>
    </xf>
    <xf numFmtId="0" fontId="20" fillId="32" borderId="0" xfId="0" applyFont="1" applyFill="1" applyAlignment="1">
      <alignment horizontal="left" vertical="center"/>
    </xf>
    <xf numFmtId="0" fontId="153" fillId="32" borderId="0" xfId="0" applyFont="1" applyFill="1" applyAlignment="1">
      <alignment horizontal="left" vertical="center"/>
    </xf>
    <xf numFmtId="0" fontId="96" fillId="32" borderId="0" xfId="0" applyFont="1" applyFill="1" applyBorder="1" applyAlignment="1">
      <alignment horizontal="center" vertical="center" wrapText="1"/>
    </xf>
    <xf numFmtId="0" fontId="16" fillId="32" borderId="0" xfId="27" applyFont="1" applyFill="1" applyAlignment="1" applyProtection="1">
      <alignment horizontal="center" vertical="center"/>
    </xf>
    <xf numFmtId="10" fontId="98" fillId="32" borderId="0" xfId="0" applyNumberFormat="1" applyFont="1" applyFill="1" applyBorder="1" applyAlignment="1">
      <alignment vertical="center"/>
    </xf>
    <xf numFmtId="168" fontId="98"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vertical="center"/>
    </xf>
    <xf numFmtId="3" fontId="98" fillId="32" borderId="0" xfId="0" applyNumberFormat="1" applyFont="1" applyFill="1" applyBorder="1" applyAlignment="1">
      <alignment vertical="center"/>
    </xf>
    <xf numFmtId="0" fontId="129" fillId="32" borderId="0" xfId="0" applyFont="1" applyFill="1" applyBorder="1" applyAlignment="1">
      <alignment horizontal="center" vertical="center" wrapText="1"/>
    </xf>
    <xf numFmtId="0" fontId="96" fillId="32" borderId="0" xfId="0" applyFont="1" applyFill="1" applyBorder="1" applyAlignment="1">
      <alignment horizontal="right" vertical="center" wrapText="1" indent="1"/>
    </xf>
    <xf numFmtId="0" fontId="42"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8"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2"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0" fontId="34" fillId="32" borderId="0" xfId="0" applyFont="1" applyFill="1" applyBorder="1" applyAlignment="1">
      <alignment horizontal="center" vertical="center"/>
    </xf>
    <xf numFmtId="0" fontId="154"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0" fontId="119"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6" fillId="32" borderId="0" xfId="0" applyFont="1" applyFill="1" applyBorder="1" applyAlignment="1">
      <alignment horizontal="center" wrapText="1"/>
    </xf>
    <xf numFmtId="0" fontId="169" fillId="32" borderId="0" xfId="0" applyFont="1" applyFill="1" applyBorder="1" applyAlignment="1">
      <alignment horizontal="center" vertical="top" wrapText="1"/>
    </xf>
    <xf numFmtId="0" fontId="138" fillId="35" borderId="0" xfId="0" applyFont="1" applyFill="1" applyAlignment="1">
      <alignment vertical="center" wrapText="1"/>
    </xf>
    <xf numFmtId="3" fontId="119" fillId="35" borderId="0" xfId="1" applyNumberFormat="1" applyFont="1" applyFill="1" applyAlignment="1">
      <alignment horizontal="right" vertical="center"/>
    </xf>
    <xf numFmtId="0" fontId="119" fillId="0" borderId="0" xfId="0" applyFont="1" applyAlignment="1">
      <alignment horizontal="right" vertical="center"/>
    </xf>
    <xf numFmtId="0" fontId="188" fillId="0" borderId="0" xfId="0" applyFont="1"/>
    <xf numFmtId="0" fontId="154"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167" fontId="42" fillId="3" borderId="0" xfId="13" applyNumberFormat="1" applyFont="1" applyFill="1" applyBorder="1" applyAlignment="1">
      <alignment horizontal="center" vertical="center"/>
    </xf>
    <xf numFmtId="167" fontId="42" fillId="3" borderId="0" xfId="12" applyNumberFormat="1" applyFont="1" applyFill="1" applyBorder="1" applyAlignment="1">
      <alignment horizontal="center" vertical="center"/>
    </xf>
    <xf numFmtId="0" fontId="35" fillId="32" borderId="0" xfId="0" applyFont="1" applyFill="1" applyBorder="1" applyAlignment="1">
      <alignment horizontal="center" wrapText="1"/>
    </xf>
    <xf numFmtId="0" fontId="162" fillId="32" borderId="0" xfId="0" applyFont="1" applyFill="1" applyBorder="1" applyAlignment="1">
      <alignment horizontal="center" vertical="top" wrapText="1"/>
    </xf>
    <xf numFmtId="0" fontId="34" fillId="32" borderId="0" xfId="0" applyFont="1" applyFill="1" applyBorder="1"/>
    <xf numFmtId="14" fontId="41" fillId="32" borderId="0" xfId="0" applyNumberFormat="1" applyFont="1" applyFill="1" applyBorder="1" applyAlignment="1">
      <alignment horizontal="center" vertical="center"/>
    </xf>
    <xf numFmtId="14" fontId="34" fillId="32" borderId="0" xfId="0" applyNumberFormat="1" applyFont="1" applyFill="1" applyBorder="1" applyAlignment="1">
      <alignment horizontal="center" vertical="center"/>
    </xf>
    <xf numFmtId="14" fontId="155" fillId="32" borderId="0" xfId="0" applyNumberFormat="1" applyFont="1" applyFill="1" applyBorder="1" applyAlignment="1">
      <alignment horizontal="center" vertical="center"/>
    </xf>
    <xf numFmtId="0" fontId="119" fillId="0" borderId="0" xfId="0" applyFont="1" applyAlignment="1">
      <alignment vertical="top" wrapText="1"/>
    </xf>
    <xf numFmtId="0" fontId="34"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8" fillId="37" borderId="0" xfId="0" applyFont="1" applyFill="1" applyAlignment="1">
      <alignment vertical="center"/>
    </xf>
    <xf numFmtId="0" fontId="153" fillId="37" borderId="0" xfId="0" applyFont="1" applyFill="1" applyAlignment="1">
      <alignment vertical="center"/>
    </xf>
    <xf numFmtId="0" fontId="189" fillId="0" borderId="0" xfId="3" applyFont="1" applyFill="1" applyBorder="1" applyAlignment="1">
      <alignment horizontal="left" vertical="center"/>
    </xf>
    <xf numFmtId="0" fontId="190" fillId="0" borderId="0" xfId="0" applyFont="1" applyAlignment="1">
      <alignment vertical="center"/>
    </xf>
    <xf numFmtId="0" fontId="116" fillId="0" borderId="0" xfId="0" applyFont="1" applyAlignment="1">
      <alignment vertical="center"/>
    </xf>
    <xf numFmtId="0" fontId="116" fillId="0" borderId="0" xfId="0" applyFont="1"/>
    <xf numFmtId="0" fontId="116"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92" fillId="0" borderId="0" xfId="0" applyFont="1"/>
    <xf numFmtId="10" fontId="42" fillId="39" borderId="0" xfId="1" applyNumberFormat="1" applyFont="1" applyFill="1" applyBorder="1" applyAlignment="1" applyProtection="1">
      <alignment horizontal="right" vertical="center" indent="3"/>
      <protection hidden="1"/>
    </xf>
    <xf numFmtId="0" fontId="33" fillId="32" borderId="0" xfId="0" applyFont="1" applyFill="1" applyBorder="1" applyAlignment="1">
      <alignment horizontal="center" vertical="center" wrapText="1"/>
    </xf>
    <xf numFmtId="10" fontId="42" fillId="4" borderId="0" xfId="1" applyNumberFormat="1" applyFont="1" applyFill="1" applyBorder="1" applyAlignment="1" applyProtection="1">
      <alignment horizontal="right" vertical="center" indent="3"/>
      <protection hidden="1"/>
    </xf>
    <xf numFmtId="10" fontId="42" fillId="4" borderId="0" xfId="4" applyNumberFormat="1" applyFont="1" applyFill="1" applyBorder="1" applyAlignment="1" applyProtection="1">
      <alignment horizontal="right" vertical="center" indent="3"/>
      <protection hidden="1"/>
    </xf>
    <xf numFmtId="0" fontId="34" fillId="3" borderId="0" xfId="0" applyFont="1" applyFill="1" applyAlignment="1">
      <alignment horizontal="left"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168" fontId="13" fillId="0" borderId="0" xfId="0" applyNumberFormat="1" applyFont="1" applyFill="1" applyAlignment="1">
      <alignment horizontal="right" vertical="center" indent="1"/>
    </xf>
    <xf numFmtId="3" fontId="35" fillId="0" borderId="0" xfId="0" applyNumberFormat="1" applyFont="1" applyFill="1" applyBorder="1" applyAlignment="1">
      <alignment vertical="center" wrapText="1"/>
    </xf>
    <xf numFmtId="167" fontId="42" fillId="0" borderId="0" xfId="13" applyNumberFormat="1" applyFont="1" applyFill="1" applyBorder="1" applyAlignment="1">
      <alignment horizontal="center" vertical="center"/>
    </xf>
    <xf numFmtId="0" fontId="150" fillId="0" borderId="0" xfId="0" applyFont="1" applyFill="1" applyAlignment="1">
      <alignment horizontal="right" vertical="center"/>
    </xf>
    <xf numFmtId="181" fontId="116"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4" fillId="37" borderId="0" xfId="0" applyFont="1" applyFill="1" applyAlignment="1">
      <alignment horizontal="center" vertical="center"/>
    </xf>
    <xf numFmtId="0" fontId="33" fillId="27" borderId="0" xfId="3" applyFont="1" applyFill="1" applyBorder="1" applyAlignment="1">
      <alignment horizontal="center" vertical="center"/>
    </xf>
    <xf numFmtId="0" fontId="34" fillId="0" borderId="0" xfId="0" applyFont="1" applyFill="1" applyBorder="1" applyAlignment="1">
      <alignment horizontal="center" vertical="center" wrapText="1"/>
    </xf>
    <xf numFmtId="0" fontId="130" fillId="32" borderId="0" xfId="0" applyFont="1" applyFill="1" applyBorder="1" applyAlignment="1">
      <alignment vertical="center"/>
    </xf>
    <xf numFmtId="179" fontId="119" fillId="32" borderId="0" xfId="0" applyNumberFormat="1" applyFont="1" applyFill="1" applyBorder="1" applyAlignment="1">
      <alignment horizontal="center" vertical="center"/>
    </xf>
    <xf numFmtId="179" fontId="119" fillId="32" borderId="0" xfId="0" applyNumberFormat="1" applyFont="1" applyFill="1" applyBorder="1" applyAlignment="1">
      <alignment horizontal="center" vertical="center" wrapText="1"/>
    </xf>
    <xf numFmtId="179" fontId="155" fillId="32" borderId="0" xfId="0" applyNumberFormat="1" applyFont="1" applyFill="1" applyBorder="1" applyAlignment="1">
      <alignment horizontal="center" vertical="center"/>
    </xf>
    <xf numFmtId="0" fontId="130" fillId="3" borderId="0" xfId="0" applyFont="1" applyFill="1" applyBorder="1" applyAlignment="1">
      <alignment vertical="center" wrapText="1"/>
    </xf>
    <xf numFmtId="3" fontId="130" fillId="3" borderId="0" xfId="0" applyNumberFormat="1" applyFont="1" applyFill="1" applyBorder="1" applyAlignment="1">
      <alignment horizontal="right" vertical="center" indent="1"/>
    </xf>
    <xf numFmtId="0" fontId="119" fillId="3" borderId="0" xfId="0" applyFont="1" applyFill="1" applyBorder="1" applyAlignment="1">
      <alignment vertical="center"/>
    </xf>
    <xf numFmtId="0" fontId="130" fillId="3" borderId="0" xfId="0" applyFont="1" applyFill="1" applyBorder="1" applyAlignment="1">
      <alignment horizontal="right" vertical="center" indent="1"/>
    </xf>
    <xf numFmtId="0" fontId="130" fillId="3" borderId="0" xfId="0" applyFont="1" applyFill="1" applyBorder="1" applyAlignment="1">
      <alignment horizontal="left" vertical="center" indent="1"/>
    </xf>
    <xf numFmtId="0" fontId="130" fillId="3" borderId="0" xfId="0" applyFont="1" applyFill="1" applyBorder="1" applyAlignment="1">
      <alignment horizontal="left" vertical="center" wrapText="1" indent="1"/>
    </xf>
    <xf numFmtId="0" fontId="130" fillId="3" borderId="0" xfId="0" applyFont="1" applyFill="1" applyBorder="1" applyAlignment="1">
      <alignment horizontal="left" vertical="center" indent="2"/>
    </xf>
    <xf numFmtId="4" fontId="130" fillId="3" borderId="0" xfId="0" applyNumberFormat="1" applyFont="1" applyFill="1" applyBorder="1" applyAlignment="1">
      <alignment horizontal="right" vertical="center" indent="1"/>
    </xf>
    <xf numFmtId="0" fontId="25" fillId="38" borderId="0" xfId="27" applyFont="1" applyFill="1" applyBorder="1" applyAlignment="1" applyProtection="1">
      <alignment vertical="center"/>
      <protection locked="0"/>
    </xf>
    <xf numFmtId="0" fontId="41" fillId="38" borderId="0" xfId="27" applyFont="1" applyFill="1" applyAlignment="1" applyProtection="1">
      <alignment vertical="center"/>
      <protection locked="0"/>
    </xf>
    <xf numFmtId="0" fontId="122" fillId="0" borderId="0" xfId="0" applyNumberFormat="1" applyFont="1" applyFill="1" applyAlignment="1">
      <alignment vertical="top"/>
    </xf>
    <xf numFmtId="0" fontId="122" fillId="2" borderId="0" xfId="0" applyFont="1" applyFill="1" applyBorder="1" applyAlignment="1">
      <alignment vertical="distributed"/>
    </xf>
    <xf numFmtId="0" fontId="162" fillId="0" borderId="0" xfId="0" applyNumberFormat="1" applyFont="1" applyFill="1" applyBorder="1" applyAlignment="1">
      <alignment vertical="center"/>
    </xf>
    <xf numFmtId="0" fontId="94" fillId="0" borderId="0" xfId="0" applyFont="1" applyAlignment="1">
      <alignment vertical="top"/>
    </xf>
    <xf numFmtId="179" fontId="155" fillId="32" borderId="0" xfId="0" applyNumberFormat="1" applyFont="1" applyFill="1" applyBorder="1" applyAlignment="1">
      <alignment horizontal="center" vertical="center" wrapText="1"/>
    </xf>
    <xf numFmtId="3" fontId="134" fillId="17" borderId="0" xfId="3" applyNumberFormat="1" applyFont="1" applyFill="1" applyBorder="1" applyAlignment="1">
      <alignment horizontal="right" vertical="center"/>
    </xf>
    <xf numFmtId="0" fontId="34" fillId="19" borderId="8" xfId="3" applyFont="1" applyFill="1" applyBorder="1" applyAlignment="1">
      <alignment horizontal="center" vertical="center" wrapText="1"/>
    </xf>
    <xf numFmtId="0" fontId="43" fillId="19" borderId="8" xfId="0" applyFont="1" applyFill="1" applyBorder="1" applyAlignment="1" applyProtection="1">
      <alignment horizontal="center" vertical="center" wrapText="1" readingOrder="1"/>
      <protection locked="0"/>
    </xf>
    <xf numFmtId="0" fontId="34" fillId="19" borderId="8" xfId="0" applyFont="1" applyFill="1" applyBorder="1" applyAlignment="1" applyProtection="1">
      <alignment horizontal="center" vertical="center" wrapText="1" readingOrder="1"/>
      <protection locked="0"/>
    </xf>
    <xf numFmtId="0" fontId="201" fillId="0" borderId="0" xfId="0" applyFont="1" applyAlignment="1">
      <alignment vertical="center"/>
    </xf>
    <xf numFmtId="10" fontId="74" fillId="32" borderId="0" xfId="4" applyNumberFormat="1" applyFont="1" applyFill="1" applyBorder="1" applyAlignment="1">
      <alignment horizontal="right" vertical="center" wrapText="1" indent="3"/>
    </xf>
    <xf numFmtId="0" fontId="130" fillId="0" borderId="0" xfId="0" applyFont="1" applyAlignment="1">
      <alignment vertical="center"/>
    </xf>
    <xf numFmtId="0" fontId="119" fillId="20" borderId="0" xfId="0" applyFont="1" applyFill="1" applyAlignment="1">
      <alignment horizontal="center" vertical="center" wrapText="1"/>
    </xf>
    <xf numFmtId="3" fontId="130" fillId="3" borderId="0" xfId="0" applyNumberFormat="1" applyFont="1" applyFill="1" applyAlignment="1">
      <alignment horizontal="right" vertical="center" indent="1"/>
    </xf>
    <xf numFmtId="14" fontId="130" fillId="3" borderId="0" xfId="0" applyNumberFormat="1" applyFont="1" applyFill="1" applyAlignment="1">
      <alignment horizontal="right" vertical="center" indent="1"/>
    </xf>
    <xf numFmtId="0" fontId="119" fillId="10" borderId="0" xfId="0" applyFont="1" applyFill="1" applyAlignment="1">
      <alignment horizontal="center" vertical="center" wrapText="1"/>
    </xf>
    <xf numFmtId="0" fontId="205"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2" fillId="19" borderId="0" xfId="3" applyFont="1" applyFill="1" applyBorder="1" applyAlignment="1">
      <alignment horizontal="center" vertical="center" wrapText="1"/>
    </xf>
    <xf numFmtId="0" fontId="34" fillId="19" borderId="0" xfId="3"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0" fontId="50" fillId="32" borderId="0" xfId="0" applyFont="1" applyFill="1" applyBorder="1" applyAlignment="1">
      <alignment horizontal="center" vertical="center" wrapText="1"/>
    </xf>
    <xf numFmtId="0" fontId="154" fillId="32" borderId="0" xfId="0" applyFont="1" applyFill="1" applyBorder="1" applyAlignment="1">
      <alignment horizontal="center" vertical="top" wrapText="1"/>
    </xf>
    <xf numFmtId="169" fontId="42" fillId="3" borderId="0" xfId="1" applyNumberFormat="1" applyFont="1" applyFill="1" applyBorder="1" applyAlignment="1">
      <alignment horizontal="center" vertical="center" wrapText="1"/>
    </xf>
    <xf numFmtId="10" fontId="42"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0" fillId="3" borderId="0" xfId="24" applyNumberFormat="1" applyFont="1" applyFill="1" applyAlignment="1">
      <alignment horizontal="right" vertical="center" indent="1"/>
    </xf>
    <xf numFmtId="3" fontId="130" fillId="3" borderId="0" xfId="24" applyNumberFormat="1" applyFont="1" applyFill="1" applyAlignment="1">
      <alignment horizontal="right" vertical="center" indent="1"/>
    </xf>
    <xf numFmtId="14" fontId="119" fillId="0" borderId="0" xfId="3" applyNumberFormat="1" applyFont="1" applyFill="1" applyBorder="1" applyAlignment="1">
      <alignment horizontal="center" vertical="center"/>
    </xf>
    <xf numFmtId="0" fontId="34" fillId="0" borderId="0" xfId="0" applyFont="1" applyAlignment="1">
      <alignment horizontal="right" vertical="center" indent="1"/>
    </xf>
    <xf numFmtId="4" fontId="0" fillId="0" borderId="0" xfId="0" applyNumberFormat="1"/>
    <xf numFmtId="0" fontId="155" fillId="16" borderId="6" xfId="3" applyFont="1" applyFill="1" applyBorder="1" applyAlignment="1">
      <alignment horizontal="center" vertical="center"/>
    </xf>
    <xf numFmtId="0" fontId="119" fillId="16" borderId="0" xfId="3" applyFont="1" applyFill="1" applyBorder="1" applyAlignment="1">
      <alignment horizontal="center" vertical="center"/>
    </xf>
    <xf numFmtId="0" fontId="116" fillId="16" borderId="6" xfId="3" applyFont="1" applyFill="1" applyBorder="1" applyAlignment="1">
      <alignment horizontal="center" vertical="center"/>
    </xf>
    <xf numFmtId="0" fontId="155"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30" fillId="37" borderId="0" xfId="0" applyFont="1" applyFill="1" applyAlignment="1">
      <alignment horizontal="center" vertical="center" wrapText="1"/>
    </xf>
    <xf numFmtId="10" fontId="13" fillId="0" borderId="0" xfId="4" applyNumberFormat="1" applyFont="1" applyFill="1" applyAlignment="1">
      <alignment horizontal="right" vertical="center" wrapText="1" indent="1"/>
    </xf>
    <xf numFmtId="0" fontId="42" fillId="0" borderId="0" xfId="0" applyFont="1" applyFill="1" applyAlignment="1">
      <alignment horizontal="left" vertical="center" indent="1"/>
    </xf>
    <xf numFmtId="0" fontId="0" fillId="0" borderId="0" xfId="0" applyAlignment="1"/>
    <xf numFmtId="0" fontId="52" fillId="0" borderId="0" xfId="0" applyFont="1" applyAlignment="1"/>
    <xf numFmtId="0" fontId="41" fillId="12" borderId="0" xfId="3" applyFont="1" applyFill="1" applyBorder="1" applyAlignment="1">
      <alignment horizontal="center" vertical="center"/>
    </xf>
    <xf numFmtId="0" fontId="119" fillId="37" borderId="0" xfId="0" applyFont="1" applyFill="1" applyAlignment="1">
      <alignment horizontal="center" vertical="center" wrapText="1"/>
    </xf>
    <xf numFmtId="14" fontId="4" fillId="0" borderId="0" xfId="0" applyNumberFormat="1" applyFont="1" applyAlignment="1">
      <alignment vertical="center"/>
    </xf>
    <xf numFmtId="0" fontId="34" fillId="0" borderId="0" xfId="3" applyFont="1" applyFill="1" applyAlignment="1">
      <alignment horizontal="left" vertical="center" wrapText="1"/>
    </xf>
    <xf numFmtId="168" fontId="42" fillId="3" borderId="0" xfId="10" applyNumberFormat="1" applyFont="1" applyFill="1" applyAlignment="1">
      <alignment horizontal="right" vertical="center" indent="1"/>
    </xf>
    <xf numFmtId="168" fontId="42" fillId="3" borderId="0" xfId="10" applyNumberFormat="1" applyFont="1" applyFill="1" applyBorder="1" applyAlignment="1">
      <alignment horizontal="right" vertical="center" indent="1"/>
    </xf>
    <xf numFmtId="178" fontId="42"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2" fillId="0" borderId="0" xfId="0" applyFont="1" applyFill="1" applyBorder="1" applyAlignment="1">
      <alignment vertical="center" wrapText="1"/>
    </xf>
    <xf numFmtId="0" fontId="214"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4" fillId="0" borderId="0" xfId="0" applyFont="1" applyFill="1" applyBorder="1" applyAlignment="1">
      <alignment horizontal="left" vertical="center"/>
    </xf>
    <xf numFmtId="0" fontId="216" fillId="0" borderId="0" xfId="0" applyFont="1" applyFill="1" applyAlignment="1">
      <alignment horizontal="left" vertical="center"/>
    </xf>
    <xf numFmtId="3" fontId="162" fillId="0" borderId="0" xfId="0" applyNumberFormat="1" applyFont="1" applyFill="1" applyBorder="1" applyAlignment="1">
      <alignment vertical="center" wrapText="1"/>
    </xf>
    <xf numFmtId="0" fontId="5" fillId="0" borderId="0" xfId="24" applyAlignment="1"/>
    <xf numFmtId="0" fontId="137" fillId="0" borderId="0" xfId="0" applyFont="1" applyAlignment="1">
      <alignment vertical="center"/>
    </xf>
    <xf numFmtId="0" fontId="42" fillId="7" borderId="0" xfId="3" applyFont="1" applyFill="1" applyBorder="1" applyAlignment="1">
      <alignment horizontal="center" vertical="center" wrapText="1"/>
    </xf>
    <xf numFmtId="14" fontId="41" fillId="7" borderId="0" xfId="3" applyNumberFormat="1" applyFont="1" applyFill="1" applyBorder="1" applyAlignment="1" applyProtection="1">
      <alignment horizontal="center" vertical="center" wrapText="1"/>
      <protection hidden="1"/>
    </xf>
    <xf numFmtId="0" fontId="34" fillId="7" borderId="0" xfId="3" applyFont="1" applyFill="1" applyBorder="1" applyAlignment="1">
      <alignment horizontal="center" vertical="center" wrapText="1"/>
    </xf>
    <xf numFmtId="0" fontId="96"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2" fillId="0" borderId="0" xfId="24" applyFont="1" applyFill="1" applyAlignment="1">
      <alignment horizontal="center" vertical="center" wrapText="1"/>
    </xf>
    <xf numFmtId="0" fontId="112" fillId="0" borderId="0" xfId="24" applyFont="1" applyFill="1" applyAlignment="1">
      <alignment vertical="center"/>
    </xf>
    <xf numFmtId="0" fontId="112" fillId="0" borderId="0" xfId="24" applyFont="1" applyFill="1" applyAlignment="1">
      <alignment horizontal="center" vertical="center"/>
    </xf>
    <xf numFmtId="3" fontId="112" fillId="0" borderId="0" xfId="24" applyNumberFormat="1" applyFont="1" applyFill="1" applyAlignment="1">
      <alignment vertical="center"/>
    </xf>
    <xf numFmtId="0" fontId="31" fillId="0" borderId="0" xfId="3" applyFont="1" applyFill="1" applyBorder="1" applyAlignment="1">
      <alignment horizontal="left" vertical="center"/>
    </xf>
    <xf numFmtId="10" fontId="52"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2" fillId="0" borderId="0" xfId="0" applyFont="1" applyFill="1" applyAlignment="1">
      <alignment vertical="center"/>
    </xf>
    <xf numFmtId="0" fontId="112" fillId="0" borderId="0" xfId="0" applyFont="1" applyAlignment="1">
      <alignment vertical="center"/>
    </xf>
    <xf numFmtId="0" fontId="71" fillId="0" borderId="0" xfId="0" applyFont="1" applyAlignment="1">
      <alignment vertical="center"/>
    </xf>
    <xf numFmtId="0" fontId="52" fillId="3" borderId="0" xfId="34" applyFont="1" applyFill="1" applyBorder="1" applyAlignment="1" applyProtection="1">
      <alignment vertical="center"/>
      <protection hidden="1"/>
    </xf>
    <xf numFmtId="172" fontId="52"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2"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28" fillId="3" borderId="0" xfId="26" applyFont="1" applyFill="1" applyBorder="1" applyAlignment="1">
      <alignment vertical="center" wrapText="1"/>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0" fontId="112"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2" fillId="3" borderId="0" xfId="34" applyFont="1" applyFill="1" applyBorder="1" applyAlignment="1" applyProtection="1">
      <alignment vertical="center" wrapText="1"/>
      <protection hidden="1"/>
    </xf>
    <xf numFmtId="0" fontId="42" fillId="7" borderId="0" xfId="34" applyFont="1" applyFill="1" applyBorder="1" applyAlignment="1">
      <alignment horizontal="center" vertical="center" wrapText="1"/>
    </xf>
    <xf numFmtId="0" fontId="42" fillId="7" borderId="0" xfId="34" applyFont="1" applyFill="1" applyBorder="1" applyAlignment="1" applyProtection="1">
      <alignment horizontal="center" vertical="center" wrapText="1"/>
      <protection hidden="1"/>
    </xf>
    <xf numFmtId="0" fontId="18"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34" fillId="3" borderId="0" xfId="0" applyFont="1" applyFill="1" applyBorder="1" applyAlignment="1">
      <alignment vertical="center" wrapText="1"/>
    </xf>
    <xf numFmtId="0" fontId="33" fillId="7" borderId="0" xfId="3" applyFont="1" applyFill="1" applyBorder="1" applyAlignment="1">
      <alignment vertical="center" wrapText="1"/>
    </xf>
    <xf numFmtId="3" fontId="33" fillId="7" borderId="0" xfId="3" applyNumberFormat="1" applyFont="1" applyFill="1" applyBorder="1" applyAlignment="1">
      <alignment vertical="center" wrapText="1"/>
    </xf>
    <xf numFmtId="10" fontId="33" fillId="7" borderId="0" xfId="4" applyNumberFormat="1" applyFont="1" applyFill="1" applyBorder="1" applyAlignment="1">
      <alignment vertical="center" wrapText="1"/>
    </xf>
    <xf numFmtId="0" fontId="0" fillId="0" borderId="0" xfId="0" applyNumberFormat="1" applyAlignment="1">
      <alignment vertical="center"/>
    </xf>
    <xf numFmtId="0" fontId="92" fillId="4" borderId="0" xfId="0" applyFont="1" applyFill="1" applyBorder="1" applyAlignment="1">
      <alignment horizontal="left" vertical="center" indent="1"/>
    </xf>
    <xf numFmtId="49" fontId="50" fillId="0" borderId="0" xfId="3" quotePrefix="1" applyNumberFormat="1" applyFont="1" applyAlignment="1">
      <alignment vertical="top"/>
    </xf>
    <xf numFmtId="49" fontId="154" fillId="0" borderId="0" xfId="33" quotePrefix="1" applyNumberFormat="1" applyFont="1"/>
    <xf numFmtId="0" fontId="33" fillId="32" borderId="0" xfId="0" applyFont="1" applyFill="1" applyAlignment="1">
      <alignment horizontal="left" vertical="center" wrapText="1"/>
    </xf>
    <xf numFmtId="0" fontId="33" fillId="32" borderId="0" xfId="0" applyFont="1" applyFill="1" applyAlignment="1">
      <alignment horizontal="center" vertical="center" wrapText="1"/>
    </xf>
    <xf numFmtId="0" fontId="90" fillId="0" borderId="0" xfId="0" applyFont="1" applyAlignment="1">
      <alignment horizontal="left" vertical="top"/>
    </xf>
    <xf numFmtId="0" fontId="79" fillId="0" borderId="0" xfId="0" applyFont="1" applyAlignment="1">
      <alignment horizontal="left" vertical="top"/>
    </xf>
    <xf numFmtId="14" fontId="138" fillId="7" borderId="0" xfId="33" applyNumberFormat="1" applyFont="1" applyFill="1" applyAlignment="1">
      <alignment horizontal="center" vertical="center" wrapText="1"/>
    </xf>
    <xf numFmtId="166" fontId="43" fillId="5" borderId="0" xfId="16" applyNumberFormat="1" applyFont="1" applyFill="1" applyBorder="1" applyAlignment="1">
      <alignment horizontal="center" vertical="center"/>
    </xf>
    <xf numFmtId="166" fontId="43" fillId="15" borderId="0" xfId="16" applyNumberFormat="1" applyFont="1" applyFill="1" applyBorder="1" applyAlignment="1">
      <alignment horizontal="center" vertical="center"/>
    </xf>
    <xf numFmtId="166" fontId="40" fillId="13" borderId="0" xfId="16" applyNumberFormat="1" applyFont="1" applyFill="1" applyBorder="1" applyAlignment="1">
      <alignment horizontal="center" vertical="center"/>
    </xf>
    <xf numFmtId="0" fontId="36"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6" fillId="4" borderId="7" xfId="4" applyNumberFormat="1" applyFont="1" applyFill="1" applyBorder="1" applyAlignment="1">
      <alignment horizontal="right" vertical="center"/>
    </xf>
    <xf numFmtId="0" fontId="13" fillId="16" borderId="0" xfId="3" applyFont="1" applyFill="1" applyAlignment="1">
      <alignment horizontal="center"/>
    </xf>
    <xf numFmtId="0" fontId="229" fillId="16" borderId="0" xfId="3" applyFont="1" applyFill="1" applyAlignment="1">
      <alignment horizontal="center"/>
    </xf>
    <xf numFmtId="0" fontId="16" fillId="0" borderId="0" xfId="0" applyFont="1" applyFill="1" applyBorder="1" applyAlignment="1">
      <alignment horizontal="center" vertical="center" wrapText="1"/>
    </xf>
    <xf numFmtId="0" fontId="41" fillId="0" borderId="0" xfId="0" applyFont="1" applyFill="1" applyAlignment="1">
      <alignment horizontal="center" vertical="center"/>
    </xf>
    <xf numFmtId="0" fontId="42" fillId="3" borderId="0" xfId="0" applyFont="1" applyFill="1" applyAlignment="1">
      <alignment horizontal="left" vertical="center" wrapText="1"/>
    </xf>
    <xf numFmtId="0" fontId="42" fillId="0" borderId="0" xfId="0" applyFont="1" applyFill="1" applyAlignment="1">
      <alignment horizontal="left" vertical="center" wrapText="1"/>
    </xf>
    <xf numFmtId="0" fontId="232" fillId="0" borderId="0" xfId="0" applyFont="1" applyAlignment="1">
      <alignment vertical="center"/>
    </xf>
    <xf numFmtId="0" fontId="54" fillId="32" borderId="0" xfId="0" applyFont="1" applyFill="1" applyAlignment="1">
      <alignment horizontal="center" vertical="center" wrapText="1"/>
    </xf>
    <xf numFmtId="0" fontId="41" fillId="42" borderId="0" xfId="0" applyFont="1" applyFill="1" applyBorder="1" applyAlignment="1">
      <alignment horizontal="left" vertical="center" wrapText="1"/>
    </xf>
    <xf numFmtId="3" fontId="71" fillId="33" borderId="0" xfId="0" applyNumberFormat="1" applyFont="1" applyFill="1" applyAlignment="1">
      <alignment vertical="center"/>
    </xf>
    <xf numFmtId="3" fontId="89" fillId="3" borderId="0" xfId="0" applyNumberFormat="1" applyFont="1" applyFill="1" applyAlignment="1">
      <alignment vertical="center"/>
    </xf>
    <xf numFmtId="3" fontId="71" fillId="3" borderId="0" xfId="0" applyNumberFormat="1" applyFont="1" applyFill="1" applyAlignment="1">
      <alignment vertical="center"/>
    </xf>
    <xf numFmtId="10" fontId="89" fillId="3" borderId="0" xfId="0" applyNumberFormat="1" applyFont="1" applyFill="1" applyAlignment="1">
      <alignment vertical="center"/>
    </xf>
    <xf numFmtId="0" fontId="52" fillId="0" borderId="0" xfId="0" applyFont="1" applyFill="1" applyBorder="1" applyAlignment="1">
      <alignment vertical="center" wrapText="1"/>
    </xf>
    <xf numFmtId="10" fontId="34" fillId="0" borderId="0" xfId="4" applyNumberFormat="1" applyFont="1" applyFill="1" applyBorder="1" applyAlignment="1" applyProtection="1">
      <alignment horizontal="center" vertical="center"/>
    </xf>
    <xf numFmtId="14" fontId="34" fillId="0" borderId="0" xfId="4" applyNumberFormat="1" applyFont="1" applyFill="1" applyBorder="1" applyAlignment="1" applyProtection="1">
      <alignment horizontal="right" vertical="center"/>
      <protection locked="0"/>
    </xf>
    <xf numFmtId="0" fontId="52" fillId="0" borderId="0" xfId="0" applyFont="1" applyFill="1" applyAlignment="1">
      <alignment vertical="center" wrapText="1"/>
    </xf>
    <xf numFmtId="3" fontId="41" fillId="33" borderId="0" xfId="0" applyNumberFormat="1" applyFont="1" applyFill="1" applyBorder="1" applyAlignment="1">
      <alignment horizontal="right" vertical="center" indent="2"/>
    </xf>
    <xf numFmtId="0" fontId="41" fillId="33" borderId="0" xfId="0" applyFont="1" applyFill="1" applyBorder="1" applyAlignment="1">
      <alignment horizontal="left" vertical="center"/>
    </xf>
    <xf numFmtId="3" fontId="41" fillId="33" borderId="0" xfId="11"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1"/>
    </xf>
    <xf numFmtId="3" fontId="41" fillId="33" borderId="0" xfId="11" applyNumberFormat="1" applyFont="1" applyFill="1" applyBorder="1" applyAlignment="1">
      <alignment horizontal="left" vertical="center" indent="2"/>
    </xf>
    <xf numFmtId="3" fontId="41" fillId="33" borderId="0" xfId="11" applyNumberFormat="1" applyFont="1" applyFill="1" applyBorder="1" applyAlignment="1">
      <alignment horizontal="right" vertical="center" indent="1"/>
    </xf>
    <xf numFmtId="0" fontId="76" fillId="33" borderId="0" xfId="0" applyFont="1" applyFill="1" applyBorder="1" applyAlignment="1">
      <alignment vertical="center" wrapText="1"/>
    </xf>
    <xf numFmtId="3" fontId="33" fillId="33" borderId="0" xfId="9" applyNumberFormat="1" applyFont="1" applyFill="1" applyBorder="1" applyAlignment="1" applyProtection="1">
      <alignment horizontal="right" vertical="center"/>
    </xf>
    <xf numFmtId="9" fontId="33" fillId="33" borderId="0" xfId="9" applyNumberFormat="1" applyFont="1" applyFill="1" applyBorder="1" applyAlignment="1" applyProtection="1">
      <alignment vertical="center"/>
    </xf>
    <xf numFmtId="0" fontId="54" fillId="3" borderId="0" xfId="0" applyFont="1" applyFill="1" applyBorder="1" applyAlignment="1" applyProtection="1">
      <alignment vertical="center" wrapText="1"/>
      <protection locked="0"/>
    </xf>
    <xf numFmtId="0" fontId="54" fillId="3" borderId="0" xfId="0" applyFont="1" applyFill="1" applyAlignment="1" applyProtection="1">
      <alignment vertical="center" wrapText="1"/>
      <protection locked="0"/>
    </xf>
    <xf numFmtId="0" fontId="54" fillId="3" borderId="0" xfId="0" applyFont="1" applyFill="1" applyAlignment="1">
      <alignment horizontal="left" vertical="center" wrapText="1"/>
    </xf>
    <xf numFmtId="167" fontId="54" fillId="3" borderId="0" xfId="14" applyNumberFormat="1" applyFont="1" applyFill="1" applyBorder="1" applyAlignment="1" applyProtection="1">
      <alignment horizontal="center" vertical="center"/>
    </xf>
    <xf numFmtId="0" fontId="54" fillId="32" borderId="0" xfId="0" applyFont="1" applyFill="1" applyAlignment="1">
      <alignment horizontal="center" vertical="center" wrapText="1"/>
    </xf>
    <xf numFmtId="0" fontId="0" fillId="0" borderId="0" xfId="0" applyAlignment="1">
      <alignment vertical="top" wrapText="1"/>
    </xf>
    <xf numFmtId="0" fontId="35" fillId="0" borderId="0" xfId="0" applyFont="1" applyFill="1" applyAlignment="1">
      <alignment vertical="top"/>
    </xf>
    <xf numFmtId="0" fontId="162" fillId="0" borderId="0" xfId="0" applyFont="1" applyFill="1" applyAlignment="1">
      <alignment vertical="top"/>
    </xf>
    <xf numFmtId="0" fontId="163" fillId="0" borderId="0" xfId="0" applyFont="1" applyFill="1" applyAlignment="1">
      <alignment vertical="top"/>
    </xf>
    <xf numFmtId="0" fontId="163" fillId="0" borderId="0" xfId="0" applyFont="1" applyAlignment="1">
      <alignment vertical="top"/>
    </xf>
    <xf numFmtId="0" fontId="122" fillId="0" borderId="0" xfId="0" applyNumberFormat="1" applyFont="1" applyFill="1" applyAlignment="1">
      <alignment vertical="center"/>
    </xf>
    <xf numFmtId="0" fontId="219" fillId="0" borderId="0" xfId="0" applyFont="1" applyFill="1" applyAlignment="1" applyProtection="1">
      <alignment vertical="center"/>
      <protection locked="0"/>
    </xf>
    <xf numFmtId="3" fontId="112" fillId="3" borderId="0" xfId="0" applyNumberFormat="1" applyFont="1" applyFill="1" applyAlignment="1">
      <alignment vertical="center"/>
    </xf>
    <xf numFmtId="3" fontId="98" fillId="3" borderId="0" xfId="0" applyNumberFormat="1" applyFont="1" applyFill="1" applyAlignment="1">
      <alignment vertical="center"/>
    </xf>
    <xf numFmtId="10" fontId="112" fillId="3" borderId="0" xfId="0" applyNumberFormat="1" applyFont="1" applyFill="1" applyAlignment="1">
      <alignment vertical="center"/>
    </xf>
    <xf numFmtId="3" fontId="98" fillId="33" borderId="0" xfId="0" applyNumberFormat="1" applyFont="1" applyFill="1" applyAlignment="1">
      <alignment vertical="center"/>
    </xf>
    <xf numFmtId="10" fontId="112" fillId="3" borderId="0" xfId="0" applyNumberFormat="1" applyFont="1" applyFill="1" applyAlignment="1">
      <alignment horizontal="right" vertical="center"/>
    </xf>
    <xf numFmtId="167" fontId="0" fillId="0" borderId="0" xfId="0" applyNumberFormat="1"/>
    <xf numFmtId="14" fontId="0" fillId="0" borderId="0" xfId="0" applyNumberFormat="1"/>
    <xf numFmtId="10" fontId="36" fillId="4" borderId="7" xfId="4" quotePrefix="1" applyNumberFormat="1" applyFont="1" applyFill="1" applyBorder="1" applyAlignment="1">
      <alignment horizontal="righ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4" fillId="3" borderId="0" xfId="23" quotePrefix="1" applyNumberFormat="1" applyFont="1" applyFill="1" applyBorder="1" applyAlignment="1" applyProtection="1">
      <alignment horizontal="right" vertical="center"/>
      <protection hidden="1"/>
    </xf>
    <xf numFmtId="0" fontId="0" fillId="10" borderId="0" xfId="0" applyFill="1"/>
    <xf numFmtId="0" fontId="89"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6" fillId="0" borderId="0" xfId="0" applyFont="1" applyAlignment="1">
      <alignment vertical="top" wrapText="1"/>
    </xf>
    <xf numFmtId="14" fontId="41" fillId="10" borderId="0" xfId="28" applyNumberFormat="1" applyFont="1" applyFill="1" applyBorder="1" applyAlignment="1" applyProtection="1">
      <alignment horizontal="center" vertical="center" wrapText="1"/>
      <protection hidden="1"/>
    </xf>
    <xf numFmtId="10" fontId="98" fillId="33" borderId="0" xfId="0" applyNumberFormat="1" applyFont="1" applyFill="1" applyAlignment="1">
      <alignment vertical="center"/>
    </xf>
    <xf numFmtId="10" fontId="71" fillId="33" borderId="0" xfId="0" applyNumberFormat="1" applyFont="1" applyFill="1" applyAlignment="1">
      <alignment vertical="center"/>
    </xf>
    <xf numFmtId="0" fontId="34" fillId="10" borderId="0" xfId="28" applyFont="1" applyFill="1" applyBorder="1" applyAlignment="1">
      <alignment horizontal="center" vertical="center" wrapText="1"/>
    </xf>
    <xf numFmtId="0" fontId="157" fillId="0" borderId="0" xfId="3" applyFont="1" applyFill="1" applyBorder="1" applyAlignment="1">
      <alignment horizontal="right" vertical="center"/>
    </xf>
    <xf numFmtId="9" fontId="90" fillId="0" borderId="0" xfId="0" applyNumberFormat="1" applyFont="1" applyFill="1" applyAlignment="1">
      <alignment vertical="center"/>
    </xf>
    <xf numFmtId="10" fontId="90" fillId="0" borderId="0" xfId="0" applyNumberFormat="1" applyFont="1" applyFill="1" applyAlignment="1">
      <alignment vertical="center"/>
    </xf>
    <xf numFmtId="0" fontId="166"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4" fillId="0" borderId="0" xfId="0" quotePrefix="1" applyNumberFormat="1" applyFont="1" applyFill="1" applyBorder="1" applyAlignment="1">
      <alignment horizontal="left" vertical="top"/>
    </xf>
    <xf numFmtId="178" fontId="42" fillId="3" borderId="0" xfId="4" applyNumberFormat="1" applyFont="1" applyFill="1" applyBorder="1" applyAlignment="1">
      <alignment horizontal="center" vertical="center" wrapText="1"/>
    </xf>
    <xf numFmtId="0" fontId="33" fillId="0" borderId="0" xfId="0" applyFont="1" applyFill="1" applyAlignment="1">
      <alignment vertical="center" wrapText="1"/>
    </xf>
    <xf numFmtId="14" fontId="41" fillId="19" borderId="8" xfId="3" applyNumberFormat="1" applyFont="1" applyFill="1" applyBorder="1" applyAlignment="1" applyProtection="1">
      <alignment horizontal="center" vertical="center" wrapText="1"/>
      <protection hidden="1"/>
    </xf>
    <xf numFmtId="0" fontId="41" fillId="12" borderId="0" xfId="3" applyFont="1" applyFill="1" applyBorder="1" applyAlignment="1">
      <alignment horizontal="center" vertical="center" wrapText="1"/>
    </xf>
    <xf numFmtId="0" fontId="41" fillId="12" borderId="0" xfId="3" applyFont="1" applyFill="1" applyBorder="1" applyAlignment="1">
      <alignment vertical="center" wrapText="1"/>
    </xf>
    <xf numFmtId="0" fontId="244" fillId="0" borderId="0" xfId="3" applyFont="1" applyFill="1" applyBorder="1" applyAlignment="1">
      <alignment horizontal="left" vertical="center"/>
    </xf>
    <xf numFmtId="0" fontId="245" fillId="0" borderId="0" xfId="0" applyFont="1" applyAlignment="1">
      <alignment horizontal="left" vertical="center"/>
    </xf>
    <xf numFmtId="174" fontId="90" fillId="3" borderId="0" xfId="21" applyNumberFormat="1" applyFont="1" applyFill="1" applyAlignment="1">
      <alignment horizontal="right" vertical="center"/>
    </xf>
    <xf numFmtId="175" fontId="90" fillId="3" borderId="0" xfId="0" applyNumberFormat="1" applyFont="1" applyFill="1" applyBorder="1" applyAlignment="1">
      <alignment horizontal="right" vertical="center"/>
    </xf>
    <xf numFmtId="0" fontId="34" fillId="32" borderId="0" xfId="0" applyFont="1" applyFill="1" applyBorder="1" applyAlignment="1">
      <alignment horizontal="center" vertical="center" wrapText="1"/>
    </xf>
    <xf numFmtId="0" fontId="41" fillId="33" borderId="0" xfId="27" applyFont="1" applyFill="1" applyBorder="1" applyAlignment="1" applyProtection="1">
      <alignment horizontal="left" vertical="center" wrapText="1"/>
    </xf>
    <xf numFmtId="168" fontId="41" fillId="33" borderId="0" xfId="8" applyNumberFormat="1" applyFont="1" applyFill="1" applyBorder="1" applyAlignment="1" applyProtection="1">
      <alignment horizontal="right" vertical="center" wrapText="1"/>
    </xf>
    <xf numFmtId="10" fontId="41" fillId="33" borderId="0" xfId="4" applyNumberFormat="1" applyFont="1" applyFill="1" applyBorder="1" applyAlignment="1" applyProtection="1">
      <alignment horizontal="right" vertical="center" wrapText="1"/>
    </xf>
    <xf numFmtId="3" fontId="41" fillId="33" borderId="0" xfId="27" applyNumberFormat="1" applyFont="1" applyFill="1" applyBorder="1" applyAlignment="1" applyProtection="1">
      <alignment vertical="center"/>
    </xf>
    <xf numFmtId="3"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vertical="center"/>
    </xf>
    <xf numFmtId="0" fontId="119" fillId="33" borderId="0" xfId="0" applyFont="1" applyFill="1" applyBorder="1" applyAlignment="1">
      <alignment vertical="center"/>
    </xf>
    <xf numFmtId="3" fontId="119" fillId="33" borderId="0" xfId="0" applyNumberFormat="1" applyFont="1" applyFill="1" applyBorder="1" applyAlignment="1">
      <alignment horizontal="right" vertical="center" indent="1"/>
    </xf>
    <xf numFmtId="0" fontId="16" fillId="33" borderId="0" xfId="0" applyFont="1" applyFill="1" applyAlignment="1" applyProtection="1">
      <alignment vertical="center" wrapText="1"/>
      <protection locked="0"/>
    </xf>
    <xf numFmtId="3" fontId="116" fillId="33" borderId="0" xfId="0" applyNumberFormat="1" applyFont="1" applyFill="1" applyBorder="1" applyAlignment="1">
      <alignment horizontal="right" vertical="center" indent="1"/>
    </xf>
    <xf numFmtId="3" fontId="138" fillId="33" borderId="0" xfId="9" applyNumberFormat="1" applyFont="1" applyFill="1" applyBorder="1" applyAlignment="1" applyProtection="1">
      <alignment horizontal="right" vertical="center"/>
    </xf>
    <xf numFmtId="0" fontId="41" fillId="33" borderId="0" xfId="0" applyFont="1" applyFill="1" applyBorder="1" applyAlignment="1">
      <alignment horizontal="center" vertical="center" wrapText="1"/>
    </xf>
    <xf numFmtId="0" fontId="149" fillId="4" borderId="0" xfId="0" applyFont="1" applyFill="1" applyBorder="1" applyAlignment="1">
      <alignment horizontal="center" vertical="center"/>
    </xf>
    <xf numFmtId="175" fontId="149" fillId="4" borderId="0" xfId="0" applyNumberFormat="1" applyFont="1" applyFill="1" applyBorder="1" applyAlignment="1" applyProtection="1">
      <alignment horizontal="right" vertical="center"/>
    </xf>
    <xf numFmtId="3" fontId="137" fillId="0" borderId="0" xfId="0" applyNumberFormat="1" applyFont="1" applyAlignment="1">
      <alignment vertical="center"/>
    </xf>
    <xf numFmtId="10" fontId="246" fillId="18" borderId="0" xfId="3" applyNumberFormat="1" applyFont="1" applyFill="1" applyBorder="1" applyAlignment="1">
      <alignment horizontal="center" vertical="center"/>
    </xf>
    <xf numFmtId="10" fontId="40" fillId="17" borderId="0" xfId="3" applyNumberFormat="1" applyFont="1" applyFill="1" applyBorder="1" applyAlignment="1">
      <alignment horizontal="center" vertical="center"/>
    </xf>
    <xf numFmtId="0" fontId="0" fillId="0" borderId="0" xfId="0" applyFont="1" applyAlignment="1">
      <alignment vertical="center"/>
    </xf>
    <xf numFmtId="0" fontId="52" fillId="0" borderId="0" xfId="0" applyFont="1" applyAlignment="1">
      <alignment horizontal="right"/>
    </xf>
    <xf numFmtId="0" fontId="0" fillId="0" borderId="0" xfId="0" applyAlignment="1"/>
    <xf numFmtId="3" fontId="89" fillId="0" borderId="0" xfId="0" applyNumberFormat="1" applyFont="1" applyAlignment="1">
      <alignment vertical="center"/>
    </xf>
    <xf numFmtId="3" fontId="58" fillId="0" borderId="0" xfId="9" applyNumberFormat="1" applyFont="1" applyFill="1" applyBorder="1" applyAlignment="1" applyProtection="1">
      <alignment vertical="center"/>
    </xf>
    <xf numFmtId="10" fontId="58" fillId="0" borderId="0" xfId="9" applyNumberFormat="1" applyFont="1" applyFill="1" applyBorder="1" applyAlignment="1" applyProtection="1">
      <alignment vertical="center"/>
    </xf>
    <xf numFmtId="10" fontId="34" fillId="43" borderId="0" xfId="9" applyNumberFormat="1" applyFont="1" applyFill="1" applyBorder="1" applyAlignment="1" applyProtection="1">
      <alignment vertical="center"/>
    </xf>
    <xf numFmtId="0" fontId="5" fillId="0" borderId="0" xfId="24"/>
    <xf numFmtId="0" fontId="116" fillId="0" borderId="0" xfId="24" applyFont="1" applyAlignment="1">
      <alignment horizontal="right" vertical="center"/>
    </xf>
    <xf numFmtId="0" fontId="155" fillId="0" borderId="0" xfId="24" applyFont="1" applyAlignment="1">
      <alignment horizontal="left" vertical="center"/>
    </xf>
    <xf numFmtId="0" fontId="155" fillId="0" borderId="0" xfId="24" applyFont="1" applyAlignment="1">
      <alignment horizontal="right" vertical="center"/>
    </xf>
    <xf numFmtId="0" fontId="34" fillId="32" borderId="0" xfId="24" applyFont="1" applyFill="1" applyBorder="1" applyAlignment="1">
      <alignment horizontal="center" vertical="center" wrapText="1"/>
    </xf>
    <xf numFmtId="0" fontId="33" fillId="32" borderId="0" xfId="24" applyFont="1" applyFill="1" applyBorder="1" applyAlignment="1">
      <alignment horizontal="center" vertical="center" wrapText="1"/>
    </xf>
    <xf numFmtId="0" fontId="41" fillId="32" borderId="0" xfId="24" applyFont="1" applyFill="1" applyBorder="1" applyAlignment="1">
      <alignment vertical="center" wrapText="1"/>
    </xf>
    <xf numFmtId="0" fontId="42" fillId="32" borderId="0" xfId="24" applyFont="1" applyFill="1" applyBorder="1" applyAlignment="1">
      <alignment horizontal="center" vertical="center" wrapText="1"/>
    </xf>
    <xf numFmtId="0" fontId="154" fillId="32" borderId="0" xfId="24" applyFont="1" applyFill="1" applyBorder="1" applyAlignment="1">
      <alignment horizontal="center" vertical="center" wrapText="1"/>
    </xf>
    <xf numFmtId="0" fontId="154" fillId="32" borderId="0" xfId="24" applyFont="1" applyFill="1" applyBorder="1" applyAlignment="1">
      <alignment horizontal="center" vertical="top" wrapText="1"/>
    </xf>
    <xf numFmtId="0" fontId="42" fillId="3" borderId="0" xfId="24" applyFont="1" applyFill="1" applyBorder="1" applyAlignment="1">
      <alignment vertical="center"/>
    </xf>
    <xf numFmtId="10" fontId="42" fillId="3" borderId="0" xfId="30" applyNumberFormat="1" applyFont="1" applyFill="1" applyBorder="1" applyAlignment="1">
      <alignment horizontal="center" vertical="center"/>
    </xf>
    <xf numFmtId="10" fontId="42" fillId="3" borderId="0" xfId="30" quotePrefix="1" applyNumberFormat="1" applyFont="1" applyFill="1" applyBorder="1" applyAlignment="1">
      <alignment horizontal="center" vertical="center"/>
    </xf>
    <xf numFmtId="0" fontId="51" fillId="0" borderId="0" xfId="24" applyFont="1" applyBorder="1" applyAlignment="1">
      <alignment horizontal="left" vertical="center"/>
    </xf>
    <xf numFmtId="10" fontId="42" fillId="0" borderId="0" xfId="30" applyNumberFormat="1" applyFont="1" applyFill="1" applyBorder="1" applyAlignment="1">
      <alignment horizontal="center" vertical="center"/>
    </xf>
    <xf numFmtId="0" fontId="124" fillId="0" borderId="0" xfId="24" applyFont="1" applyFill="1" applyBorder="1" applyAlignment="1">
      <alignment vertical="top"/>
    </xf>
    <xf numFmtId="0" fontId="124" fillId="0" borderId="0" xfId="24" applyFont="1" applyFill="1" applyBorder="1" applyAlignment="1">
      <alignment vertical="center"/>
    </xf>
    <xf numFmtId="0" fontId="101" fillId="0" borderId="0" xfId="24" applyFont="1" applyFill="1" applyBorder="1" applyAlignment="1">
      <alignment vertical="top"/>
    </xf>
    <xf numFmtId="0" fontId="162" fillId="0" borderId="0" xfId="24" applyFont="1" applyFill="1" applyBorder="1" applyAlignment="1">
      <alignment vertical="center"/>
    </xf>
    <xf numFmtId="0" fontId="116" fillId="0" borderId="0" xfId="24" applyFont="1" applyAlignment="1">
      <alignment horizontal="left" vertical="center"/>
    </xf>
    <xf numFmtId="0" fontId="42" fillId="32" borderId="0" xfId="24" applyFont="1" applyFill="1" applyBorder="1" applyAlignment="1">
      <alignment horizontal="center" vertical="center"/>
    </xf>
    <xf numFmtId="0" fontId="159" fillId="32" borderId="0" xfId="24" applyFont="1" applyFill="1" applyBorder="1" applyAlignment="1">
      <alignment horizontal="center" vertical="center"/>
    </xf>
    <xf numFmtId="0" fontId="54" fillId="6" borderId="0" xfId="24" applyFont="1" applyFill="1" applyBorder="1" applyAlignment="1">
      <alignment vertical="center"/>
    </xf>
    <xf numFmtId="3" fontId="54" fillId="6" borderId="0" xfId="24" applyNumberFormat="1" applyFont="1" applyFill="1" applyBorder="1" applyAlignment="1">
      <alignment vertical="center"/>
    </xf>
    <xf numFmtId="10" fontId="54" fillId="6" borderId="0" xfId="24" applyNumberFormat="1" applyFont="1" applyFill="1" applyBorder="1" applyAlignment="1">
      <alignment horizontal="right" vertical="center"/>
    </xf>
    <xf numFmtId="10" fontId="54" fillId="6" borderId="0" xfId="24" applyNumberFormat="1" applyFont="1" applyFill="1" applyBorder="1" applyAlignment="1">
      <alignment vertical="center"/>
    </xf>
    <xf numFmtId="0" fontId="54" fillId="6" borderId="0" xfId="24" applyFont="1" applyFill="1" applyBorder="1" applyAlignment="1">
      <alignment vertical="center" wrapText="1"/>
    </xf>
    <xf numFmtId="0" fontId="74" fillId="42" borderId="0" xfId="24" applyFont="1" applyFill="1" applyBorder="1" applyAlignment="1">
      <alignment vertical="center"/>
    </xf>
    <xf numFmtId="3" fontId="74" fillId="42" borderId="0" xfId="24" applyNumberFormat="1" applyFont="1" applyFill="1" applyBorder="1" applyAlignment="1">
      <alignment vertical="center"/>
    </xf>
    <xf numFmtId="10" fontId="74" fillId="42" borderId="0" xfId="24" applyNumberFormat="1" applyFont="1" applyFill="1" applyBorder="1" applyAlignment="1">
      <alignment vertical="center"/>
    </xf>
    <xf numFmtId="0" fontId="35" fillId="0" borderId="0" xfId="24" applyFont="1" applyAlignment="1">
      <alignment horizontal="left" vertical="center"/>
    </xf>
    <xf numFmtId="0" fontId="34" fillId="0" borderId="0" xfId="24" applyFont="1" applyAlignment="1">
      <alignment horizontal="left" vertical="center"/>
    </xf>
    <xf numFmtId="0" fontId="42" fillId="0" borderId="0" xfId="24" applyFont="1" applyFill="1" applyAlignment="1">
      <alignment horizontal="left" vertical="center" indent="1"/>
    </xf>
    <xf numFmtId="0" fontId="42" fillId="0" borderId="0" xfId="24" applyFont="1" applyFill="1" applyAlignment="1">
      <alignment horizontal="left" vertical="center" wrapText="1"/>
    </xf>
    <xf numFmtId="168" fontId="13" fillId="0" borderId="0" xfId="24" applyNumberFormat="1" applyFont="1" applyFill="1" applyAlignment="1">
      <alignment horizontal="right" vertical="center" indent="1"/>
    </xf>
    <xf numFmtId="10" fontId="13" fillId="0" borderId="0" xfId="30" applyNumberFormat="1" applyFont="1" applyFill="1" applyAlignment="1">
      <alignment horizontal="right" vertical="center" wrapText="1" indent="1"/>
    </xf>
    <xf numFmtId="0" fontId="123" fillId="0" borderId="0" xfId="24" applyFont="1" applyFill="1" applyAlignment="1">
      <alignment horizontal="right" vertical="center"/>
    </xf>
    <xf numFmtId="0" fontId="119" fillId="0" borderId="0" xfId="24" applyFont="1" applyAlignment="1">
      <alignment horizontal="right" vertical="center"/>
    </xf>
    <xf numFmtId="0" fontId="153" fillId="0" borderId="0" xfId="24" applyFont="1" applyFill="1" applyAlignment="1">
      <alignment horizontal="right" vertical="center"/>
    </xf>
    <xf numFmtId="0" fontId="151" fillId="0" borderId="0" xfId="24" applyFont="1"/>
    <xf numFmtId="0" fontId="34" fillId="32" borderId="0" xfId="24" applyFont="1" applyFill="1" applyBorder="1"/>
    <xf numFmtId="14" fontId="41" fillId="32" borderId="0" xfId="24" applyNumberFormat="1" applyFont="1" applyFill="1" applyBorder="1" applyAlignment="1">
      <alignment horizontal="center" vertical="center"/>
    </xf>
    <xf numFmtId="14" fontId="34" fillId="32" borderId="0" xfId="24" applyNumberFormat="1" applyFont="1" applyFill="1" applyBorder="1" applyAlignment="1">
      <alignment horizontal="center" vertical="center"/>
    </xf>
    <xf numFmtId="14" fontId="155" fillId="32" borderId="0" xfId="24" applyNumberFormat="1" applyFont="1" applyFill="1" applyBorder="1" applyAlignment="1">
      <alignment horizontal="center" vertical="center"/>
    </xf>
    <xf numFmtId="0" fontId="41" fillId="32" borderId="0" xfId="24" applyFont="1" applyFill="1" applyBorder="1" applyAlignment="1">
      <alignment horizontal="center" vertical="center" wrapText="1"/>
    </xf>
    <xf numFmtId="0" fontId="54" fillId="32" borderId="0" xfId="24" applyFont="1" applyFill="1" applyBorder="1" applyAlignment="1">
      <alignment horizontal="center" vertical="center" wrapText="1"/>
    </xf>
    <xf numFmtId="0" fontId="42" fillId="3" borderId="0" xfId="24" applyFont="1" applyFill="1" applyBorder="1" applyAlignment="1">
      <alignment horizontal="center" vertical="center"/>
    </xf>
    <xf numFmtId="3" fontId="42" fillId="3" borderId="0" xfId="24" applyNumberFormat="1" applyFont="1" applyFill="1" applyBorder="1" applyAlignment="1">
      <alignment horizontal="right" vertical="center" indent="2"/>
    </xf>
    <xf numFmtId="0" fontId="41" fillId="33" borderId="0" xfId="24" applyFont="1" applyFill="1" applyBorder="1" applyAlignment="1">
      <alignment horizontal="left" vertical="center" wrapText="1" indent="2"/>
    </xf>
    <xf numFmtId="3" fontId="41" fillId="33" borderId="0" xfId="24" applyNumberFormat="1" applyFont="1" applyFill="1" applyBorder="1" applyAlignment="1">
      <alignment horizontal="right" vertical="center" indent="2"/>
    </xf>
    <xf numFmtId="0" fontId="5" fillId="0" borderId="0" xfId="24" applyFill="1"/>
    <xf numFmtId="0" fontId="148" fillId="0" borderId="0" xfId="24" applyFont="1" applyFill="1" applyAlignment="1"/>
    <xf numFmtId="0" fontId="148" fillId="0" borderId="0" xfId="24" applyFont="1" applyFill="1" applyAlignment="1">
      <alignment vertical="center"/>
    </xf>
    <xf numFmtId="0" fontId="34" fillId="0" borderId="0" xfId="24" applyFont="1" applyAlignment="1">
      <alignment horizontal="right" vertical="center"/>
    </xf>
    <xf numFmtId="0" fontId="42" fillId="41" borderId="0" xfId="24" applyFont="1" applyFill="1" applyBorder="1" applyAlignment="1">
      <alignment horizontal="center" vertical="center"/>
    </xf>
    <xf numFmtId="0" fontId="235" fillId="41" borderId="0" xfId="24" applyFont="1" applyFill="1" applyBorder="1" applyAlignment="1">
      <alignment horizontal="center" vertical="center"/>
    </xf>
    <xf numFmtId="0" fontId="54" fillId="3" borderId="0" xfId="24" applyFont="1" applyFill="1" applyBorder="1" applyAlignment="1">
      <alignment vertical="center"/>
    </xf>
    <xf numFmtId="3" fontId="54" fillId="3" borderId="0" xfId="24" applyNumberFormat="1" applyFont="1" applyFill="1" applyBorder="1" applyAlignment="1">
      <alignment horizontal="right" vertical="center" indent="2"/>
    </xf>
    <xf numFmtId="10" fontId="54" fillId="3" borderId="0" xfId="24" applyNumberFormat="1" applyFont="1" applyFill="1" applyBorder="1" applyAlignment="1">
      <alignment vertical="center"/>
    </xf>
    <xf numFmtId="3" fontId="54" fillId="3" borderId="0" xfId="24" applyNumberFormat="1" applyFont="1" applyFill="1" applyBorder="1" applyAlignment="1">
      <alignment vertical="center"/>
    </xf>
    <xf numFmtId="10" fontId="54" fillId="3" borderId="0" xfId="24" applyNumberFormat="1" applyFont="1" applyFill="1" applyBorder="1" applyAlignment="1">
      <alignment horizontal="right" vertical="center"/>
    </xf>
    <xf numFmtId="0" fontId="36" fillId="42" borderId="0" xfId="24" applyFont="1" applyFill="1" applyBorder="1" applyAlignment="1">
      <alignment vertical="center"/>
    </xf>
    <xf numFmtId="3" fontId="36" fillId="42" borderId="0" xfId="24" applyNumberFormat="1" applyFont="1" applyFill="1" applyBorder="1" applyAlignment="1">
      <alignment horizontal="right" vertical="center" indent="2"/>
    </xf>
    <xf numFmtId="10" fontId="36" fillId="42" borderId="0" xfId="24" applyNumberFormat="1" applyFont="1" applyFill="1" applyBorder="1" applyAlignment="1">
      <alignment vertical="center"/>
    </xf>
    <xf numFmtId="3" fontId="36" fillId="42" borderId="0" xfId="24" applyNumberFormat="1" applyFont="1" applyFill="1" applyBorder="1" applyAlignment="1">
      <alignment vertical="center"/>
    </xf>
    <xf numFmtId="0" fontId="52" fillId="0" borderId="0" xfId="24" applyFont="1" applyAlignment="1">
      <alignment horizontal="left" vertical="center"/>
    </xf>
    <xf numFmtId="0" fontId="119" fillId="0" borderId="0" xfId="24" applyFont="1" applyFill="1" applyAlignment="1">
      <alignment vertical="center" wrapText="1"/>
    </xf>
    <xf numFmtId="0" fontId="119" fillId="0" borderId="0" xfId="24" applyFont="1" applyFill="1" applyAlignment="1">
      <alignment horizontal="center" vertical="center"/>
    </xf>
    <xf numFmtId="0" fontId="41" fillId="0" borderId="0" xfId="24" applyFont="1" applyFill="1" applyAlignment="1">
      <alignment horizontal="center" vertical="center" wrapText="1"/>
    </xf>
    <xf numFmtId="0" fontId="16" fillId="0" borderId="0" xfId="24" applyFont="1" applyAlignment="1">
      <alignment horizontal="left" vertical="center"/>
    </xf>
    <xf numFmtId="0" fontId="209" fillId="0" borderId="0" xfId="24" applyFont="1" applyAlignment="1">
      <alignment horizontal="left" vertical="center"/>
    </xf>
    <xf numFmtId="0" fontId="119" fillId="32" borderId="0" xfId="24" applyFont="1" applyFill="1" applyAlignment="1">
      <alignment horizontal="center" vertical="center"/>
    </xf>
    <xf numFmtId="0" fontId="155" fillId="32" borderId="0" xfId="24" applyFont="1" applyFill="1" applyAlignment="1">
      <alignment horizontal="center" vertical="center"/>
    </xf>
    <xf numFmtId="0" fontId="219" fillId="32" borderId="0" xfId="24" applyFont="1" applyFill="1" applyBorder="1" applyAlignment="1">
      <alignment horizontal="center" vertical="center" wrapText="1"/>
    </xf>
    <xf numFmtId="10" fontId="54" fillId="3" borderId="0" xfId="30" applyNumberFormat="1" applyFont="1" applyFill="1" applyBorder="1" applyAlignment="1" applyProtection="1">
      <alignment horizontal="center" vertical="center"/>
    </xf>
    <xf numFmtId="0" fontId="54" fillId="3" borderId="0" xfId="24" applyFont="1" applyFill="1" applyAlignment="1">
      <alignment vertical="center"/>
    </xf>
    <xf numFmtId="0" fontId="33" fillId="32" borderId="0" xfId="0" applyFont="1" applyFill="1" applyBorder="1" applyAlignment="1">
      <alignment horizontal="center" vertical="center" wrapText="1"/>
    </xf>
    <xf numFmtId="0" fontId="44" fillId="0" borderId="0" xfId="0" applyFont="1" applyFill="1" applyAlignment="1">
      <alignment horizontal="left" vertical="center"/>
    </xf>
    <xf numFmtId="0" fontId="16" fillId="0" borderId="0" xfId="0" applyFont="1" applyFill="1" applyAlignment="1">
      <alignment horizontal="left"/>
    </xf>
    <xf numFmtId="0" fontId="94" fillId="0" borderId="0" xfId="0" applyFont="1" applyFill="1" applyBorder="1" applyAlignment="1">
      <alignment vertical="center" wrapText="1"/>
    </xf>
    <xf numFmtId="3" fontId="42" fillId="0" borderId="0" xfId="1" applyNumberFormat="1" applyFont="1" applyFill="1" applyAlignment="1">
      <alignment horizontal="right" vertical="center"/>
    </xf>
    <xf numFmtId="10" fontId="54" fillId="0" borderId="0" xfId="1" applyNumberFormat="1" applyFont="1" applyFill="1" applyAlignment="1">
      <alignment horizontal="right" vertical="center"/>
    </xf>
    <xf numFmtId="10" fontId="41" fillId="33" borderId="0" xfId="0" applyNumberFormat="1" applyFont="1" applyFill="1" applyBorder="1" applyAlignment="1">
      <alignment horizontal="right" vertical="center" indent="1"/>
    </xf>
    <xf numFmtId="0" fontId="42" fillId="0" borderId="0" xfId="24" applyFont="1" applyFill="1" applyAlignment="1">
      <alignment horizontal="left" vertical="center"/>
    </xf>
    <xf numFmtId="10" fontId="42" fillId="3" borderId="0" xfId="4"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2"/>
    </xf>
    <xf numFmtId="0" fontId="40" fillId="32" borderId="0" xfId="24" applyFont="1" applyFill="1" applyAlignment="1">
      <alignment horizontal="center" vertical="center" wrapText="1"/>
    </xf>
    <xf numFmtId="10" fontId="112" fillId="3" borderId="0" xfId="4" applyNumberFormat="1" applyFont="1" applyFill="1" applyAlignment="1">
      <alignment vertical="center"/>
    </xf>
    <xf numFmtId="0" fontId="0" fillId="0" borderId="0" xfId="0"/>
    <xf numFmtId="4" fontId="94" fillId="0" borderId="0" xfId="0" applyNumberFormat="1" applyFont="1" applyAlignment="1">
      <alignment vertical="center"/>
    </xf>
    <xf numFmtId="0" fontId="96" fillId="0" borderId="0" xfId="0" applyFont="1" applyAlignment="1">
      <alignment vertical="center"/>
    </xf>
    <xf numFmtId="0" fontId="247" fillId="0" borderId="0" xfId="0" applyFont="1" applyAlignment="1">
      <alignment vertical="center"/>
    </xf>
    <xf numFmtId="3" fontId="4" fillId="0" borderId="0" xfId="0" applyNumberFormat="1" applyFont="1" applyFill="1" applyAlignment="1">
      <alignment vertical="center"/>
    </xf>
    <xf numFmtId="0" fontId="248" fillId="0" borderId="0" xfId="0" applyFont="1" applyAlignment="1">
      <alignment vertical="center"/>
    </xf>
    <xf numFmtId="10" fontId="112" fillId="0" borderId="0" xfId="0" applyNumberFormat="1" applyFont="1" applyAlignment="1">
      <alignment vertical="center"/>
    </xf>
    <xf numFmtId="0" fontId="166" fillId="0" borderId="0" xfId="0" applyFont="1" applyAlignment="1">
      <alignment horizontal="left" vertical="center" wrapText="1"/>
    </xf>
    <xf numFmtId="0" fontId="79" fillId="0" borderId="0" xfId="0" applyFont="1" applyAlignment="1">
      <alignment horizontal="left" vertical="center" wrapText="1"/>
    </xf>
    <xf numFmtId="0" fontId="34" fillId="3" borderId="0" xfId="20" applyFont="1" applyFill="1" applyBorder="1" applyAlignment="1">
      <alignment horizontal="center" vertical="center" wrapText="1"/>
    </xf>
    <xf numFmtId="0" fontId="50" fillId="0" borderId="0" xfId="3" applyFont="1" applyAlignment="1">
      <alignment vertical="center"/>
    </xf>
    <xf numFmtId="0" fontId="201" fillId="0" borderId="0" xfId="0" applyNumberFormat="1" applyFont="1" applyFill="1" applyBorder="1" applyAlignment="1">
      <alignment vertical="center"/>
    </xf>
    <xf numFmtId="0" fontId="216" fillId="0" borderId="0" xfId="0" applyNumberFormat="1" applyFont="1" applyFill="1" applyBorder="1" applyAlignment="1">
      <alignment vertical="center"/>
    </xf>
    <xf numFmtId="14" fontId="54" fillId="3" borderId="0" xfId="30" applyNumberFormat="1" applyFont="1" applyFill="1" applyBorder="1" applyAlignment="1" applyProtection="1">
      <alignment horizontal="right" vertical="center"/>
    </xf>
    <xf numFmtId="14" fontId="42" fillId="3" borderId="0" xfId="30" applyNumberFormat="1" applyFont="1" applyFill="1" applyBorder="1" applyAlignment="1">
      <alignment horizontal="right" vertical="center"/>
    </xf>
    <xf numFmtId="0" fontId="35" fillId="0" borderId="0" xfId="0" applyFont="1" applyFill="1" applyBorder="1" applyAlignment="1">
      <alignment horizontal="center" vertical="center" wrapText="1"/>
    </xf>
    <xf numFmtId="177" fontId="130" fillId="3" borderId="0" xfId="0" applyNumberFormat="1" applyFont="1" applyFill="1" applyBorder="1" applyAlignment="1">
      <alignment horizontal="right" vertical="center" indent="1"/>
    </xf>
    <xf numFmtId="0" fontId="130" fillId="3" borderId="0" xfId="0" applyFont="1" applyFill="1" applyBorder="1" applyAlignment="1">
      <alignment horizontal="left" vertical="center" wrapText="1" indent="2"/>
    </xf>
    <xf numFmtId="0" fontId="89" fillId="3" borderId="0" xfId="0" applyFont="1" applyFill="1" applyBorder="1" applyAlignment="1">
      <alignment vertical="center" wrapText="1"/>
    </xf>
    <xf numFmtId="0" fontId="41" fillId="12" borderId="0" xfId="3" applyFont="1" applyFill="1" applyBorder="1" applyAlignment="1">
      <alignment horizontal="center" vertical="center" wrapText="1"/>
    </xf>
    <xf numFmtId="0" fontId="180" fillId="3"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16" fillId="3" borderId="0" xfId="0" applyFont="1" applyFill="1" applyBorder="1" applyAlignment="1">
      <alignment horizontal="left" vertical="center" wrapText="1" indent="1"/>
    </xf>
    <xf numFmtId="0" fontId="153" fillId="3" borderId="0" xfId="0" applyFont="1" applyFill="1" applyBorder="1" applyAlignment="1">
      <alignment horizontal="left" vertical="center" wrapText="1" indent="1"/>
    </xf>
    <xf numFmtId="0" fontId="113" fillId="3" borderId="0" xfId="0" applyFont="1" applyFill="1" applyBorder="1" applyAlignment="1">
      <alignment horizontal="center" vertical="center"/>
    </xf>
    <xf numFmtId="0" fontId="15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4" fillId="3" borderId="0" xfId="0" applyFont="1" applyFill="1" applyBorder="1" applyAlignment="1">
      <alignment horizontal="center" vertical="center" wrapText="1"/>
    </xf>
    <xf numFmtId="0" fontId="115" fillId="3" borderId="0" xfId="0" applyFont="1" applyFill="1" applyBorder="1" applyAlignment="1">
      <alignment horizontal="center" vertical="center"/>
    </xf>
    <xf numFmtId="0" fontId="113" fillId="3" borderId="0" xfId="0" applyFont="1" applyFill="1" applyBorder="1" applyAlignment="1">
      <alignment horizontal="center" vertical="center" wrapText="1"/>
    </xf>
    <xf numFmtId="0" fontId="179" fillId="3" borderId="0" xfId="0" applyFont="1" applyFill="1" applyBorder="1" applyAlignment="1">
      <alignment horizontal="center" vertical="center"/>
    </xf>
    <xf numFmtId="0" fontId="138" fillId="34"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33" fillId="32" borderId="0" xfId="0" applyFont="1" applyFill="1" applyBorder="1" applyAlignment="1">
      <alignment horizontal="left" vertical="center" wrapText="1"/>
    </xf>
    <xf numFmtId="0" fontId="128"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16" fillId="32" borderId="0" xfId="27" applyFont="1" applyFill="1" applyAlignment="1" applyProtection="1">
      <alignment horizontal="center" vertical="center"/>
    </xf>
    <xf numFmtId="0" fontId="96" fillId="32" borderId="0" xfId="0" applyFont="1" applyFill="1" applyBorder="1" applyAlignment="1">
      <alignment horizontal="center" vertical="center" wrapText="1"/>
    </xf>
    <xf numFmtId="0" fontId="132"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10" fontId="98" fillId="35" borderId="0" xfId="0" applyNumberFormat="1" applyFont="1" applyFill="1" applyBorder="1" applyAlignment="1">
      <alignment horizontal="center" vertical="center"/>
    </xf>
    <xf numFmtId="3" fontId="98" fillId="35" borderId="0" xfId="0" applyNumberFormat="1" applyFont="1" applyFill="1" applyBorder="1" applyAlignment="1">
      <alignment horizontal="center" vertical="center"/>
    </xf>
    <xf numFmtId="0" fontId="16"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xf>
    <xf numFmtId="0" fontId="35" fillId="0" borderId="0" xfId="0" applyFont="1" applyFill="1" applyBorder="1" applyAlignment="1">
      <alignment horizontal="center" vertical="center" wrapText="1"/>
    </xf>
    <xf numFmtId="0" fontId="0" fillId="0" borderId="0" xfId="0" applyFill="1" applyAlignment="1">
      <alignment horizontal="center" vertical="center" wrapText="1"/>
    </xf>
    <xf numFmtId="0" fontId="46" fillId="0" borderId="0" xfId="0" applyFont="1" applyFill="1" applyBorder="1" applyAlignment="1">
      <alignment horizontal="center" vertical="center" wrapText="1"/>
    </xf>
    <xf numFmtId="180" fontId="42" fillId="32" borderId="0" xfId="27" applyNumberFormat="1" applyFont="1" applyFill="1" applyBorder="1" applyAlignment="1" applyProtection="1">
      <alignment horizontal="center" vertical="center" wrapText="1"/>
      <protection locked="0"/>
    </xf>
    <xf numFmtId="180" fontId="41" fillId="32" borderId="0" xfId="27" applyNumberFormat="1" applyFont="1" applyFill="1" applyBorder="1" applyAlignment="1" applyProtection="1">
      <alignment horizontal="center" vertical="center" wrapText="1"/>
      <protection locked="0"/>
    </xf>
    <xf numFmtId="0" fontId="41" fillId="32" borderId="0" xfId="27" applyFont="1" applyFill="1" applyAlignment="1" applyProtection="1">
      <alignment horizontal="center" vertical="center" wrapText="1"/>
      <protection locked="0"/>
    </xf>
    <xf numFmtId="0" fontId="16" fillId="32" borderId="0" xfId="27" applyFont="1" applyFill="1" applyBorder="1" applyAlignment="1" applyProtection="1">
      <alignment horizontal="center" vertical="center" wrapText="1"/>
      <protection locked="0"/>
    </xf>
    <xf numFmtId="0" fontId="122" fillId="2" borderId="0" xfId="0" applyFont="1" applyFill="1" applyBorder="1" applyAlignment="1">
      <alignment horizontal="left" vertical="top" wrapText="1"/>
    </xf>
    <xf numFmtId="0" fontId="162"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79" fillId="0" borderId="0" xfId="0" applyFont="1" applyFill="1" applyBorder="1" applyAlignment="1">
      <alignment horizontal="left" vertical="center" wrapText="1"/>
    </xf>
    <xf numFmtId="0" fontId="167" fillId="0" borderId="0" xfId="0" applyFont="1" applyFill="1" applyBorder="1" applyAlignment="1">
      <alignment horizontal="left" vertical="center" wrapText="1"/>
    </xf>
    <xf numFmtId="0" fontId="33" fillId="32" borderId="0" xfId="0"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67"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154" fillId="32" borderId="0" xfId="0" applyFont="1" applyFill="1" applyBorder="1" applyAlignment="1">
      <alignment horizontal="center" vertical="center"/>
    </xf>
    <xf numFmtId="0" fontId="154" fillId="32" borderId="0" xfId="0" applyFont="1" applyFill="1" applyAlignment="1">
      <alignment horizontal="center" vertical="center" wrapText="1"/>
    </xf>
    <xf numFmtId="0" fontId="34" fillId="32" borderId="0" xfId="0" applyFont="1" applyFill="1" applyBorder="1" applyAlignment="1">
      <alignment horizontal="center" vertical="center"/>
    </xf>
    <xf numFmtId="0" fontId="34" fillId="32" borderId="0" xfId="0" applyFont="1" applyFill="1" applyAlignment="1">
      <alignment horizontal="center" vertical="center" wrapText="1"/>
    </xf>
    <xf numFmtId="0" fontId="41" fillId="32" borderId="0" xfId="0" applyFont="1" applyFill="1" applyBorder="1" applyAlignment="1">
      <alignment horizontal="center" vertical="center"/>
    </xf>
    <xf numFmtId="0" fontId="25" fillId="32" borderId="0" xfId="0" applyFont="1" applyFill="1" applyBorder="1" applyAlignment="1">
      <alignment horizontal="center" vertical="center" wrapText="1"/>
    </xf>
    <xf numFmtId="0" fontId="41" fillId="32" borderId="0" xfId="0" applyFont="1" applyFill="1" applyBorder="1" applyAlignment="1">
      <alignment horizontal="center" vertical="center" wrapText="1"/>
    </xf>
    <xf numFmtId="2" fontId="56" fillId="32" borderId="0" xfId="0" applyNumberFormat="1" applyFont="1" applyFill="1" applyBorder="1" applyAlignment="1">
      <alignment horizontal="center" vertical="center" wrapText="1"/>
    </xf>
    <xf numFmtId="0" fontId="16" fillId="32" borderId="0" xfId="0" applyFont="1" applyFill="1" applyBorder="1" applyAlignment="1">
      <alignment horizontal="center" vertical="center" wrapText="1"/>
    </xf>
    <xf numFmtId="0" fontId="42" fillId="32" borderId="0" xfId="0" applyFont="1" applyFill="1" applyAlignment="1">
      <alignment horizontal="center" vertical="center"/>
    </xf>
    <xf numFmtId="0" fontId="16" fillId="0" borderId="0" xfId="0" applyFont="1" applyFill="1" applyBorder="1" applyAlignment="1">
      <alignment horizontal="center" vertical="center" wrapText="1"/>
    </xf>
    <xf numFmtId="0" fontId="12" fillId="0" borderId="0" xfId="0" applyFont="1" applyFill="1" applyAlignment="1">
      <alignment horizontal="center" vertical="center"/>
    </xf>
    <xf numFmtId="0" fontId="41" fillId="32" borderId="0" xfId="0" applyFont="1" applyFill="1" applyAlignment="1">
      <alignment horizontal="center" vertical="center"/>
    </xf>
    <xf numFmtId="0" fontId="41" fillId="0" borderId="0" xfId="0" applyFont="1" applyFill="1" applyAlignment="1">
      <alignment horizontal="center" vertical="center"/>
    </xf>
    <xf numFmtId="0" fontId="41" fillId="32" borderId="0" xfId="0" applyFont="1" applyFill="1" applyAlignment="1">
      <alignment horizontal="center" vertical="center" wrapText="1"/>
    </xf>
    <xf numFmtId="0" fontId="71" fillId="32" borderId="0" xfId="0" applyFont="1" applyFill="1" applyAlignment="1">
      <alignment horizontal="center" vertical="center"/>
    </xf>
    <xf numFmtId="14" fontId="16" fillId="32" borderId="0" xfId="0" applyNumberFormat="1" applyFont="1" applyFill="1" applyAlignment="1">
      <alignment horizontal="center" vertical="center" wrapText="1"/>
    </xf>
    <xf numFmtId="14" fontId="41" fillId="32" borderId="0" xfId="0" applyNumberFormat="1" applyFont="1" applyFill="1" applyAlignment="1">
      <alignment horizontal="center" vertical="center" wrapText="1"/>
    </xf>
    <xf numFmtId="0" fontId="54" fillId="32" borderId="0" xfId="0" applyFont="1" applyFill="1" applyAlignment="1">
      <alignment horizontal="center" vertical="center" wrapText="1"/>
    </xf>
    <xf numFmtId="0" fontId="16" fillId="32" borderId="0" xfId="0" applyFont="1" applyFill="1" applyAlignment="1">
      <alignment horizontal="center" vertical="center" wrapText="1"/>
    </xf>
    <xf numFmtId="0" fontId="41" fillId="32" borderId="0" xfId="24" applyFont="1" applyFill="1" applyBorder="1" applyAlignment="1">
      <alignment horizontal="center" vertical="center" wrapText="1"/>
    </xf>
    <xf numFmtId="0" fontId="42" fillId="32" borderId="0" xfId="0" applyFont="1" applyFill="1" applyBorder="1" applyAlignment="1">
      <alignment horizontal="center" vertical="center" wrapText="1"/>
    </xf>
    <xf numFmtId="0" fontId="25" fillId="32" borderId="0" xfId="0" applyFont="1" applyFill="1" applyBorder="1" applyAlignment="1">
      <alignment horizontal="center" vertical="center"/>
    </xf>
    <xf numFmtId="0" fontId="12" fillId="32" borderId="0" xfId="0" applyFont="1" applyFill="1" applyAlignment="1">
      <alignment horizontal="center" vertical="center"/>
    </xf>
    <xf numFmtId="14" fontId="42" fillId="32" borderId="0" xfId="0" applyNumberFormat="1" applyFont="1" applyFill="1" applyBorder="1" applyAlignment="1">
      <alignment horizontal="center" vertical="center"/>
    </xf>
    <xf numFmtId="0" fontId="42" fillId="32" borderId="0" xfId="0" applyFont="1" applyFill="1" applyAlignment="1">
      <alignment horizontal="center" vertical="center" wrapText="1"/>
    </xf>
    <xf numFmtId="0" fontId="173" fillId="32" borderId="0" xfId="0" applyFont="1" applyFill="1" applyAlignment="1">
      <alignment horizontal="center" vertical="center"/>
    </xf>
    <xf numFmtId="14" fontId="154" fillId="32" borderId="0" xfId="0" applyNumberFormat="1" applyFont="1" applyFill="1" applyBorder="1" applyAlignment="1">
      <alignment horizontal="center" vertical="center"/>
    </xf>
    <xf numFmtId="2" fontId="33"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2" fillId="32" borderId="0" xfId="24" applyFont="1" applyFill="1" applyBorder="1" applyAlignment="1" applyProtection="1">
      <alignment horizontal="center" vertical="center" wrapText="1" readingOrder="1"/>
      <protection locked="0"/>
    </xf>
    <xf numFmtId="0" fontId="42" fillId="41" borderId="0" xfId="24" applyFont="1" applyFill="1" applyBorder="1" applyAlignment="1">
      <alignment horizontal="center" vertical="center" wrapText="1"/>
    </xf>
    <xf numFmtId="0" fontId="25" fillId="41" borderId="0" xfId="24" applyFont="1" applyFill="1" applyBorder="1" applyAlignment="1">
      <alignment horizontal="center" vertical="center"/>
    </xf>
    <xf numFmtId="0" fontId="54"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xf>
    <xf numFmtId="14" fontId="240" fillId="41" borderId="0" xfId="24" applyNumberFormat="1" applyFont="1" applyFill="1" applyBorder="1" applyAlignment="1">
      <alignment horizontal="center" vertical="center"/>
    </xf>
    <xf numFmtId="0" fontId="240" fillId="41" borderId="0" xfId="24" applyFont="1" applyFill="1" applyBorder="1" applyAlignment="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wrapText="1"/>
    </xf>
    <xf numFmtId="14" fontId="235" fillId="41" borderId="0" xfId="24" applyNumberFormat="1" applyFont="1" applyFill="1" applyBorder="1" applyAlignment="1">
      <alignment horizontal="center" vertical="center"/>
    </xf>
    <xf numFmtId="0" fontId="16" fillId="32" borderId="0" xfId="24" applyFont="1" applyFill="1" applyBorder="1" applyAlignment="1">
      <alignment horizontal="center" vertical="center" wrapText="1"/>
    </xf>
    <xf numFmtId="0" fontId="41" fillId="32" borderId="0" xfId="24" applyFont="1" applyFill="1" applyAlignment="1">
      <alignment horizontal="center" vertical="center"/>
    </xf>
    <xf numFmtId="0" fontId="33" fillId="0" borderId="0" xfId="0" applyFont="1" applyFill="1" applyAlignment="1">
      <alignment horizontal="center" vertical="center" wrapText="1"/>
    </xf>
    <xf numFmtId="14" fontId="42" fillId="41" borderId="0" xfId="24" applyNumberFormat="1" applyFont="1" applyFill="1" applyBorder="1" applyAlignment="1">
      <alignment horizontal="center" vertical="center" wrapText="1"/>
    </xf>
    <xf numFmtId="0" fontId="42" fillId="32" borderId="0" xfId="24" applyFont="1" applyFill="1" applyBorder="1" applyAlignment="1">
      <alignment horizontal="center" vertical="center" wrapText="1"/>
    </xf>
    <xf numFmtId="14" fontId="233" fillId="41" borderId="0" xfId="24" applyNumberFormat="1" applyFont="1" applyFill="1" applyBorder="1" applyAlignment="1">
      <alignment horizontal="center" vertical="center"/>
    </xf>
    <xf numFmtId="0" fontId="71" fillId="0" borderId="0" xfId="24" applyFont="1" applyAlignment="1">
      <alignment horizontal="left" vertical="center" wrapText="1"/>
    </xf>
    <xf numFmtId="0" fontId="168" fillId="0" borderId="0" xfId="24" applyFont="1" applyAlignment="1">
      <alignment horizontal="left" vertical="center" wrapText="1"/>
    </xf>
    <xf numFmtId="0" fontId="71" fillId="0" borderId="0" xfId="24" applyFont="1" applyAlignment="1">
      <alignment horizontal="right" vertical="center" wrapText="1"/>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42" fillId="7" borderId="0" xfId="0" applyFont="1" applyFill="1" applyAlignment="1">
      <alignment horizontal="center" vertical="center" wrapText="1"/>
    </xf>
    <xf numFmtId="0" fontId="16" fillId="12" borderId="0" xfId="3" applyFont="1" applyFill="1" applyBorder="1" applyAlignment="1">
      <alignment horizontal="center" vertical="center" wrapText="1"/>
    </xf>
    <xf numFmtId="0" fontId="41" fillId="12" borderId="0" xfId="3" applyFont="1" applyFill="1" applyBorder="1" applyAlignment="1">
      <alignment horizontal="center" vertical="center" wrapText="1"/>
    </xf>
    <xf numFmtId="0" fontId="33" fillId="15" borderId="0" xfId="3" applyFont="1" applyFill="1" applyBorder="1" applyAlignment="1">
      <alignment horizontal="center" vertical="center" wrapText="1"/>
    </xf>
    <xf numFmtId="172" fontId="16" fillId="15" borderId="0" xfId="3" applyNumberFormat="1" applyFont="1" applyFill="1" applyBorder="1" applyAlignment="1">
      <alignment horizontal="center" vertical="center"/>
    </xf>
    <xf numFmtId="0" fontId="16" fillId="12" borderId="0" xfId="3" applyFont="1" applyFill="1" applyBorder="1" applyAlignment="1">
      <alignment horizontal="center" vertical="center"/>
    </xf>
    <xf numFmtId="0" fontId="116" fillId="16" borderId="1" xfId="3" applyFont="1" applyFill="1" applyBorder="1" applyAlignment="1">
      <alignment horizontal="center" vertical="center" wrapText="1"/>
    </xf>
    <xf numFmtId="0" fontId="116" fillId="16" borderId="2" xfId="3" applyFont="1" applyFill="1" applyBorder="1" applyAlignment="1">
      <alignment horizontal="center" vertical="center" wrapText="1"/>
    </xf>
    <xf numFmtId="0" fontId="116" fillId="16" borderId="3" xfId="3" applyFont="1" applyFill="1" applyBorder="1" applyAlignment="1">
      <alignment horizontal="center" vertical="center" wrapText="1"/>
    </xf>
    <xf numFmtId="0" fontId="119" fillId="16" borderId="7" xfId="3" applyFont="1" applyFill="1" applyBorder="1" applyAlignment="1">
      <alignment horizontal="center" vertical="center" wrapText="1"/>
    </xf>
    <xf numFmtId="0" fontId="119" fillId="16" borderId="5" xfId="3" applyFont="1" applyFill="1" applyBorder="1" applyAlignment="1">
      <alignment horizontal="center" vertical="center" wrapText="1"/>
    </xf>
    <xf numFmtId="0" fontId="119" fillId="16" borderId="0" xfId="3" applyFont="1" applyFill="1" applyBorder="1" applyAlignment="1">
      <alignment horizontal="center" vertical="center" wrapText="1"/>
    </xf>
    <xf numFmtId="0" fontId="119" fillId="16" borderId="9" xfId="3" applyFont="1" applyFill="1" applyBorder="1" applyAlignment="1">
      <alignment horizontal="center" vertical="center" wrapText="1"/>
    </xf>
    <xf numFmtId="0" fontId="116" fillId="16" borderId="7" xfId="3" applyFont="1" applyFill="1" applyBorder="1" applyAlignment="1">
      <alignment horizontal="center" vertical="center" wrapText="1"/>
    </xf>
    <xf numFmtId="0" fontId="119" fillId="16" borderId="0" xfId="28" applyFont="1" applyFill="1" applyBorder="1" applyAlignment="1">
      <alignment horizontal="center" vertical="center" wrapText="1"/>
    </xf>
    <xf numFmtId="0" fontId="116" fillId="16" borderId="0" xfId="3" applyFont="1" applyFill="1" applyAlignment="1">
      <alignment horizontal="center" vertical="center"/>
    </xf>
    <xf numFmtId="0" fontId="119" fillId="0" borderId="0" xfId="0" applyFont="1" applyAlignment="1">
      <alignment horizontal="left" vertical="top" wrapText="1"/>
    </xf>
    <xf numFmtId="0" fontId="118" fillId="37" borderId="0" xfId="0" applyFont="1" applyFill="1" applyAlignment="1">
      <alignment horizontal="center" vertical="center"/>
    </xf>
    <xf numFmtId="0" fontId="41" fillId="11" borderId="0" xfId="0" applyFont="1" applyFill="1" applyBorder="1" applyAlignment="1">
      <alignment horizontal="center"/>
    </xf>
    <xf numFmtId="0" fontId="71" fillId="0" borderId="0" xfId="0" applyFont="1" applyBorder="1" applyAlignment="1">
      <alignment horizontal="center" vertical="center"/>
    </xf>
    <xf numFmtId="0" fontId="157" fillId="0" borderId="0" xfId="0" applyFont="1" applyBorder="1" applyAlignment="1">
      <alignment horizontal="center" vertical="center"/>
    </xf>
    <xf numFmtId="0" fontId="33" fillId="11" borderId="0" xfId="0" applyFont="1" applyFill="1" applyBorder="1" applyAlignment="1">
      <alignment horizontal="center" vertical="center" wrapText="1"/>
    </xf>
    <xf numFmtId="0" fontId="33"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4" fillId="11" borderId="0" xfId="0" applyNumberFormat="1" applyFont="1" applyFill="1" applyBorder="1" applyAlignment="1">
      <alignment horizontal="center" vertical="center" wrapText="1"/>
    </xf>
    <xf numFmtId="0" fontId="33" fillId="11" borderId="0" xfId="0" applyFont="1" applyFill="1" applyBorder="1" applyAlignment="1" applyProtection="1">
      <alignment horizontal="center" vertical="center" wrapText="1"/>
      <protection locked="0"/>
    </xf>
    <xf numFmtId="0" fontId="33" fillId="11" borderId="0" xfId="0" applyFont="1" applyFill="1" applyBorder="1" applyAlignment="1" applyProtection="1">
      <alignment horizontal="center" vertical="center"/>
      <protection locked="0"/>
    </xf>
    <xf numFmtId="0" fontId="166" fillId="0" borderId="0" xfId="0" applyFont="1" applyAlignment="1">
      <alignment horizontal="left" vertical="center" wrapText="1"/>
    </xf>
    <xf numFmtId="0" fontId="166" fillId="0" borderId="0" xfId="0" applyFont="1" applyAlignment="1">
      <alignment horizontal="left" vertical="top" wrapText="1"/>
    </xf>
    <xf numFmtId="0" fontId="79" fillId="0" borderId="0" xfId="0" applyFont="1" applyAlignment="1">
      <alignment horizontal="left" vertical="center" wrapText="1"/>
    </xf>
    <xf numFmtId="0" fontId="52" fillId="0" borderId="0" xfId="0" applyFont="1" applyFill="1" applyBorder="1" applyAlignment="1">
      <alignment horizontal="left" vertical="center" wrapText="1" readingOrder="1"/>
    </xf>
    <xf numFmtId="0" fontId="42" fillId="19" borderId="0" xfId="0" applyFont="1" applyFill="1" applyBorder="1" applyAlignment="1">
      <alignment horizontal="center" vertical="center" wrapText="1"/>
    </xf>
    <xf numFmtId="0" fontId="118" fillId="19" borderId="0" xfId="0" applyFont="1" applyFill="1" applyBorder="1" applyAlignment="1">
      <alignment horizontal="center" vertical="center"/>
    </xf>
    <xf numFmtId="0" fontId="42" fillId="0" borderId="0" xfId="3" applyFont="1" applyFill="1" applyBorder="1" applyAlignment="1">
      <alignment horizontal="center" vertical="center" wrapText="1"/>
    </xf>
    <xf numFmtId="0" fontId="42" fillId="19" borderId="0" xfId="3" applyFont="1" applyFill="1" applyBorder="1" applyAlignment="1">
      <alignment horizontal="center" vertical="center" wrapText="1"/>
    </xf>
    <xf numFmtId="0" fontId="42" fillId="19" borderId="0" xfId="3" applyFont="1" applyFill="1" applyBorder="1" applyAlignment="1">
      <alignment horizontal="right" vertical="center" wrapText="1"/>
    </xf>
    <xf numFmtId="0" fontId="33" fillId="3" borderId="0" xfId="22" applyFont="1" applyFill="1" applyBorder="1" applyAlignment="1">
      <alignment horizontal="right" vertical="center" wrapText="1"/>
    </xf>
    <xf numFmtId="0" fontId="34" fillId="0" borderId="0" xfId="0" applyFont="1" applyFill="1" applyAlignment="1">
      <alignment horizontal="left" vertical="top" wrapText="1"/>
    </xf>
    <xf numFmtId="0" fontId="42" fillId="19" borderId="8" xfId="0" applyFont="1" applyFill="1" applyBorder="1" applyAlignment="1">
      <alignment horizontal="center" vertical="center" wrapText="1"/>
    </xf>
    <xf numFmtId="0" fontId="42" fillId="19" borderId="0" xfId="0" applyFont="1" applyFill="1" applyAlignment="1">
      <alignment horizontal="center" vertical="center" wrapText="1"/>
    </xf>
    <xf numFmtId="0" fontId="34" fillId="19" borderId="0" xfId="3" applyFont="1" applyFill="1" applyBorder="1" applyAlignment="1">
      <alignment horizontal="center" vertical="center" wrapText="1"/>
    </xf>
    <xf numFmtId="0" fontId="34" fillId="0" borderId="0" xfId="0" applyFont="1" applyAlignment="1">
      <alignment horizontal="left" vertical="top" wrapText="1"/>
    </xf>
    <xf numFmtId="0" fontId="52" fillId="0" borderId="0" xfId="0" applyFont="1" applyFill="1" applyBorder="1" applyAlignment="1">
      <alignment horizontal="left" vertical="top" wrapText="1" readingOrder="1"/>
    </xf>
    <xf numFmtId="0" fontId="34" fillId="19" borderId="0" xfId="0" applyFont="1" applyFill="1" applyBorder="1" applyAlignment="1">
      <alignment horizontal="center" vertical="center" wrapText="1"/>
    </xf>
    <xf numFmtId="0" fontId="34" fillId="0" borderId="0" xfId="0" applyFont="1" applyBorder="1" applyAlignment="1">
      <alignment horizontal="left" vertical="top" wrapText="1"/>
    </xf>
    <xf numFmtId="0" fontId="34" fillId="19" borderId="0" xfId="0" applyFont="1" applyFill="1" applyBorder="1" applyAlignment="1" applyProtection="1">
      <alignment horizontal="center" vertical="center" wrapText="1" readingOrder="1"/>
      <protection locked="0"/>
    </xf>
    <xf numFmtId="0" fontId="34" fillId="0" borderId="0" xfId="3" applyFont="1" applyFill="1" applyBorder="1" applyAlignment="1">
      <alignment horizontal="center" vertical="center" wrapText="1"/>
    </xf>
    <xf numFmtId="0" fontId="34" fillId="10" borderId="0" xfId="28" applyFont="1" applyFill="1" applyBorder="1" applyAlignment="1">
      <alignment horizontal="center" vertical="center" wrapText="1"/>
    </xf>
    <xf numFmtId="0" fontId="34" fillId="10" borderId="0" xfId="0" applyFont="1" applyFill="1" applyAlignment="1">
      <alignment horizontal="center" vertical="center" wrapText="1"/>
    </xf>
    <xf numFmtId="0" fontId="34" fillId="10" borderId="0" xfId="3" applyFont="1" applyFill="1" applyBorder="1" applyAlignment="1">
      <alignment horizontal="center" vertical="center" wrapText="1"/>
    </xf>
  </cellXfs>
  <cellStyles count="37">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2 2 2" xfId="36"/>
    <cellStyle name="Normal 2 3" xfId="35"/>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8FAF4"/>
      <color rgb="FF0000FF"/>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9"/>
      <c r="B1" s="650"/>
      <c r="C1" s="650"/>
      <c r="D1" s="650"/>
      <c r="E1" s="650"/>
      <c r="F1" s="650"/>
      <c r="G1" s="650"/>
      <c r="H1" s="650"/>
      <c r="I1" s="650"/>
    </row>
    <row r="2" spans="1:9" ht="18">
      <c r="A2" s="1103"/>
      <c r="B2" s="1103"/>
      <c r="C2" s="1103"/>
      <c r="D2" s="1103"/>
      <c r="E2" s="1103"/>
      <c r="F2" s="1103"/>
      <c r="G2" s="1103"/>
      <c r="H2" s="1103"/>
      <c r="I2" s="1103"/>
    </row>
    <row r="3" spans="1:9" ht="18">
      <c r="A3" s="651"/>
      <c r="B3" s="651"/>
      <c r="C3" s="651"/>
      <c r="D3" s="651"/>
      <c r="E3" s="651"/>
      <c r="F3" s="651"/>
      <c r="G3" s="651"/>
      <c r="H3" s="651"/>
      <c r="I3" s="651"/>
    </row>
    <row r="4" spans="1:9" ht="16.5">
      <c r="A4" s="1104"/>
      <c r="B4" s="1104"/>
      <c r="C4" s="1104"/>
      <c r="D4" s="1104"/>
      <c r="E4" s="1104"/>
      <c r="F4" s="1104"/>
      <c r="G4" s="1104"/>
      <c r="H4" s="1104"/>
      <c r="I4" s="1104"/>
    </row>
    <row r="5" spans="1:9" ht="15" customHeight="1">
      <c r="A5" s="652"/>
      <c r="B5" s="652"/>
      <c r="C5" s="652"/>
      <c r="D5" s="652"/>
      <c r="E5" s="652"/>
      <c r="F5" s="652"/>
      <c r="G5" s="652"/>
      <c r="H5" s="652"/>
      <c r="I5" s="652"/>
    </row>
    <row r="6" spans="1:9" ht="15" customHeight="1">
      <c r="A6" s="653"/>
      <c r="B6" s="653"/>
      <c r="C6" s="653"/>
      <c r="D6" s="653"/>
      <c r="E6" s="653"/>
      <c r="F6" s="653"/>
      <c r="G6" s="653"/>
      <c r="H6" s="653"/>
      <c r="I6" s="653"/>
    </row>
    <row r="7" spans="1:9">
      <c r="A7" s="660"/>
      <c r="B7" s="660"/>
      <c r="C7" s="660"/>
      <c r="D7" s="660"/>
      <c r="E7" s="660"/>
      <c r="F7" s="660"/>
      <c r="G7" s="660"/>
      <c r="H7" s="660"/>
      <c r="I7" s="660"/>
    </row>
    <row r="8" spans="1:9">
      <c r="A8" s="654"/>
      <c r="B8" s="654"/>
      <c r="C8" s="654"/>
      <c r="D8" s="654"/>
      <c r="E8" s="654"/>
      <c r="F8" s="654"/>
      <c r="G8" s="654"/>
      <c r="H8" s="654"/>
      <c r="I8" s="654"/>
    </row>
    <row r="9" spans="1:9">
      <c r="A9" s="1105" t="s">
        <v>1642</v>
      </c>
      <c r="B9" s="1106"/>
      <c r="C9" s="1106"/>
      <c r="D9" s="1106"/>
      <c r="E9" s="1106"/>
      <c r="F9" s="1106"/>
      <c r="G9" s="1106"/>
      <c r="H9" s="1106"/>
      <c r="I9" s="1106"/>
    </row>
    <row r="10" spans="1:9">
      <c r="A10" s="655"/>
      <c r="B10" s="655"/>
      <c r="C10" s="655"/>
      <c r="D10" s="655"/>
      <c r="E10" s="655"/>
      <c r="F10" s="655"/>
      <c r="G10" s="655"/>
      <c r="H10" s="655"/>
      <c r="I10" s="655"/>
    </row>
    <row r="11" spans="1:9">
      <c r="A11" s="655"/>
      <c r="B11" s="655"/>
      <c r="C11" s="655"/>
      <c r="D11" s="655"/>
      <c r="E11" s="655"/>
      <c r="F11" s="655"/>
      <c r="G11" s="655"/>
      <c r="H11" s="655"/>
      <c r="I11" s="655"/>
    </row>
    <row r="12" spans="1:9">
      <c r="A12" s="655"/>
      <c r="B12" s="655"/>
      <c r="C12" s="655"/>
      <c r="D12" s="655"/>
      <c r="E12" s="655"/>
      <c r="F12" s="655"/>
      <c r="G12" s="655"/>
      <c r="H12" s="655"/>
      <c r="I12" s="655"/>
    </row>
    <row r="13" spans="1:9">
      <c r="A13" s="655"/>
      <c r="B13" s="655"/>
      <c r="C13" s="655"/>
      <c r="D13" s="655"/>
      <c r="E13" s="655"/>
      <c r="F13" s="655"/>
      <c r="G13" s="655"/>
      <c r="H13" s="655"/>
      <c r="I13" s="655"/>
    </row>
    <row r="14" spans="1:9">
      <c r="A14" s="655"/>
      <c r="B14" s="655"/>
      <c r="C14" s="655"/>
      <c r="D14" s="655"/>
      <c r="E14" s="655"/>
      <c r="F14" s="655"/>
      <c r="G14" s="655"/>
      <c r="H14" s="655"/>
      <c r="I14" s="655"/>
    </row>
    <row r="15" spans="1:9">
      <c r="A15" s="655"/>
      <c r="B15" s="655"/>
      <c r="C15" s="655"/>
      <c r="D15" s="655"/>
      <c r="E15" s="655"/>
      <c r="F15" s="655"/>
      <c r="G15" s="655"/>
      <c r="H15" s="655"/>
      <c r="I15" s="655"/>
    </row>
    <row r="16" spans="1:9">
      <c r="A16" s="655"/>
      <c r="B16" s="655"/>
      <c r="C16" s="655"/>
      <c r="D16" s="655"/>
      <c r="E16" s="655"/>
      <c r="F16" s="655"/>
      <c r="G16" s="655"/>
      <c r="H16" s="655"/>
      <c r="I16" s="655"/>
    </row>
    <row r="17" spans="1:9">
      <c r="A17" s="655"/>
      <c r="B17" s="655"/>
      <c r="C17" s="655"/>
      <c r="D17" s="655"/>
      <c r="E17" s="655"/>
      <c r="F17" s="655"/>
      <c r="G17" s="655"/>
      <c r="H17" s="655"/>
      <c r="I17" s="655"/>
    </row>
    <row r="18" spans="1:9" ht="30">
      <c r="A18" s="1107" t="s">
        <v>0</v>
      </c>
      <c r="B18" s="1107"/>
      <c r="C18" s="1107"/>
      <c r="D18" s="1107"/>
      <c r="E18" s="1107"/>
      <c r="F18" s="1107"/>
      <c r="G18" s="1107"/>
      <c r="H18" s="1107"/>
      <c r="I18" s="1107"/>
    </row>
    <row r="19" spans="1:9" ht="18.75" customHeight="1">
      <c r="A19" s="656"/>
      <c r="B19" s="656"/>
      <c r="C19" s="656"/>
      <c r="D19" s="656"/>
      <c r="E19" s="656"/>
      <c r="F19" s="656"/>
      <c r="G19" s="656"/>
      <c r="H19" s="656"/>
      <c r="I19" s="656"/>
    </row>
    <row r="20" spans="1:9" ht="18.75" customHeight="1">
      <c r="A20" s="1108" t="s">
        <v>1598</v>
      </c>
      <c r="B20" s="1108"/>
      <c r="C20" s="1108"/>
      <c r="D20" s="1108"/>
      <c r="E20" s="1108"/>
      <c r="F20" s="1108"/>
      <c r="G20" s="1108"/>
      <c r="H20" s="1108"/>
      <c r="I20" s="1108"/>
    </row>
    <row r="21" spans="1:9" ht="18.75" customHeight="1">
      <c r="A21" s="657"/>
      <c r="B21" s="657"/>
      <c r="C21" s="657"/>
      <c r="D21" s="657"/>
      <c r="E21" s="657"/>
      <c r="F21" s="657"/>
      <c r="G21" s="657"/>
      <c r="H21" s="657"/>
      <c r="I21" s="657"/>
    </row>
    <row r="22" spans="1:9" ht="26.25" customHeight="1">
      <c r="A22" s="1109" t="s">
        <v>1</v>
      </c>
      <c r="B22" s="1109"/>
      <c r="C22" s="1109"/>
      <c r="D22" s="1109"/>
      <c r="E22" s="1109"/>
      <c r="F22" s="1109"/>
      <c r="G22" s="1109"/>
      <c r="H22" s="1109"/>
      <c r="I22" s="1109"/>
    </row>
    <row r="23" spans="1:9" ht="18.75">
      <c r="A23" s="658"/>
      <c r="B23" s="658"/>
      <c r="C23" s="658"/>
      <c r="D23" s="658"/>
      <c r="E23" s="658"/>
      <c r="F23" s="658"/>
      <c r="G23" s="658"/>
      <c r="H23" s="658"/>
      <c r="I23" s="658"/>
    </row>
    <row r="24" spans="1:9" ht="18.75" customHeight="1">
      <c r="A24" s="1099" t="s">
        <v>1599</v>
      </c>
      <c r="B24" s="1099"/>
      <c r="C24" s="1099"/>
      <c r="D24" s="1099"/>
      <c r="E24" s="1099"/>
      <c r="F24" s="1099"/>
      <c r="G24" s="1099"/>
      <c r="H24" s="1099"/>
      <c r="I24" s="1099"/>
    </row>
    <row r="25" spans="1:9">
      <c r="A25" s="655"/>
      <c r="B25" s="655"/>
      <c r="C25" s="655"/>
      <c r="D25" s="655"/>
      <c r="E25" s="655"/>
      <c r="F25" s="655"/>
      <c r="G25" s="655"/>
      <c r="H25" s="655"/>
      <c r="I25" s="655"/>
    </row>
    <row r="26" spans="1:9">
      <c r="A26" s="655"/>
      <c r="B26" s="655"/>
      <c r="C26" s="655"/>
      <c r="D26" s="655"/>
      <c r="E26" s="655"/>
      <c r="F26" s="655"/>
      <c r="G26" s="655"/>
      <c r="H26" s="655"/>
      <c r="I26" s="655"/>
    </row>
    <row r="27" spans="1:9">
      <c r="A27" s="655"/>
      <c r="B27" s="655"/>
      <c r="C27" s="655"/>
      <c r="D27" s="655"/>
      <c r="E27" s="655"/>
      <c r="F27" s="655"/>
      <c r="G27" s="655"/>
      <c r="H27" s="655"/>
      <c r="I27" s="655"/>
    </row>
    <row r="28" spans="1:9">
      <c r="A28" s="655"/>
      <c r="B28" s="655"/>
      <c r="C28" s="655"/>
      <c r="D28" s="655"/>
      <c r="E28" s="655"/>
      <c r="F28" s="655"/>
      <c r="G28" s="655"/>
      <c r="H28" s="655"/>
      <c r="I28" s="655"/>
    </row>
    <row r="29" spans="1:9">
      <c r="A29" s="655"/>
      <c r="B29" s="655"/>
      <c r="C29" s="655"/>
      <c r="D29" s="655"/>
      <c r="E29" s="655"/>
      <c r="F29" s="655"/>
      <c r="G29" s="655"/>
      <c r="H29" s="655"/>
      <c r="I29" s="655"/>
    </row>
    <row r="30" spans="1:9">
      <c r="A30" s="655"/>
      <c r="B30" s="655"/>
      <c r="C30" s="655"/>
      <c r="D30" s="655"/>
      <c r="E30" s="655"/>
      <c r="F30" s="655"/>
      <c r="G30" s="655"/>
      <c r="H30" s="655"/>
      <c r="I30" s="655"/>
    </row>
    <row r="31" spans="1:9">
      <c r="A31" s="655"/>
      <c r="B31" s="655"/>
      <c r="C31" s="655"/>
      <c r="D31" s="655"/>
      <c r="E31" s="655"/>
      <c r="F31" s="655"/>
      <c r="G31" s="655"/>
      <c r="H31" s="655"/>
      <c r="I31" s="655"/>
    </row>
    <row r="32" spans="1:9">
      <c r="A32" s="655"/>
      <c r="B32" s="655"/>
      <c r="C32" s="655"/>
      <c r="D32" s="655"/>
      <c r="E32" s="655"/>
      <c r="F32" s="655"/>
      <c r="G32" s="655"/>
      <c r="H32" s="655"/>
      <c r="I32" s="655"/>
    </row>
    <row r="33" spans="1:9">
      <c r="A33" s="655"/>
      <c r="B33" s="655"/>
      <c r="C33" s="655"/>
      <c r="D33" s="655"/>
      <c r="E33" s="655"/>
      <c r="F33" s="655"/>
      <c r="G33" s="655"/>
      <c r="H33" s="655"/>
      <c r="I33" s="655"/>
    </row>
    <row r="34" spans="1:9">
      <c r="A34" s="655"/>
      <c r="B34" s="655"/>
      <c r="C34" s="655"/>
      <c r="D34" s="655"/>
      <c r="E34" s="655"/>
      <c r="F34" s="655"/>
      <c r="G34" s="655"/>
      <c r="H34" s="655"/>
      <c r="I34" s="655"/>
    </row>
    <row r="35" spans="1:9">
      <c r="A35" s="655"/>
      <c r="B35" s="655"/>
      <c r="C35" s="655"/>
      <c r="D35" s="655"/>
      <c r="E35" s="655"/>
      <c r="F35" s="655"/>
      <c r="G35" s="655"/>
      <c r="H35" s="655"/>
      <c r="I35" s="655"/>
    </row>
    <row r="36" spans="1:9">
      <c r="A36" s="1100"/>
      <c r="B36" s="1100"/>
      <c r="C36" s="1100"/>
      <c r="D36" s="1100"/>
      <c r="E36" s="1100"/>
      <c r="F36" s="1100"/>
      <c r="G36" s="1100"/>
      <c r="H36" s="1100"/>
      <c r="I36" s="1100"/>
    </row>
    <row r="37" spans="1:9" ht="50.25" customHeight="1">
      <c r="A37" s="1101" t="s">
        <v>2</v>
      </c>
      <c r="B37" s="1101"/>
      <c r="C37" s="1101"/>
      <c r="D37" s="1101"/>
      <c r="E37" s="1101"/>
      <c r="F37" s="1101"/>
      <c r="G37" s="1101"/>
      <c r="H37" s="1101"/>
      <c r="I37" s="1101"/>
    </row>
    <row r="38" spans="1:9">
      <c r="A38" s="659"/>
      <c r="B38" s="659"/>
      <c r="C38" s="659"/>
      <c r="D38" s="659"/>
      <c r="E38" s="659"/>
      <c r="F38" s="659"/>
      <c r="G38" s="659"/>
      <c r="H38" s="659"/>
      <c r="I38" s="659"/>
    </row>
    <row r="39" spans="1:9" ht="65.25" customHeight="1">
      <c r="A39" s="1102" t="s">
        <v>3</v>
      </c>
      <c r="B39" s="1102"/>
      <c r="C39" s="1102"/>
      <c r="D39" s="1102"/>
      <c r="E39" s="1102"/>
      <c r="F39" s="1102"/>
      <c r="G39" s="1102"/>
      <c r="H39" s="1102"/>
      <c r="I39" s="1102"/>
    </row>
    <row r="40" spans="1:9">
      <c r="A40" s="660"/>
      <c r="B40" s="660"/>
      <c r="C40" s="660"/>
      <c r="D40" s="660"/>
      <c r="E40" s="660"/>
      <c r="F40" s="660"/>
      <c r="G40" s="660"/>
      <c r="H40" s="660"/>
      <c r="I40" s="660"/>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653</v>
      </c>
      <c r="G1" s="137" t="str">
        <f>Naslovnica!A20</f>
        <v>Svibanj 2023.</v>
      </c>
    </row>
    <row r="2" spans="1:8" ht="12.75" customHeight="1">
      <c r="A2" s="527" t="s">
        <v>924</v>
      </c>
      <c r="G2" s="529" t="str">
        <f>Naslovnica!A24</f>
        <v>May 2023</v>
      </c>
    </row>
    <row r="3" spans="1:8" ht="12.75" customHeight="1"/>
    <row r="4" spans="1:8" ht="12.75" customHeight="1">
      <c r="F4" s="72"/>
      <c r="G4" s="13" t="s">
        <v>1514</v>
      </c>
    </row>
    <row r="5" spans="1:8" ht="19.5" customHeight="1">
      <c r="A5" s="1162" t="s">
        <v>1109</v>
      </c>
      <c r="B5" s="1163" t="s">
        <v>545</v>
      </c>
      <c r="C5" s="1163"/>
      <c r="D5" s="1163"/>
      <c r="E5" s="1163"/>
      <c r="F5" s="1163"/>
      <c r="G5" s="1163"/>
    </row>
    <row r="6" spans="1:8" ht="26.25" customHeight="1">
      <c r="A6" s="1162"/>
      <c r="B6" s="1143" t="str">
        <f>Naslovnica!A20</f>
        <v>Svibanj 2023.</v>
      </c>
      <c r="C6" s="1164"/>
      <c r="D6" s="1165" t="s">
        <v>17</v>
      </c>
      <c r="E6" s="1165"/>
      <c r="F6" s="1166" t="s">
        <v>228</v>
      </c>
      <c r="G6" s="1166"/>
    </row>
    <row r="7" spans="1:8">
      <c r="A7" s="1162"/>
      <c r="B7" s="1141" t="str">
        <f>Naslovnica!A24</f>
        <v>May 2023</v>
      </c>
      <c r="C7" s="1167"/>
      <c r="D7" s="1168" t="s">
        <v>45</v>
      </c>
      <c r="E7" s="1168"/>
      <c r="F7" s="1168" t="s">
        <v>51</v>
      </c>
      <c r="G7" s="1168"/>
    </row>
    <row r="8" spans="1:8">
      <c r="A8" s="1162"/>
      <c r="B8" s="686" t="s">
        <v>27</v>
      </c>
      <c r="C8" s="686" t="s">
        <v>28</v>
      </c>
      <c r="D8" s="674" t="s">
        <v>1106</v>
      </c>
      <c r="E8" s="674" t="s">
        <v>143</v>
      </c>
      <c r="F8" s="674" t="s">
        <v>1106</v>
      </c>
      <c r="G8" s="674" t="s">
        <v>143</v>
      </c>
    </row>
    <row r="9" spans="1:8">
      <c r="A9" s="1162"/>
      <c r="B9" s="687" t="s">
        <v>29</v>
      </c>
      <c r="C9" s="687" t="s">
        <v>30</v>
      </c>
      <c r="D9" s="702" t="s">
        <v>1107</v>
      </c>
      <c r="E9" s="702" t="s">
        <v>144</v>
      </c>
      <c r="F9" s="702" t="s">
        <v>1107</v>
      </c>
      <c r="G9" s="702" t="s">
        <v>144</v>
      </c>
    </row>
    <row r="10" spans="1:8">
      <c r="A10" s="374" t="s">
        <v>33</v>
      </c>
      <c r="B10" s="375">
        <v>129882.84633</v>
      </c>
      <c r="C10" s="376">
        <v>0.14067741568013109</v>
      </c>
      <c r="D10" s="807">
        <v>996.29188000000431</v>
      </c>
      <c r="E10" s="377">
        <v>7.729990798896802E-3</v>
      </c>
      <c r="F10" s="378">
        <v>4244.4423058444518</v>
      </c>
      <c r="G10" s="377">
        <v>3.3783000817396713E-2</v>
      </c>
      <c r="H10" s="52"/>
    </row>
    <row r="11" spans="1:8">
      <c r="A11" s="374" t="s">
        <v>34</v>
      </c>
      <c r="B11" s="375">
        <v>313305.14508999995</v>
      </c>
      <c r="C11" s="376">
        <v>0.33934395015155583</v>
      </c>
      <c r="D11" s="808">
        <v>3977.6702599999844</v>
      </c>
      <c r="E11" s="377">
        <v>1.2859091363242259E-2</v>
      </c>
      <c r="F11" s="378">
        <v>17175.418283974403</v>
      </c>
      <c r="G11" s="377">
        <v>5.7999642485149216E-2</v>
      </c>
      <c r="H11" s="52"/>
    </row>
    <row r="12" spans="1:8">
      <c r="A12" s="374" t="s">
        <v>46</v>
      </c>
      <c r="B12" s="375">
        <v>62346.139029999998</v>
      </c>
      <c r="C12" s="376">
        <v>6.7527729520882263E-2</v>
      </c>
      <c r="D12" s="808">
        <v>653.48912000000564</v>
      </c>
      <c r="E12" s="377">
        <v>1.0592657649709514E-2</v>
      </c>
      <c r="F12" s="378">
        <v>3913.0491740042562</v>
      </c>
      <c r="G12" s="377">
        <v>6.6966323082481072E-2</v>
      </c>
    </row>
    <row r="13" spans="1:8">
      <c r="A13" s="374" t="s">
        <v>218</v>
      </c>
      <c r="B13" s="375">
        <v>7527.9362099999998</v>
      </c>
      <c r="C13" s="376">
        <v>8.1535833356854385E-3</v>
      </c>
      <c r="D13" s="808">
        <v>152.17842000000019</v>
      </c>
      <c r="E13" s="377">
        <v>2.063224204654901E-2</v>
      </c>
      <c r="F13" s="378">
        <v>1004.4765232258278</v>
      </c>
      <c r="G13" s="377">
        <v>0.15397911100183981</v>
      </c>
    </row>
    <row r="14" spans="1:8">
      <c r="A14" s="374" t="s">
        <v>219</v>
      </c>
      <c r="B14" s="375">
        <v>4145.3487999999998</v>
      </c>
      <c r="C14" s="376">
        <v>4.4898689299976979E-3</v>
      </c>
      <c r="D14" s="808">
        <v>65.208599999999478</v>
      </c>
      <c r="E14" s="377">
        <v>1.5981950816297719E-2</v>
      </c>
      <c r="F14" s="378">
        <v>382.95448053620021</v>
      </c>
      <c r="G14" s="377">
        <v>0.10178478065286289</v>
      </c>
    </row>
    <row r="15" spans="1:8">
      <c r="A15" s="374" t="s">
        <v>36</v>
      </c>
      <c r="B15" s="375">
        <v>62273.735890000004</v>
      </c>
      <c r="C15" s="376">
        <v>6.7449308952576822E-2</v>
      </c>
      <c r="D15" s="808">
        <v>783.88732000000164</v>
      </c>
      <c r="E15" s="377">
        <v>1.2748239558723728E-2</v>
      </c>
      <c r="F15" s="378">
        <v>4818.4141300955671</v>
      </c>
      <c r="G15" s="377">
        <v>8.3863669761190529E-2</v>
      </c>
    </row>
    <row r="16" spans="1:8">
      <c r="A16" s="374" t="s">
        <v>37</v>
      </c>
      <c r="B16" s="375">
        <v>58137.430500000002</v>
      </c>
      <c r="C16" s="376">
        <v>6.2969235030801401E-2</v>
      </c>
      <c r="D16" s="808">
        <v>546.82464000000618</v>
      </c>
      <c r="E16" s="377">
        <v>9.4950319038022979E-3</v>
      </c>
      <c r="F16" s="378">
        <v>3218.2332208175794</v>
      </c>
      <c r="G16" s="377">
        <v>5.8599422064704365E-2</v>
      </c>
    </row>
    <row r="17" spans="1:10">
      <c r="A17" s="374" t="s">
        <v>38</v>
      </c>
      <c r="B17" s="375">
        <v>285648.63699999999</v>
      </c>
      <c r="C17" s="376">
        <v>0.30938890839836952</v>
      </c>
      <c r="D17" s="808">
        <v>736.99543999996968</v>
      </c>
      <c r="E17" s="377">
        <v>2.5867508816579399E-3</v>
      </c>
      <c r="F17" s="378">
        <v>12901.892565730959</v>
      </c>
      <c r="G17" s="377">
        <v>4.7303562110308839E-2</v>
      </c>
    </row>
    <row r="18" spans="1:10" ht="18.75" customHeight="1">
      <c r="A18" s="907" t="s">
        <v>343</v>
      </c>
      <c r="B18" s="908">
        <v>923267.21884999995</v>
      </c>
      <c r="C18" s="909">
        <v>1</v>
      </c>
      <c r="D18" s="910">
        <v>7912.5456799999811</v>
      </c>
      <c r="E18" s="909">
        <v>8.6442402184911948E-3</v>
      </c>
      <c r="F18" s="911">
        <v>47658.880684229196</v>
      </c>
      <c r="G18" s="909">
        <v>5.4429450482467168E-2</v>
      </c>
    </row>
    <row r="19" spans="1:10" ht="12.75" customHeight="1">
      <c r="A19" s="22" t="s">
        <v>543</v>
      </c>
    </row>
    <row r="20" spans="1:10" ht="12.75" customHeight="1"/>
    <row r="22" spans="1:10">
      <c r="A22" s="738" t="s">
        <v>1024</v>
      </c>
      <c r="B22" s="991"/>
      <c r="C22" s="991"/>
      <c r="D22" s="991"/>
      <c r="E22" s="991"/>
      <c r="F22" s="991"/>
      <c r="G22" s="991"/>
      <c r="H22" s="991"/>
      <c r="I22" s="991"/>
      <c r="J22" s="992" t="str">
        <f>Naslovnica!A20</f>
        <v>Svibanj 2023.</v>
      </c>
    </row>
    <row r="23" spans="1:10">
      <c r="A23" s="993" t="s">
        <v>1025</v>
      </c>
      <c r="B23" s="991"/>
      <c r="C23" s="991"/>
      <c r="D23" s="991"/>
      <c r="E23" s="991"/>
      <c r="F23" s="991"/>
      <c r="G23" s="991"/>
      <c r="H23" s="991"/>
      <c r="I23" s="991"/>
      <c r="J23" s="994" t="str">
        <f>Naslovnica!A24</f>
        <v>May 2023</v>
      </c>
    </row>
    <row r="24" spans="1:10">
      <c r="A24" s="991"/>
      <c r="B24" s="991"/>
      <c r="C24" s="991"/>
      <c r="D24" s="991"/>
      <c r="E24" s="991"/>
      <c r="F24" s="991"/>
      <c r="G24" s="991"/>
      <c r="H24" s="991"/>
      <c r="I24" s="991"/>
      <c r="J24" s="991"/>
    </row>
    <row r="25" spans="1:10" ht="21.75" customHeight="1">
      <c r="A25" s="995"/>
      <c r="B25" s="996" t="s">
        <v>1543</v>
      </c>
      <c r="C25" s="1161" t="s">
        <v>1447</v>
      </c>
      <c r="D25" s="1161"/>
      <c r="E25" s="1161"/>
      <c r="F25" s="1161"/>
      <c r="G25" s="1161"/>
      <c r="H25" s="1161"/>
      <c r="I25" s="1161"/>
      <c r="J25" s="997"/>
    </row>
    <row r="26" spans="1:10" ht="45">
      <c r="A26" s="998" t="s">
        <v>1109</v>
      </c>
      <c r="B26" s="995" t="str">
        <f>J22</f>
        <v>Svibanj 2023.</v>
      </c>
      <c r="C26" s="995" t="s">
        <v>239</v>
      </c>
      <c r="D26" s="995" t="s">
        <v>59</v>
      </c>
      <c r="E26" s="995" t="s">
        <v>50</v>
      </c>
      <c r="F26" s="995" t="s">
        <v>1438</v>
      </c>
      <c r="G26" s="995" t="s">
        <v>1439</v>
      </c>
      <c r="H26" s="995" t="s">
        <v>1440</v>
      </c>
      <c r="I26" s="995" t="s">
        <v>1444</v>
      </c>
      <c r="J26" s="995" t="s">
        <v>1026</v>
      </c>
    </row>
    <row r="27" spans="1:10" ht="56.25">
      <c r="A27" s="995"/>
      <c r="B27" s="999" t="str">
        <f>J23</f>
        <v>May 2023</v>
      </c>
      <c r="C27" s="999" t="s">
        <v>240</v>
      </c>
      <c r="D27" s="999" t="s">
        <v>51</v>
      </c>
      <c r="E27" s="999" t="s">
        <v>52</v>
      </c>
      <c r="F27" s="999" t="s">
        <v>1441</v>
      </c>
      <c r="G27" s="999" t="s">
        <v>1442</v>
      </c>
      <c r="H27" s="999" t="s">
        <v>1443</v>
      </c>
      <c r="I27" s="1000" t="s">
        <v>1445</v>
      </c>
      <c r="J27" s="995" t="s">
        <v>1027</v>
      </c>
    </row>
    <row r="28" spans="1:10">
      <c r="A28" s="1001" t="s">
        <v>33</v>
      </c>
      <c r="B28" s="704">
        <v>34.331699999999998</v>
      </c>
      <c r="C28" s="1002">
        <v>3.3521349037028969E-3</v>
      </c>
      <c r="D28" s="1002">
        <v>1.165777828272696E-2</v>
      </c>
      <c r="E28" s="1002">
        <v>-5.2530987754876302E-3</v>
      </c>
      <c r="F28" s="1002">
        <v>-1.0555063917644159E-2</v>
      </c>
      <c r="G28" s="1002">
        <v>2.8891777023438703E-3</v>
      </c>
      <c r="H28" s="1002">
        <v>2.8413746208459267E-2</v>
      </c>
      <c r="I28" s="1002">
        <v>4.9934469130705983E-2</v>
      </c>
      <c r="J28" s="1093">
        <v>37958</v>
      </c>
    </row>
    <row r="29" spans="1:10">
      <c r="A29" s="1001" t="s">
        <v>34</v>
      </c>
      <c r="B29" s="703">
        <v>37.714100000000002</v>
      </c>
      <c r="C29" s="1002">
        <v>9.6456049986883841E-3</v>
      </c>
      <c r="D29" s="1002">
        <v>4.2164886734477713E-2</v>
      </c>
      <c r="E29" s="1002">
        <v>2.2409663669014313E-2</v>
      </c>
      <c r="F29" s="1002">
        <v>2.7992172143356031E-2</v>
      </c>
      <c r="G29" s="1002">
        <v>2.2533664391025665E-2</v>
      </c>
      <c r="H29" s="1002">
        <v>2.7396568141962119E-2</v>
      </c>
      <c r="I29" s="1002">
        <v>5.4493942571791409E-2</v>
      </c>
      <c r="J29" s="1093">
        <v>37893</v>
      </c>
    </row>
    <row r="30" spans="1:10">
      <c r="A30" s="1001" t="s">
        <v>46</v>
      </c>
      <c r="B30" s="703">
        <v>24.250900000000001</v>
      </c>
      <c r="C30" s="1002">
        <v>5.9441835769633578E-3</v>
      </c>
      <c r="D30" s="1002">
        <v>4.1017222911922557E-2</v>
      </c>
      <c r="E30" s="1002">
        <v>1.7590264028884084E-2</v>
      </c>
      <c r="F30" s="1002">
        <v>2.572030859838792E-2</v>
      </c>
      <c r="G30" s="1002">
        <v>2.4954484668749055E-2</v>
      </c>
      <c r="H30" s="1002">
        <v>3.1365322325409783E-2</v>
      </c>
      <c r="I30" s="1002">
        <v>3.1231664281061722E-2</v>
      </c>
      <c r="J30" s="1093">
        <v>37923</v>
      </c>
    </row>
    <row r="31" spans="1:10">
      <c r="A31" s="1001" t="s">
        <v>218</v>
      </c>
      <c r="B31" s="703">
        <v>169.6825</v>
      </c>
      <c r="C31" s="1002">
        <v>5.8972883025851797E-3</v>
      </c>
      <c r="D31" s="1002">
        <v>4.8391618437029216E-2</v>
      </c>
      <c r="E31" s="1002">
        <v>1.2079824556959329E-2</v>
      </c>
      <c r="F31" s="1002">
        <v>2.819688573212864E-2</v>
      </c>
      <c r="G31" s="1002">
        <v>2.6670536847052784E-2</v>
      </c>
      <c r="H31" s="1002"/>
      <c r="I31" s="1002">
        <v>4.5505327847218835E-2</v>
      </c>
      <c r="J31" s="1093">
        <v>43062</v>
      </c>
    </row>
    <row r="32" spans="1:10">
      <c r="A32" s="1001" t="s">
        <v>219</v>
      </c>
      <c r="B32" s="703">
        <v>146.08760000000001</v>
      </c>
      <c r="C32" s="1002">
        <v>2.683659055873866E-3</v>
      </c>
      <c r="D32" s="1002">
        <v>1.0935827857378122E-2</v>
      </c>
      <c r="E32" s="1002">
        <v>1.7025642453738499E-3</v>
      </c>
      <c r="F32" s="1002">
        <v>2.1288163864059406E-3</v>
      </c>
      <c r="G32" s="1002">
        <v>1.0748321465162913E-2</v>
      </c>
      <c r="H32" s="1002"/>
      <c r="I32" s="1002">
        <v>1.7531268167998437E-2</v>
      </c>
      <c r="J32" s="1093">
        <v>43062</v>
      </c>
    </row>
    <row r="33" spans="1:10">
      <c r="A33" s="1001" t="s">
        <v>36</v>
      </c>
      <c r="B33" s="703">
        <v>34.145499999999998</v>
      </c>
      <c r="C33" s="1002">
        <v>5.794019228956504E-3</v>
      </c>
      <c r="D33" s="1003">
        <v>4.9982225101776301E-2</v>
      </c>
      <c r="E33" s="1002">
        <v>4.36269078991669E-2</v>
      </c>
      <c r="F33" s="1002">
        <v>5.1613321930893408E-2</v>
      </c>
      <c r="G33" s="1002">
        <v>3.7632993915022617E-2</v>
      </c>
      <c r="H33" s="1002">
        <v>5.0321082307001497E-2</v>
      </c>
      <c r="I33" s="1002">
        <v>5.3218013809330555E-2</v>
      </c>
      <c r="J33" s="1093">
        <v>38425</v>
      </c>
    </row>
    <row r="34" spans="1:10">
      <c r="A34" s="1001" t="s">
        <v>37</v>
      </c>
      <c r="B34" s="703">
        <v>28.458500000000001</v>
      </c>
      <c r="C34" s="1002">
        <v>1.5731792298110392E-3</v>
      </c>
      <c r="D34" s="1003">
        <v>1.0747439434035888E-2</v>
      </c>
      <c r="E34" s="1002">
        <v>-1.0385943613101523E-2</v>
      </c>
      <c r="F34" s="1002">
        <v>-1.5180712953950737E-2</v>
      </c>
      <c r="G34" s="1002">
        <v>4.7659534628508027E-3</v>
      </c>
      <c r="H34" s="1002">
        <v>3.0083800513613701E-2</v>
      </c>
      <c r="I34" s="1002">
        <v>4.2741904354137716E-2</v>
      </c>
      <c r="J34" s="1093">
        <v>38425</v>
      </c>
    </row>
    <row r="35" spans="1:10">
      <c r="A35" s="1001" t="s">
        <v>38</v>
      </c>
      <c r="B35" s="703">
        <v>35.966299999999997</v>
      </c>
      <c r="C35" s="1002">
        <v>-1.1830408593430652E-3</v>
      </c>
      <c r="D35" s="1002">
        <v>3.0655896219418333E-2</v>
      </c>
      <c r="E35" s="1002">
        <v>1.1995982833290508E-3</v>
      </c>
      <c r="F35" s="1002">
        <v>3.2240879086929963E-2</v>
      </c>
      <c r="G35" s="1002">
        <v>2.4310399119248816E-2</v>
      </c>
      <c r="H35" s="1002">
        <v>4.6044100373711316E-2</v>
      </c>
      <c r="I35" s="1002">
        <v>4.9022488429840694E-2</v>
      </c>
      <c r="J35" s="1093">
        <v>37474</v>
      </c>
    </row>
    <row r="36" spans="1:10">
      <c r="A36" s="1004" t="s">
        <v>543</v>
      </c>
      <c r="B36" s="735"/>
      <c r="C36" s="1005"/>
      <c r="D36" s="1005"/>
      <c r="E36" s="1005"/>
      <c r="F36" s="1005"/>
      <c r="G36" s="1006"/>
      <c r="H36" s="1006"/>
      <c r="I36" s="991"/>
      <c r="J36" s="991"/>
    </row>
    <row r="37" spans="1:10">
      <c r="A37" s="1007" t="s">
        <v>113</v>
      </c>
      <c r="B37" s="991"/>
      <c r="C37" s="991"/>
      <c r="D37" s="991"/>
      <c r="E37" s="991"/>
      <c r="F37" s="991"/>
      <c r="G37" s="1008"/>
      <c r="H37" s="1008"/>
      <c r="I37" s="991"/>
      <c r="J37" s="991"/>
    </row>
    <row r="38" spans="1:10">
      <c r="A38" s="1009" t="s">
        <v>220</v>
      </c>
      <c r="B38" s="1006"/>
      <c r="C38" s="1006"/>
      <c r="D38" s="1006"/>
      <c r="E38" s="1006"/>
      <c r="F38" s="1006"/>
      <c r="G38" s="1006"/>
      <c r="H38" s="1006"/>
      <c r="I38" s="1006"/>
      <c r="J38" s="991"/>
    </row>
    <row r="39" spans="1:10">
      <c r="A39" s="1007" t="s">
        <v>221</v>
      </c>
      <c r="B39" s="1008"/>
      <c r="C39" s="1008"/>
      <c r="D39" s="1008"/>
      <c r="E39" s="1008"/>
      <c r="F39" s="1008"/>
      <c r="G39" s="1008"/>
      <c r="H39" s="1008"/>
      <c r="I39" s="1008"/>
      <c r="J39" s="991"/>
    </row>
    <row r="40" spans="1:10">
      <c r="A40" s="1009" t="s">
        <v>933</v>
      </c>
      <c r="B40" s="1006"/>
      <c r="C40" s="1006"/>
      <c r="D40" s="1006"/>
      <c r="E40" s="1006"/>
      <c r="F40" s="1006"/>
      <c r="G40" s="991"/>
      <c r="H40" s="991"/>
      <c r="I40" s="1006"/>
      <c r="J40" s="991"/>
    </row>
    <row r="41" spans="1:10">
      <c r="B41" s="262"/>
      <c r="C41" s="262"/>
      <c r="D41" s="262"/>
      <c r="E41" s="262"/>
      <c r="F41" s="262"/>
      <c r="G41" s="280"/>
      <c r="H41" s="280"/>
      <c r="I41" s="262"/>
    </row>
    <row r="42" spans="1:10">
      <c r="A42" s="261"/>
      <c r="B42" s="261"/>
      <c r="C42" s="261"/>
      <c r="D42" s="261"/>
      <c r="E42" s="261"/>
      <c r="F42" s="261"/>
      <c r="I42" s="261"/>
    </row>
    <row r="43" spans="1:10">
      <c r="A43" s="612" t="s">
        <v>81</v>
      </c>
      <c r="B43" s="280"/>
      <c r="C43" s="280"/>
      <c r="D43" s="280"/>
      <c r="E43" s="280"/>
      <c r="F43" s="280"/>
      <c r="I43" s="7"/>
    </row>
    <row r="69" spans="10:10">
      <c r="J69" s="26" t="s">
        <v>804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654</v>
      </c>
      <c r="S1" s="137" t="str">
        <f>Naslovnica!A20</f>
        <v>Svibanj 2023.</v>
      </c>
    </row>
    <row r="2" spans="1:20" ht="12.75" customHeight="1">
      <c r="A2" s="552" t="s">
        <v>925</v>
      </c>
      <c r="S2" s="529" t="str">
        <f>Naslovnica!A24</f>
        <v>May 2023</v>
      </c>
    </row>
    <row r="3" spans="1:20" ht="12.75" customHeight="1"/>
    <row r="4" spans="1:20" ht="12.75" customHeight="1">
      <c r="P4" s="69"/>
      <c r="Q4" s="69"/>
      <c r="R4" s="69"/>
      <c r="S4" s="13" t="s">
        <v>1514</v>
      </c>
    </row>
    <row r="5" spans="1:20" ht="33" customHeight="1">
      <c r="A5" s="1169" t="s">
        <v>542</v>
      </c>
      <c r="B5" s="1137" t="s">
        <v>53</v>
      </c>
      <c r="C5" s="1137"/>
      <c r="D5" s="1137" t="s">
        <v>54</v>
      </c>
      <c r="E5" s="1170"/>
      <c r="F5" s="1137" t="s">
        <v>55</v>
      </c>
      <c r="G5" s="1137"/>
      <c r="H5" s="1171" t="s">
        <v>218</v>
      </c>
      <c r="I5" s="1172"/>
      <c r="J5" s="1171" t="s">
        <v>219</v>
      </c>
      <c r="K5" s="1172"/>
      <c r="L5" s="1137" t="s">
        <v>56</v>
      </c>
      <c r="M5" s="1137"/>
      <c r="N5" s="1137" t="s">
        <v>57</v>
      </c>
      <c r="O5" s="1137"/>
      <c r="P5" s="1137" t="s">
        <v>58</v>
      </c>
      <c r="Q5" s="1137"/>
      <c r="R5" s="1137" t="s">
        <v>422</v>
      </c>
      <c r="S5" s="1137"/>
    </row>
    <row r="6" spans="1:20">
      <c r="A6" s="1169"/>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row>
    <row r="7" spans="1:20">
      <c r="A7" s="1169"/>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row>
    <row r="8" spans="1:20" ht="18">
      <c r="A8" s="361" t="s">
        <v>423</v>
      </c>
      <c r="B8" s="379">
        <v>2812.3826200000003</v>
      </c>
      <c r="C8" s="380">
        <v>2.16532259940245E-2</v>
      </c>
      <c r="D8" s="379">
        <v>4836.5808499999994</v>
      </c>
      <c r="E8" s="380">
        <v>1.5437285106712871E-2</v>
      </c>
      <c r="F8" s="379">
        <v>1628.23549</v>
      </c>
      <c r="G8" s="380">
        <v>2.611605971648891E-2</v>
      </c>
      <c r="H8" s="379">
        <v>438.96490999999997</v>
      </c>
      <c r="I8" s="380">
        <v>5.8311454528119595E-2</v>
      </c>
      <c r="J8" s="379">
        <v>303.23328999999995</v>
      </c>
      <c r="K8" s="380">
        <v>7.3150247332624929E-2</v>
      </c>
      <c r="L8" s="379">
        <v>3436.2052100000001</v>
      </c>
      <c r="M8" s="380">
        <v>5.5179043956342926E-2</v>
      </c>
      <c r="N8" s="379">
        <v>4069.03197</v>
      </c>
      <c r="O8" s="380">
        <v>6.9989883195818225E-2</v>
      </c>
      <c r="P8" s="379">
        <v>7477.9214199999997</v>
      </c>
      <c r="Q8" s="380">
        <v>2.617874007127929E-2</v>
      </c>
      <c r="R8" s="379">
        <v>25002.555759999999</v>
      </c>
      <c r="S8" s="380">
        <v>2.7080519328476431E-2</v>
      </c>
      <c r="T8" s="52"/>
    </row>
    <row r="9" spans="1:20" ht="18">
      <c r="A9" s="361" t="s">
        <v>424</v>
      </c>
      <c r="B9" s="379">
        <v>16.156939999999999</v>
      </c>
      <c r="C9" s="380">
        <v>1.2439625771542214E-4</v>
      </c>
      <c r="D9" s="379">
        <v>79.96405</v>
      </c>
      <c r="E9" s="380">
        <v>2.5522737578912666E-4</v>
      </c>
      <c r="F9" s="379">
        <v>0.50973999999999997</v>
      </c>
      <c r="G9" s="380">
        <v>8.1759673963887484E-6</v>
      </c>
      <c r="H9" s="379">
        <v>0</v>
      </c>
      <c r="I9" s="380">
        <v>0</v>
      </c>
      <c r="J9" s="379">
        <v>0</v>
      </c>
      <c r="K9" s="380">
        <v>0</v>
      </c>
      <c r="L9" s="379">
        <v>140.00979999999998</v>
      </c>
      <c r="M9" s="380">
        <v>2.2482961396006907E-3</v>
      </c>
      <c r="N9" s="379">
        <v>0.68061000000000005</v>
      </c>
      <c r="O9" s="380">
        <v>1.1706915736497849E-5</v>
      </c>
      <c r="P9" s="379">
        <v>158.68625</v>
      </c>
      <c r="Q9" s="380">
        <v>5.5552951927596524E-4</v>
      </c>
      <c r="R9" s="379">
        <v>396.00738999999999</v>
      </c>
      <c r="S9" s="380">
        <v>4.2891958254408886E-4</v>
      </c>
      <c r="T9" s="52"/>
    </row>
    <row r="10" spans="1:20" ht="18">
      <c r="A10" s="361" t="s">
        <v>425</v>
      </c>
      <c r="B10" s="379">
        <v>127459.88065000001</v>
      </c>
      <c r="C10" s="380">
        <v>0.9813449924128177</v>
      </c>
      <c r="D10" s="379">
        <v>309001.49943000003</v>
      </c>
      <c r="E10" s="380">
        <v>0.98626372494169845</v>
      </c>
      <c r="F10" s="379">
        <v>60852.048219999997</v>
      </c>
      <c r="G10" s="380">
        <v>0.97603555194843628</v>
      </c>
      <c r="H10" s="379">
        <v>7104.6387400000003</v>
      </c>
      <c r="I10" s="380">
        <v>0.94376978521182242</v>
      </c>
      <c r="J10" s="379">
        <v>3846.1792799999998</v>
      </c>
      <c r="K10" s="380">
        <v>0.92783007306888143</v>
      </c>
      <c r="L10" s="379">
        <v>59477.626920000002</v>
      </c>
      <c r="M10" s="380">
        <v>0.95509970728367677</v>
      </c>
      <c r="N10" s="379">
        <v>55076.672070000001</v>
      </c>
      <c r="O10" s="380">
        <v>0.94735304942656517</v>
      </c>
      <c r="P10" s="379">
        <v>279105.06725999998</v>
      </c>
      <c r="Q10" s="380">
        <v>0.97709224234887226</v>
      </c>
      <c r="R10" s="379">
        <v>901923.61256999988</v>
      </c>
      <c r="S10" s="380">
        <v>0.97688252582907831</v>
      </c>
      <c r="T10" s="52"/>
    </row>
    <row r="11" spans="1:20" ht="18.75">
      <c r="A11" s="361" t="s">
        <v>426</v>
      </c>
      <c r="B11" s="381">
        <v>114610.63860999999</v>
      </c>
      <c r="C11" s="382">
        <v>0.88241551540444363</v>
      </c>
      <c r="D11" s="381">
        <v>245390.93397000001</v>
      </c>
      <c r="E11" s="382">
        <v>0.7832330168320133</v>
      </c>
      <c r="F11" s="381">
        <v>26174.496510000001</v>
      </c>
      <c r="G11" s="382">
        <v>0.41982546020059458</v>
      </c>
      <c r="H11" s="381">
        <v>2009.52739</v>
      </c>
      <c r="I11" s="382">
        <v>0.2669426698024584</v>
      </c>
      <c r="J11" s="381">
        <v>2323.4605299999998</v>
      </c>
      <c r="K11" s="382">
        <v>0.56049819740138629</v>
      </c>
      <c r="L11" s="381">
        <v>32789.97034</v>
      </c>
      <c r="M11" s="382">
        <v>0.52654573989137299</v>
      </c>
      <c r="N11" s="381">
        <v>42077.745439999999</v>
      </c>
      <c r="O11" s="382">
        <v>0.72376341847443704</v>
      </c>
      <c r="P11" s="381">
        <v>158194.32755000002</v>
      </c>
      <c r="Q11" s="382">
        <v>0.5538073950076714</v>
      </c>
      <c r="R11" s="381">
        <v>623571.10034000012</v>
      </c>
      <c r="S11" s="382">
        <v>0.67539612340161381</v>
      </c>
    </row>
    <row r="12" spans="1:20" ht="19.5">
      <c r="A12" s="368" t="s">
        <v>427</v>
      </c>
      <c r="B12" s="381">
        <v>7489.4365800000005</v>
      </c>
      <c r="C12" s="382">
        <v>5.7663015580239202E-2</v>
      </c>
      <c r="D12" s="381">
        <v>75503.074079999991</v>
      </c>
      <c r="E12" s="382">
        <v>0.24098893767199667</v>
      </c>
      <c r="F12" s="381">
        <v>8570.1913499999991</v>
      </c>
      <c r="G12" s="382">
        <v>0.13746146085928682</v>
      </c>
      <c r="H12" s="381">
        <v>1090.8573999999999</v>
      </c>
      <c r="I12" s="382">
        <v>0.14490789634361154</v>
      </c>
      <c r="J12" s="381">
        <v>81.846080000000001</v>
      </c>
      <c r="K12" s="382">
        <v>1.9744075576945422E-2</v>
      </c>
      <c r="L12" s="381">
        <v>14493.02448</v>
      </c>
      <c r="M12" s="382">
        <v>0.23273093018861757</v>
      </c>
      <c r="N12" s="381">
        <v>0</v>
      </c>
      <c r="O12" s="382">
        <v>0</v>
      </c>
      <c r="P12" s="381">
        <v>54124.118710000002</v>
      </c>
      <c r="Q12" s="382">
        <v>0.18947795192212039</v>
      </c>
      <c r="R12" s="381">
        <v>161352.54867999998</v>
      </c>
      <c r="S12" s="382">
        <v>0.17476256648203048</v>
      </c>
    </row>
    <row r="13" spans="1:20" ht="19.5">
      <c r="A13" s="368" t="s">
        <v>428</v>
      </c>
      <c r="B13" s="381">
        <v>100262.36083000001</v>
      </c>
      <c r="C13" s="990">
        <v>0.77194459328098808</v>
      </c>
      <c r="D13" s="381">
        <v>157103.89762999999</v>
      </c>
      <c r="E13" s="382">
        <v>0.5014405288169933</v>
      </c>
      <c r="F13" s="381">
        <v>13774.28385</v>
      </c>
      <c r="G13" s="382">
        <v>0.2209324276419431</v>
      </c>
      <c r="H13" s="381">
        <v>355.60692999999998</v>
      </c>
      <c r="I13" s="382">
        <v>4.7238302780464182E-2</v>
      </c>
      <c r="J13" s="381">
        <v>1889.6912500000001</v>
      </c>
      <c r="K13" s="382">
        <v>0.45585820184781561</v>
      </c>
      <c r="L13" s="381">
        <v>15293.79463</v>
      </c>
      <c r="M13" s="382">
        <v>0.24558980461706806</v>
      </c>
      <c r="N13" s="381">
        <v>37523.566479999994</v>
      </c>
      <c r="O13" s="382">
        <v>0.64542870500614902</v>
      </c>
      <c r="P13" s="381">
        <v>86323.604769999991</v>
      </c>
      <c r="Q13" s="382">
        <v>0.3022020538014259</v>
      </c>
      <c r="R13" s="381">
        <v>412526.80636999995</v>
      </c>
      <c r="S13" s="382">
        <v>0.44681192837453504</v>
      </c>
    </row>
    <row r="14" spans="1:20" ht="19.5">
      <c r="A14" s="368" t="s">
        <v>429</v>
      </c>
      <c r="B14" s="381">
        <v>0</v>
      </c>
      <c r="C14" s="382">
        <v>0</v>
      </c>
      <c r="D14" s="381">
        <v>0</v>
      </c>
      <c r="E14" s="382">
        <v>0</v>
      </c>
      <c r="F14" s="381">
        <v>0</v>
      </c>
      <c r="G14" s="382">
        <v>0</v>
      </c>
      <c r="H14" s="381">
        <v>50.526429999999998</v>
      </c>
      <c r="I14" s="382">
        <v>6.7118568211140565E-3</v>
      </c>
      <c r="J14" s="381">
        <v>68.952699999999993</v>
      </c>
      <c r="K14" s="382">
        <v>1.6633751060948117E-2</v>
      </c>
      <c r="L14" s="381">
        <v>0</v>
      </c>
      <c r="M14" s="382">
        <v>0</v>
      </c>
      <c r="N14" s="381">
        <v>0</v>
      </c>
      <c r="O14" s="382">
        <v>0</v>
      </c>
      <c r="P14" s="381">
        <v>0</v>
      </c>
      <c r="Q14" s="382">
        <v>0</v>
      </c>
      <c r="R14" s="381">
        <v>119.47913</v>
      </c>
      <c r="S14" s="382">
        <v>1.2940904603404225E-4</v>
      </c>
    </row>
    <row r="15" spans="1:20" ht="19.5">
      <c r="A15" s="368" t="s">
        <v>430</v>
      </c>
      <c r="B15" s="381">
        <v>2685.7653599999999</v>
      </c>
      <c r="C15" s="382">
        <v>2.0678368545387526E-2</v>
      </c>
      <c r="D15" s="381">
        <v>2992.1603</v>
      </c>
      <c r="E15" s="382">
        <v>9.5503069355467353E-3</v>
      </c>
      <c r="F15" s="381">
        <v>2865.94542</v>
      </c>
      <c r="G15" s="382">
        <v>4.5968290331835165E-2</v>
      </c>
      <c r="H15" s="381">
        <v>206.58113</v>
      </c>
      <c r="I15" s="382">
        <v>2.7441934181851948E-2</v>
      </c>
      <c r="J15" s="381">
        <v>282.97050000000002</v>
      </c>
      <c r="K15" s="382">
        <v>6.8262168915677254E-2</v>
      </c>
      <c r="L15" s="381">
        <v>2267.1094500000004</v>
      </c>
      <c r="M15" s="382">
        <v>3.6405547500869558E-2</v>
      </c>
      <c r="N15" s="381">
        <v>4554.1789600000002</v>
      </c>
      <c r="O15" s="382">
        <v>7.8334713468287867E-2</v>
      </c>
      <c r="P15" s="381">
        <v>3960.8465699999997</v>
      </c>
      <c r="Q15" s="382">
        <v>1.3866149026509579E-2</v>
      </c>
      <c r="R15" s="381">
        <v>19815.557690000001</v>
      </c>
      <c r="S15" s="382">
        <v>2.1462429608379557E-2</v>
      </c>
    </row>
    <row r="16" spans="1:20" ht="19.5" customHeight="1">
      <c r="A16" s="369" t="s">
        <v>431</v>
      </c>
      <c r="B16" s="381">
        <v>0</v>
      </c>
      <c r="C16" s="382">
        <v>0</v>
      </c>
      <c r="D16" s="381">
        <v>0</v>
      </c>
      <c r="E16" s="382">
        <v>0</v>
      </c>
      <c r="F16" s="381">
        <v>0</v>
      </c>
      <c r="G16" s="382">
        <v>0</v>
      </c>
      <c r="H16" s="381">
        <v>0</v>
      </c>
      <c r="I16" s="382">
        <v>0</v>
      </c>
      <c r="J16" s="381">
        <v>0</v>
      </c>
      <c r="K16" s="382">
        <v>0</v>
      </c>
      <c r="L16" s="381">
        <v>498.57787999999999</v>
      </c>
      <c r="M16" s="382">
        <v>8.0062304416854847E-3</v>
      </c>
      <c r="N16" s="381">
        <v>0</v>
      </c>
      <c r="O16" s="382">
        <v>0</v>
      </c>
      <c r="P16" s="381">
        <v>0</v>
      </c>
      <c r="Q16" s="382">
        <v>0</v>
      </c>
      <c r="R16" s="381">
        <v>498.57787999999999</v>
      </c>
      <c r="S16" s="382">
        <v>5.4001471072374896E-4</v>
      </c>
    </row>
    <row r="17" spans="1:19" ht="18.75" customHeight="1">
      <c r="A17" s="369" t="s">
        <v>432</v>
      </c>
      <c r="B17" s="381">
        <v>567.50381999999991</v>
      </c>
      <c r="C17" s="382">
        <v>4.3693515880610153E-3</v>
      </c>
      <c r="D17" s="381">
        <v>1089.2208999999998</v>
      </c>
      <c r="E17" s="382">
        <v>3.476549674030651E-3</v>
      </c>
      <c r="F17" s="381">
        <v>964.07588999999996</v>
      </c>
      <c r="G17" s="382">
        <v>1.5463281367529455E-2</v>
      </c>
      <c r="H17" s="381">
        <v>85.624110000000002</v>
      </c>
      <c r="I17" s="382">
        <v>1.1374181131643782E-2</v>
      </c>
      <c r="J17" s="381">
        <v>0</v>
      </c>
      <c r="K17" s="382">
        <v>0</v>
      </c>
      <c r="L17" s="381">
        <v>237.4639</v>
      </c>
      <c r="M17" s="382">
        <v>3.8132271431322983E-3</v>
      </c>
      <c r="N17" s="381">
        <v>0</v>
      </c>
      <c r="O17" s="382">
        <v>0</v>
      </c>
      <c r="P17" s="381">
        <v>0</v>
      </c>
      <c r="Q17" s="382">
        <v>0</v>
      </c>
      <c r="R17" s="381">
        <v>2943.8886200000002</v>
      </c>
      <c r="S17" s="382">
        <v>3.1885553397038727E-3</v>
      </c>
    </row>
    <row r="18" spans="1:19"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row>
    <row r="19" spans="1:19" ht="18.75">
      <c r="A19" s="361" t="s">
        <v>434</v>
      </c>
      <c r="B19" s="381">
        <v>3605.5720200000001</v>
      </c>
      <c r="C19" s="382">
        <v>2.7760186409767892E-2</v>
      </c>
      <c r="D19" s="381">
        <v>8702.5810600000004</v>
      </c>
      <c r="E19" s="382">
        <v>2.777669373344592E-2</v>
      </c>
      <c r="F19" s="381">
        <v>0</v>
      </c>
      <c r="G19" s="382">
        <v>0</v>
      </c>
      <c r="H19" s="381">
        <v>220.33139000000003</v>
      </c>
      <c r="I19" s="382">
        <v>2.9268498543772867E-2</v>
      </c>
      <c r="J19" s="381">
        <v>0</v>
      </c>
      <c r="K19" s="382">
        <v>0</v>
      </c>
      <c r="L19" s="381">
        <v>0</v>
      </c>
      <c r="M19" s="382">
        <v>0</v>
      </c>
      <c r="N19" s="381">
        <v>0</v>
      </c>
      <c r="O19" s="382">
        <v>0</v>
      </c>
      <c r="P19" s="381">
        <v>13785.7575</v>
      </c>
      <c r="Q19" s="382">
        <v>4.8261240257615468E-2</v>
      </c>
      <c r="R19" s="381">
        <v>26314.241969999999</v>
      </c>
      <c r="S19" s="382">
        <v>2.8501219840206878E-2</v>
      </c>
    </row>
    <row r="20" spans="1:19" ht="19.5">
      <c r="A20" s="368" t="s">
        <v>435</v>
      </c>
      <c r="B20" s="381">
        <v>12849.242039999999</v>
      </c>
      <c r="C20" s="382">
        <v>9.8929477008373901E-2</v>
      </c>
      <c r="D20" s="381">
        <v>63610.565459999998</v>
      </c>
      <c r="E20" s="382">
        <v>0.20303070810968502</v>
      </c>
      <c r="F20" s="381">
        <v>34677.55171</v>
      </c>
      <c r="G20" s="382">
        <v>0.55621009174784175</v>
      </c>
      <c r="H20" s="381">
        <v>5095.1113499999992</v>
      </c>
      <c r="I20" s="382">
        <v>0.67682711540936391</v>
      </c>
      <c r="J20" s="381">
        <v>1522.71875</v>
      </c>
      <c r="K20" s="382">
        <v>0.36733187566749514</v>
      </c>
      <c r="L20" s="381">
        <v>26687.656579999999</v>
      </c>
      <c r="M20" s="382">
        <v>0.42855396739230378</v>
      </c>
      <c r="N20" s="381">
        <v>12998.92663</v>
      </c>
      <c r="O20" s="382">
        <v>0.22358963095212817</v>
      </c>
      <c r="P20" s="381">
        <v>120910.73970999999</v>
      </c>
      <c r="Q20" s="382">
        <v>0.42328484734120103</v>
      </c>
      <c r="R20" s="381">
        <v>278352.51222999999</v>
      </c>
      <c r="S20" s="382">
        <v>0.30148640242746477</v>
      </c>
    </row>
    <row r="21" spans="1:19" ht="19.5">
      <c r="A21" s="368" t="s">
        <v>436</v>
      </c>
      <c r="B21" s="381">
        <v>461.5138</v>
      </c>
      <c r="C21" s="382">
        <v>3.553308337099958E-3</v>
      </c>
      <c r="D21" s="381">
        <v>21411.08122</v>
      </c>
      <c r="E21" s="382">
        <v>6.8339385918902956E-2</v>
      </c>
      <c r="F21" s="381">
        <v>4640.4879299999993</v>
      </c>
      <c r="G21" s="382">
        <v>7.4431039390700171E-2</v>
      </c>
      <c r="H21" s="381">
        <v>735.41488000000004</v>
      </c>
      <c r="I21" s="382">
        <v>9.7691433546299944E-2</v>
      </c>
      <c r="J21" s="381">
        <v>0</v>
      </c>
      <c r="K21" s="382">
        <v>0</v>
      </c>
      <c r="L21" s="381">
        <v>9405.1131000000005</v>
      </c>
      <c r="M21" s="382">
        <v>0.15102856710914442</v>
      </c>
      <c r="N21" s="381">
        <v>0</v>
      </c>
      <c r="O21" s="382">
        <v>0</v>
      </c>
      <c r="P21" s="381">
        <v>33257.772280000005</v>
      </c>
      <c r="Q21" s="382">
        <v>0.11642895491511032</v>
      </c>
      <c r="R21" s="381">
        <v>69911.38321</v>
      </c>
      <c r="S21" s="382">
        <v>7.5721721510078444E-2</v>
      </c>
    </row>
    <row r="22" spans="1:19" ht="19.5">
      <c r="A22" s="368" t="s">
        <v>437</v>
      </c>
      <c r="B22" s="381">
        <v>4929.6789000000008</v>
      </c>
      <c r="C22" s="382">
        <v>3.795481117703469E-2</v>
      </c>
      <c r="D22" s="381">
        <v>6105.9740499999998</v>
      </c>
      <c r="E22" s="382">
        <v>1.9488904494182141E-2</v>
      </c>
      <c r="F22" s="381">
        <v>13414.27958</v>
      </c>
      <c r="G22" s="382">
        <v>0.21515814433264674</v>
      </c>
      <c r="H22" s="381">
        <v>1733.96082</v>
      </c>
      <c r="I22" s="382">
        <v>0.23033681099696779</v>
      </c>
      <c r="J22" s="381">
        <v>854.52688999999998</v>
      </c>
      <c r="K22" s="382">
        <v>0.20614113099481521</v>
      </c>
      <c r="L22" s="381">
        <v>4538.5632000000005</v>
      </c>
      <c r="M22" s="382">
        <v>7.2880856353582102E-2</v>
      </c>
      <c r="N22" s="381">
        <v>6318.0540899999996</v>
      </c>
      <c r="O22" s="382">
        <v>0.10867446386368933</v>
      </c>
      <c r="P22" s="381">
        <v>27531.702000000001</v>
      </c>
      <c r="Q22" s="382">
        <v>9.6383102990392253E-2</v>
      </c>
      <c r="R22" s="381">
        <v>65426.739530000006</v>
      </c>
      <c r="S22" s="382">
        <v>7.0864358885899675E-2</v>
      </c>
    </row>
    <row r="23" spans="1:19"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row>
    <row r="24" spans="1:19" ht="19.5">
      <c r="A24" s="368" t="s">
        <v>438</v>
      </c>
      <c r="B24" s="381">
        <v>0</v>
      </c>
      <c r="C24" s="382">
        <v>0</v>
      </c>
      <c r="D24" s="381">
        <v>0</v>
      </c>
      <c r="E24" s="382">
        <v>0</v>
      </c>
      <c r="F24" s="381">
        <v>0</v>
      </c>
      <c r="G24" s="382">
        <v>0</v>
      </c>
      <c r="H24" s="381">
        <v>0</v>
      </c>
      <c r="I24" s="382">
        <v>0</v>
      </c>
      <c r="J24" s="381">
        <v>0</v>
      </c>
      <c r="K24" s="382">
        <v>0</v>
      </c>
      <c r="L24" s="381">
        <v>3082.81556</v>
      </c>
      <c r="M24" s="382">
        <v>4.950426557747345E-2</v>
      </c>
      <c r="N24" s="381">
        <v>4797.7349299999996</v>
      </c>
      <c r="O24" s="382">
        <v>8.2524027786195317E-2</v>
      </c>
      <c r="P24" s="381">
        <v>0</v>
      </c>
      <c r="Q24" s="382">
        <v>0</v>
      </c>
      <c r="R24" s="381">
        <v>7880.5504899999996</v>
      </c>
      <c r="S24" s="382">
        <v>8.5355034066117164E-3</v>
      </c>
    </row>
    <row r="25" spans="1:19" ht="19.5">
      <c r="A25" s="369" t="s">
        <v>431</v>
      </c>
      <c r="B25" s="381">
        <v>0</v>
      </c>
      <c r="C25" s="382">
        <v>0</v>
      </c>
      <c r="D25" s="381">
        <v>3783.2129500000001</v>
      </c>
      <c r="E25" s="382">
        <v>1.2075170195605906E-2</v>
      </c>
      <c r="F25" s="381">
        <v>1043.66806</v>
      </c>
      <c r="G25" s="382">
        <v>1.6739898833154736E-2</v>
      </c>
      <c r="H25" s="381">
        <v>114.09180000000001</v>
      </c>
      <c r="I25" s="382">
        <v>1.5155787299106245E-2</v>
      </c>
      <c r="J25" s="381">
        <v>0</v>
      </c>
      <c r="K25" s="382">
        <v>0</v>
      </c>
      <c r="L25" s="381">
        <v>730.46605</v>
      </c>
      <c r="M25" s="382">
        <v>1.1729921764936205E-2</v>
      </c>
      <c r="N25" s="381">
        <v>0</v>
      </c>
      <c r="O25" s="382">
        <v>0</v>
      </c>
      <c r="P25" s="381">
        <v>0</v>
      </c>
      <c r="Q25" s="382">
        <v>0</v>
      </c>
      <c r="R25" s="381">
        <v>5671.4388600000002</v>
      </c>
      <c r="S25" s="382">
        <v>6.1427924066152486E-3</v>
      </c>
    </row>
    <row r="26" spans="1:19" ht="19.5">
      <c r="A26" s="369" t="s">
        <v>439</v>
      </c>
      <c r="B26" s="381">
        <v>2340.2093399999999</v>
      </c>
      <c r="C26" s="382">
        <v>1.8017847696821177E-2</v>
      </c>
      <c r="D26" s="381">
        <v>23157.237239999999</v>
      </c>
      <c r="E26" s="382">
        <v>7.3912725672241927E-2</v>
      </c>
      <c r="F26" s="381">
        <v>8754.4011499999997</v>
      </c>
      <c r="G26" s="382">
        <v>0.140416091296167</v>
      </c>
      <c r="H26" s="381">
        <v>1293.84835</v>
      </c>
      <c r="I26" s="382">
        <v>0.17187291628232329</v>
      </c>
      <c r="J26" s="381">
        <v>212.78556</v>
      </c>
      <c r="K26" s="382">
        <v>5.13311593948379E-2</v>
      </c>
      <c r="L26" s="381">
        <v>8930.6986699999998</v>
      </c>
      <c r="M26" s="382">
        <v>0.14341035658716764</v>
      </c>
      <c r="N26" s="381">
        <v>1883.13761</v>
      </c>
      <c r="O26" s="382">
        <v>3.23911393022435E-2</v>
      </c>
      <c r="P26" s="381">
        <v>56136.025430000002</v>
      </c>
      <c r="Q26" s="382">
        <v>0.1965212437825663</v>
      </c>
      <c r="R26" s="381">
        <v>102708.34335</v>
      </c>
      <c r="S26" s="382">
        <v>0.11124443852797027</v>
      </c>
    </row>
    <row r="27" spans="1:19" ht="19.5">
      <c r="A27" s="370" t="s">
        <v>433</v>
      </c>
      <c r="B27" s="381">
        <v>5117.84</v>
      </c>
      <c r="C27" s="382">
        <v>3.9403509797418086E-2</v>
      </c>
      <c r="D27" s="381">
        <v>9153.06</v>
      </c>
      <c r="E27" s="382">
        <v>2.9214521828752088E-2</v>
      </c>
      <c r="F27" s="381">
        <v>6824.7149900000004</v>
      </c>
      <c r="G27" s="382">
        <v>0.10946491789517315</v>
      </c>
      <c r="H27" s="381">
        <v>1217.7954999999999</v>
      </c>
      <c r="I27" s="382">
        <v>0.16177016728466673</v>
      </c>
      <c r="J27" s="381">
        <v>455.40629999999999</v>
      </c>
      <c r="K27" s="382">
        <v>0.10985958527784201</v>
      </c>
      <c r="L27" s="381">
        <v>0</v>
      </c>
      <c r="M27" s="382">
        <v>0</v>
      </c>
      <c r="N27" s="381">
        <v>0</v>
      </c>
      <c r="O27" s="382">
        <v>0</v>
      </c>
      <c r="P27" s="381">
        <v>3985.24</v>
      </c>
      <c r="Q27" s="382">
        <v>1.3951545653132188E-2</v>
      </c>
      <c r="R27" s="381">
        <v>26754.056790000002</v>
      </c>
      <c r="S27" s="382">
        <v>2.8977587690289436E-2</v>
      </c>
    </row>
    <row r="28" spans="1:19" ht="19.5" customHeight="1">
      <c r="A28" s="368" t="s">
        <v>434</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row>
    <row r="29" spans="1:19"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row>
    <row r="30" spans="1:19" ht="18">
      <c r="A30" s="361" t="s">
        <v>441</v>
      </c>
      <c r="B30" s="379">
        <v>130288.42021</v>
      </c>
      <c r="C30" s="380">
        <v>1.0031226146645575</v>
      </c>
      <c r="D30" s="379">
        <v>313918.04433</v>
      </c>
      <c r="E30" s="380">
        <v>1.0019562374242004</v>
      </c>
      <c r="F30" s="379">
        <v>62480.793450000005</v>
      </c>
      <c r="G30" s="380">
        <v>1.0021597876323218</v>
      </c>
      <c r="H30" s="379">
        <v>7543.60365</v>
      </c>
      <c r="I30" s="380">
        <v>1.0020812397399419</v>
      </c>
      <c r="J30" s="379">
        <v>4149.4125699999995</v>
      </c>
      <c r="K30" s="380">
        <v>1.0009803204015064</v>
      </c>
      <c r="L30" s="379">
        <v>63053.841930000002</v>
      </c>
      <c r="M30" s="380">
        <v>1.0125270473796204</v>
      </c>
      <c r="N30" s="379">
        <v>59146.38465</v>
      </c>
      <c r="O30" s="380">
        <v>1.0173546395381199</v>
      </c>
      <c r="P30" s="379">
        <v>286741.67492999998</v>
      </c>
      <c r="Q30" s="380">
        <v>1.0038265119394276</v>
      </c>
      <c r="R30" s="379">
        <v>927322.17572000006</v>
      </c>
      <c r="S30" s="380">
        <v>1.004391964740099</v>
      </c>
    </row>
    <row r="31" spans="1:19" ht="19.5">
      <c r="A31" s="368" t="s">
        <v>442</v>
      </c>
      <c r="B31" s="381">
        <v>405.57408000000004</v>
      </c>
      <c r="C31" s="382">
        <v>3.1226146645574747E-3</v>
      </c>
      <c r="D31" s="381">
        <v>612.89925000000005</v>
      </c>
      <c r="E31" s="382">
        <v>1.9562374242002986E-3</v>
      </c>
      <c r="F31" s="381">
        <v>134.65442000000002</v>
      </c>
      <c r="G31" s="382">
        <v>2.1597876323216484E-3</v>
      </c>
      <c r="H31" s="381">
        <v>15.667440000000001</v>
      </c>
      <c r="I31" s="382">
        <v>2.0812397399419518E-3</v>
      </c>
      <c r="J31" s="381">
        <v>4.0637699999999999</v>
      </c>
      <c r="K31" s="382">
        <v>9.8032040150638241E-4</v>
      </c>
      <c r="L31" s="381">
        <v>780.10604000000001</v>
      </c>
      <c r="M31" s="382">
        <v>1.2527047379620442E-2</v>
      </c>
      <c r="N31" s="381">
        <v>1008.95415</v>
      </c>
      <c r="O31" s="382">
        <v>1.7354639538119939E-2</v>
      </c>
      <c r="P31" s="381">
        <v>1093.03792</v>
      </c>
      <c r="Q31" s="382">
        <v>3.8265119394276501E-3</v>
      </c>
      <c r="R31" s="381">
        <v>4054.9570700000004</v>
      </c>
      <c r="S31" s="382">
        <v>4.3919647400989205E-3</v>
      </c>
    </row>
    <row r="32" spans="1:19" ht="22.5" customHeight="1">
      <c r="A32" s="912" t="s">
        <v>443</v>
      </c>
      <c r="B32" s="913">
        <v>129882.84612999999</v>
      </c>
      <c r="C32" s="914">
        <v>1</v>
      </c>
      <c r="D32" s="913">
        <v>313305.14507999999</v>
      </c>
      <c r="E32" s="914">
        <v>1</v>
      </c>
      <c r="F32" s="913">
        <v>62346.139029999998</v>
      </c>
      <c r="G32" s="914">
        <v>1</v>
      </c>
      <c r="H32" s="913">
        <v>7527.9362099999998</v>
      </c>
      <c r="I32" s="914">
        <v>1</v>
      </c>
      <c r="J32" s="913">
        <v>4145.3487999999998</v>
      </c>
      <c r="K32" s="914">
        <v>1</v>
      </c>
      <c r="L32" s="913">
        <v>62273.735890000004</v>
      </c>
      <c r="M32" s="914">
        <v>1</v>
      </c>
      <c r="N32" s="913">
        <v>58137.430500000002</v>
      </c>
      <c r="O32" s="914">
        <v>1</v>
      </c>
      <c r="P32" s="913">
        <v>285648.63701000001</v>
      </c>
      <c r="Q32" s="914">
        <v>1</v>
      </c>
      <c r="R32" s="913">
        <v>923267.21864999994</v>
      </c>
      <c r="S32" s="914">
        <v>1</v>
      </c>
    </row>
    <row r="33" spans="1:19" ht="19.5">
      <c r="A33" s="370" t="s">
        <v>444</v>
      </c>
      <c r="B33" s="381">
        <v>10.156330000000001</v>
      </c>
      <c r="C33" s="382">
        <v>7.8196084414677134E-5</v>
      </c>
      <c r="D33" s="381">
        <v>20.48996</v>
      </c>
      <c r="E33" s="382">
        <v>6.5399372853478197E-5</v>
      </c>
      <c r="F33" s="381">
        <v>0</v>
      </c>
      <c r="G33" s="382">
        <v>0</v>
      </c>
      <c r="H33" s="381">
        <v>0</v>
      </c>
      <c r="I33" s="382">
        <v>0</v>
      </c>
      <c r="J33" s="381">
        <v>0</v>
      </c>
      <c r="K33" s="382">
        <v>0</v>
      </c>
      <c r="L33" s="381">
        <v>97.162369999999996</v>
      </c>
      <c r="M33" s="382">
        <v>1.5602463640791856E-3</v>
      </c>
      <c r="N33" s="381">
        <v>0</v>
      </c>
      <c r="O33" s="382">
        <v>0</v>
      </c>
      <c r="P33" s="381">
        <v>53.168620000000004</v>
      </c>
      <c r="Q33" s="382">
        <v>1.8613293785168202E-4</v>
      </c>
      <c r="R33" s="381">
        <v>180.97728000000001</v>
      </c>
      <c r="S33" s="382">
        <v>1.9601831013195154E-4</v>
      </c>
    </row>
    <row r="34" spans="1:19" ht="19.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row>
    <row r="35" spans="1:19" ht="12.75" customHeight="1">
      <c r="A35" s="22" t="s">
        <v>543</v>
      </c>
    </row>
    <row r="36" spans="1:19" ht="12.75" customHeight="1"/>
    <row r="37" spans="1:19" ht="12.75" customHeight="1">
      <c r="A37" s="612" t="s">
        <v>81</v>
      </c>
    </row>
    <row r="38" spans="1:19" ht="12.75" customHeight="1">
      <c r="S38" s="24" t="s">
        <v>805</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10" t="s">
        <v>1054</v>
      </c>
      <c r="B1" s="991"/>
      <c r="C1" s="991"/>
      <c r="D1" s="991"/>
      <c r="E1" s="991"/>
      <c r="F1" s="991"/>
      <c r="G1" s="992" t="str">
        <f>Naslovnica!A20</f>
        <v>Svibanj 2023.</v>
      </c>
      <c r="L1" s="137"/>
    </row>
    <row r="2" spans="1:12" ht="12.75" customHeight="1">
      <c r="A2" s="993" t="s">
        <v>1055</v>
      </c>
      <c r="B2" s="991"/>
      <c r="C2" s="991"/>
      <c r="D2" s="991"/>
      <c r="E2" s="991"/>
      <c r="F2" s="991"/>
      <c r="G2" s="994" t="str">
        <f>Naslovnica!A24</f>
        <v>May 2023</v>
      </c>
      <c r="L2" s="529"/>
    </row>
    <row r="3" spans="1:12" ht="12.75" customHeight="1">
      <c r="A3" s="991"/>
      <c r="B3" s="991"/>
      <c r="C3" s="991"/>
      <c r="D3" s="991"/>
      <c r="E3" s="991"/>
      <c r="F3" s="991"/>
      <c r="G3" s="991"/>
    </row>
    <row r="4" spans="1:12" s="63" customFormat="1" ht="14.45" customHeight="1">
      <c r="A4" s="1173" t="s">
        <v>1108</v>
      </c>
      <c r="B4" s="1174" t="s">
        <v>1110</v>
      </c>
      <c r="C4" s="1174"/>
      <c r="D4" s="1174"/>
      <c r="E4" s="1174"/>
      <c r="F4" s="1174"/>
      <c r="G4" s="1174"/>
      <c r="H4" s="895"/>
    </row>
    <row r="5" spans="1:12" s="63" customFormat="1" ht="22.15" customHeight="1">
      <c r="A5" s="1173"/>
      <c r="B5" s="1175" t="str">
        <f>G1</f>
        <v>Svibanj 2023.</v>
      </c>
      <c r="C5" s="1175"/>
      <c r="D5" s="1176" t="s">
        <v>17</v>
      </c>
      <c r="E5" s="1176"/>
      <c r="F5" s="1173" t="s">
        <v>228</v>
      </c>
      <c r="G5" s="1173"/>
    </row>
    <row r="6" spans="1:12" s="63" customFormat="1">
      <c r="A6" s="1173"/>
      <c r="B6" s="1177" t="str">
        <f>G2</f>
        <v>May 2023</v>
      </c>
      <c r="C6" s="1178"/>
      <c r="D6" s="1181" t="s">
        <v>45</v>
      </c>
      <c r="E6" s="1181"/>
      <c r="F6" s="1181" t="s">
        <v>51</v>
      </c>
      <c r="G6" s="1181"/>
    </row>
    <row r="7" spans="1:12" s="63" customFormat="1">
      <c r="A7" s="1173"/>
      <c r="B7" s="1011" t="s">
        <v>27</v>
      </c>
      <c r="C7" s="1011" t="s">
        <v>28</v>
      </c>
      <c r="D7" s="1011" t="s">
        <v>1106</v>
      </c>
      <c r="E7" s="1011" t="s">
        <v>143</v>
      </c>
      <c r="F7" s="1011" t="s">
        <v>1106</v>
      </c>
      <c r="G7" s="1011" t="s">
        <v>143</v>
      </c>
    </row>
    <row r="8" spans="1:12" s="63" customFormat="1">
      <c r="A8" s="1173"/>
      <c r="B8" s="1011" t="s">
        <v>29</v>
      </c>
      <c r="C8" s="1011" t="s">
        <v>30</v>
      </c>
      <c r="D8" s="1012" t="s">
        <v>1107</v>
      </c>
      <c r="E8" s="1012" t="s">
        <v>144</v>
      </c>
      <c r="F8" s="1012" t="s">
        <v>1107</v>
      </c>
      <c r="G8" s="1012" t="s">
        <v>144</v>
      </c>
    </row>
    <row r="9" spans="1:12" s="63" customFormat="1">
      <c r="A9" s="1013" t="s">
        <v>1490</v>
      </c>
      <c r="B9" s="1014">
        <v>347</v>
      </c>
      <c r="C9" s="1015">
        <v>7.2755482869962676E-3</v>
      </c>
      <c r="D9" s="1014">
        <v>26</v>
      </c>
      <c r="E9" s="1015">
        <v>8.0996884735202501E-2</v>
      </c>
      <c r="F9" s="1014">
        <v>91</v>
      </c>
      <c r="G9" s="1015">
        <v>0.35546875</v>
      </c>
    </row>
    <row r="10" spans="1:12" s="63" customFormat="1">
      <c r="A10" s="1013" t="s">
        <v>857</v>
      </c>
      <c r="B10" s="1014">
        <v>583</v>
      </c>
      <c r="C10" s="1016">
        <v>1.222375980207154E-2</v>
      </c>
      <c r="D10" s="1014">
        <v>0</v>
      </c>
      <c r="E10" s="1016">
        <v>0</v>
      </c>
      <c r="F10" s="1014">
        <v>-1</v>
      </c>
      <c r="G10" s="1016">
        <v>-1.712328767123239E-3</v>
      </c>
    </row>
    <row r="11" spans="1:12" s="63" customFormat="1">
      <c r="A11" s="1013" t="s">
        <v>842</v>
      </c>
      <c r="B11" s="1014">
        <v>1577</v>
      </c>
      <c r="C11" s="1016">
        <v>3.3064955759634335E-2</v>
      </c>
      <c r="D11" s="1014">
        <v>0</v>
      </c>
      <c r="E11" s="1016">
        <v>0</v>
      </c>
      <c r="F11" s="1014">
        <v>-4</v>
      </c>
      <c r="G11" s="1016">
        <v>-2.5300442757748565E-3</v>
      </c>
    </row>
    <row r="12" spans="1:12" s="63" customFormat="1">
      <c r="A12" s="1013" t="s">
        <v>183</v>
      </c>
      <c r="B12" s="1014">
        <v>308</v>
      </c>
      <c r="C12" s="1016">
        <v>6.457835367132134E-3</v>
      </c>
      <c r="D12" s="1014">
        <v>-1</v>
      </c>
      <c r="E12" s="1016">
        <v>-3.2362459546925182E-3</v>
      </c>
      <c r="F12" s="1014">
        <v>-6</v>
      </c>
      <c r="G12" s="1016">
        <v>-1.9108280254777066E-2</v>
      </c>
    </row>
    <row r="13" spans="1:12" s="63" customFormat="1">
      <c r="A13" s="1013" t="s">
        <v>859</v>
      </c>
      <c r="B13" s="1014">
        <v>887</v>
      </c>
      <c r="C13" s="1016">
        <v>1.8597727177422738E-2</v>
      </c>
      <c r="D13" s="1014">
        <v>2</v>
      </c>
      <c r="E13" s="1016">
        <v>2.2598870056496079E-3</v>
      </c>
      <c r="F13" s="1014">
        <v>8</v>
      </c>
      <c r="G13" s="1016">
        <v>9.1012514220705221E-3</v>
      </c>
    </row>
    <row r="14" spans="1:12" s="63" customFormat="1">
      <c r="A14" s="1013" t="s">
        <v>184</v>
      </c>
      <c r="B14" s="1014">
        <v>354</v>
      </c>
      <c r="C14" s="1016">
        <v>7.4223172726129074E-3</v>
      </c>
      <c r="D14" s="1014">
        <v>-1</v>
      </c>
      <c r="E14" s="1016">
        <v>-2.8169014084507005E-3</v>
      </c>
      <c r="F14" s="1014">
        <v>-1</v>
      </c>
      <c r="G14" s="1016">
        <v>-2.8169014084507005E-3</v>
      </c>
    </row>
    <row r="15" spans="1:12" s="63" customFormat="1">
      <c r="A15" s="1013" t="s">
        <v>185</v>
      </c>
      <c r="B15" s="1014">
        <v>3682</v>
      </c>
      <c r="C15" s="1016">
        <v>7.7200486434352331E-2</v>
      </c>
      <c r="D15" s="1014">
        <v>4</v>
      </c>
      <c r="E15" s="1016">
        <v>1.0875475802065715E-3</v>
      </c>
      <c r="F15" s="1014">
        <v>20</v>
      </c>
      <c r="G15" s="1016">
        <v>5.4614964500272478E-3</v>
      </c>
    </row>
    <row r="16" spans="1:12" s="63" customFormat="1">
      <c r="A16" s="1013" t="s">
        <v>186</v>
      </c>
      <c r="B16" s="1014">
        <v>1867</v>
      </c>
      <c r="C16" s="1016">
        <v>3.9145385163752253E-2</v>
      </c>
      <c r="D16" s="1014">
        <v>-3</v>
      </c>
      <c r="E16" s="1016">
        <v>-1.6042780748662944E-3</v>
      </c>
      <c r="F16" s="1014">
        <v>-2</v>
      </c>
      <c r="G16" s="1016">
        <v>-1.0700909577313622E-3</v>
      </c>
    </row>
    <row r="17" spans="1:12" s="63" customFormat="1">
      <c r="A17" s="1017" t="s">
        <v>187</v>
      </c>
      <c r="B17" s="1014">
        <v>4414</v>
      </c>
      <c r="C17" s="1016">
        <v>9.2548328930263768E-2</v>
      </c>
      <c r="D17" s="1014">
        <v>-4</v>
      </c>
      <c r="E17" s="1016">
        <v>-9.0538705296516753E-4</v>
      </c>
      <c r="F17" s="1014">
        <v>-55</v>
      </c>
      <c r="G17" s="1016">
        <v>-1.2307003803982974E-2</v>
      </c>
    </row>
    <row r="18" spans="1:12" s="63" customFormat="1">
      <c r="A18" s="1013" t="s">
        <v>188</v>
      </c>
      <c r="B18" s="1014">
        <v>3864</v>
      </c>
      <c r="C18" s="1016">
        <v>8.1016480060384949E-2</v>
      </c>
      <c r="D18" s="1014">
        <v>-2</v>
      </c>
      <c r="E18" s="1016">
        <v>-5.1733057423697382E-4</v>
      </c>
      <c r="F18" s="1014">
        <v>-12</v>
      </c>
      <c r="G18" s="1016">
        <v>-3.0959752321981782E-3</v>
      </c>
    </row>
    <row r="19" spans="1:12" s="63" customFormat="1">
      <c r="A19" s="1013" t="s">
        <v>189</v>
      </c>
      <c r="B19" s="1014">
        <v>4345</v>
      </c>
      <c r="C19" s="1016">
        <v>9.110160607204261E-2</v>
      </c>
      <c r="D19" s="1014">
        <v>-2</v>
      </c>
      <c r="E19" s="1016">
        <v>-4.600874166091895E-4</v>
      </c>
      <c r="F19" s="1014">
        <v>-11</v>
      </c>
      <c r="G19" s="1016">
        <v>-2.525252525252486E-3</v>
      </c>
    </row>
    <row r="20" spans="1:12" s="63" customFormat="1">
      <c r="A20" s="1013" t="s">
        <v>630</v>
      </c>
      <c r="B20" s="1014">
        <v>3155</v>
      </c>
      <c r="C20" s="1016">
        <v>6.6150878517213907E-2</v>
      </c>
      <c r="D20" s="1014">
        <v>16</v>
      </c>
      <c r="E20" s="1016">
        <v>5.0971647021345046E-3</v>
      </c>
      <c r="F20" s="1014">
        <v>66</v>
      </c>
      <c r="G20" s="1016">
        <v>2.1366137908708227E-2</v>
      </c>
    </row>
    <row r="21" spans="1:12" s="63" customFormat="1">
      <c r="A21" s="1013" t="s">
        <v>190</v>
      </c>
      <c r="B21" s="1014">
        <v>1002</v>
      </c>
      <c r="C21" s="1016">
        <v>2.1008931941124669E-2</v>
      </c>
      <c r="D21" s="1014">
        <v>0</v>
      </c>
      <c r="E21" s="1016">
        <v>0</v>
      </c>
      <c r="F21" s="1014">
        <v>-1</v>
      </c>
      <c r="G21" s="1016">
        <v>-9.9700897308074854E-4</v>
      </c>
    </row>
    <row r="22" spans="1:12" s="63" customFormat="1">
      <c r="A22" s="1013" t="s">
        <v>191</v>
      </c>
      <c r="B22" s="1014">
        <v>4034</v>
      </c>
      <c r="C22" s="1016">
        <v>8.4580869711074771E-2</v>
      </c>
      <c r="D22" s="1014">
        <v>-1</v>
      </c>
      <c r="E22" s="1016">
        <v>-2.4783147459728205E-4</v>
      </c>
      <c r="F22" s="1014">
        <v>-5</v>
      </c>
      <c r="G22" s="1016">
        <v>-1.2379301807378118E-3</v>
      </c>
    </row>
    <row r="23" spans="1:12" s="63" customFormat="1">
      <c r="A23" s="1013" t="s">
        <v>195</v>
      </c>
      <c r="B23" s="1014">
        <v>100</v>
      </c>
      <c r="C23" s="1016">
        <v>2.0966997945234202E-3</v>
      </c>
      <c r="D23" s="1014">
        <v>0</v>
      </c>
      <c r="E23" s="1016">
        <v>0</v>
      </c>
      <c r="F23" s="1014">
        <v>3</v>
      </c>
      <c r="G23" s="1016">
        <v>3.0927835051546282E-2</v>
      </c>
    </row>
    <row r="24" spans="1:12" s="63" customFormat="1">
      <c r="A24" s="1013" t="s">
        <v>227</v>
      </c>
      <c r="B24" s="1014">
        <v>244</v>
      </c>
      <c r="C24" s="1016">
        <v>5.1159474986371455E-3</v>
      </c>
      <c r="D24" s="1014">
        <v>0</v>
      </c>
      <c r="E24" s="1016">
        <v>0</v>
      </c>
      <c r="F24" s="1014">
        <v>-3</v>
      </c>
      <c r="G24" s="1016">
        <v>-1.2145748987854255E-2</v>
      </c>
    </row>
    <row r="25" spans="1:12" s="63" customFormat="1">
      <c r="A25" s="1013" t="s">
        <v>226</v>
      </c>
      <c r="B25" s="1014">
        <v>10140</v>
      </c>
      <c r="C25" s="1016">
        <v>0.2126053591646748</v>
      </c>
      <c r="D25" s="1014">
        <v>-26</v>
      </c>
      <c r="E25" s="1016">
        <v>-2.5575447570332921E-3</v>
      </c>
      <c r="F25" s="1014">
        <v>-259</v>
      </c>
      <c r="G25" s="1016">
        <v>-2.490624098471006E-2</v>
      </c>
    </row>
    <row r="26" spans="1:12" s="63" customFormat="1">
      <c r="A26" s="1017" t="s">
        <v>192</v>
      </c>
      <c r="B26" s="1014">
        <v>2235</v>
      </c>
      <c r="C26" s="1016">
        <v>4.686124040759844E-2</v>
      </c>
      <c r="D26" s="1014">
        <v>0</v>
      </c>
      <c r="E26" s="1016">
        <v>0</v>
      </c>
      <c r="F26" s="1014">
        <v>3</v>
      </c>
      <c r="G26" s="1016">
        <v>1.3440860215054862E-3</v>
      </c>
    </row>
    <row r="27" spans="1:12" s="63" customFormat="1">
      <c r="A27" s="1017" t="s">
        <v>863</v>
      </c>
      <c r="B27" s="1014">
        <v>726</v>
      </c>
      <c r="C27" s="1016">
        <v>1.5222040508240031E-2</v>
      </c>
      <c r="D27" s="1014">
        <v>-2</v>
      </c>
      <c r="E27" s="1016">
        <v>-2.7472527472527375E-3</v>
      </c>
      <c r="F27" s="1014">
        <v>-7</v>
      </c>
      <c r="G27" s="1016">
        <v>-9.5497953615280018E-3</v>
      </c>
    </row>
    <row r="28" spans="1:12" s="63" customFormat="1">
      <c r="A28" s="1013" t="s">
        <v>194</v>
      </c>
      <c r="B28" s="1014">
        <v>2791</v>
      </c>
      <c r="C28" s="1016">
        <v>5.8518891265148656E-2</v>
      </c>
      <c r="D28" s="1014">
        <v>-2</v>
      </c>
      <c r="E28" s="1016">
        <v>-7.160759040458764E-4</v>
      </c>
      <c r="F28" s="1014">
        <v>80</v>
      </c>
      <c r="G28" s="1016">
        <v>2.9509406123201742E-2</v>
      </c>
    </row>
    <row r="29" spans="1:12" s="63" customFormat="1">
      <c r="A29" s="1013" t="s">
        <v>1531</v>
      </c>
      <c r="B29" s="1014">
        <v>1039</v>
      </c>
      <c r="C29" s="1016">
        <v>2.1784710865098336E-2</v>
      </c>
      <c r="D29" s="1014">
        <v>11</v>
      </c>
      <c r="E29" s="1016">
        <v>1.0700389105058328E-2</v>
      </c>
      <c r="F29" s="1014">
        <v>72</v>
      </c>
      <c r="G29" s="1016">
        <v>7.4457083764219334E-2</v>
      </c>
    </row>
    <row r="30" spans="1:12" s="63" customFormat="1" ht="18" customHeight="1">
      <c r="A30" s="1018" t="s">
        <v>1053</v>
      </c>
      <c r="B30" s="1019">
        <v>47694</v>
      </c>
      <c r="C30" s="1020">
        <v>0.99272445171300383</v>
      </c>
      <c r="D30" s="1019">
        <v>15</v>
      </c>
      <c r="E30" s="1020">
        <v>3.1460391367277296E-4</v>
      </c>
      <c r="F30" s="1019">
        <v>-24</v>
      </c>
      <c r="G30" s="1020">
        <v>-5.0295485980134114E-4</v>
      </c>
    </row>
    <row r="31" spans="1:12">
      <c r="A31" s="1021" t="s">
        <v>540</v>
      </c>
      <c r="B31" s="991"/>
      <c r="C31" s="991"/>
      <c r="D31" s="991"/>
      <c r="E31" s="991"/>
      <c r="F31" s="991"/>
      <c r="G31" s="991"/>
      <c r="I31" s="903"/>
      <c r="J31" s="903"/>
      <c r="K31" s="903"/>
      <c r="L31" s="904"/>
    </row>
    <row r="32" spans="1:12">
      <c r="A32" s="1074" t="s">
        <v>1540</v>
      </c>
      <c r="B32" s="1023"/>
      <c r="C32" s="1024"/>
      <c r="D32" s="1025"/>
      <c r="E32" s="1026"/>
      <c r="F32" s="1026"/>
      <c r="G32" s="1026"/>
      <c r="I32" s="903"/>
      <c r="J32" s="903"/>
      <c r="K32" s="903"/>
      <c r="L32" s="904"/>
    </row>
    <row r="33" spans="1:8" ht="12.75" customHeight="1"/>
    <row r="34" spans="1:8">
      <c r="A34" s="1010" t="s">
        <v>1082</v>
      </c>
      <c r="B34" s="991"/>
      <c r="C34" s="991"/>
      <c r="D34" s="991"/>
      <c r="E34" s="991"/>
      <c r="F34" s="991"/>
      <c r="G34" s="991"/>
      <c r="H34" s="891"/>
    </row>
    <row r="35" spans="1:8">
      <c r="A35" s="993" t="s">
        <v>1083</v>
      </c>
      <c r="B35" s="991"/>
      <c r="C35" s="991"/>
      <c r="D35" s="991"/>
      <c r="E35" s="991"/>
      <c r="F35" s="991"/>
      <c r="G35" s="991"/>
      <c r="H35" s="892"/>
    </row>
    <row r="36" spans="1:8">
      <c r="A36" s="991"/>
      <c r="B36" s="991"/>
      <c r="C36" s="991"/>
      <c r="D36" s="1027"/>
      <c r="E36" s="1027" t="s">
        <v>43</v>
      </c>
      <c r="F36" s="991"/>
      <c r="G36" s="1028" t="s">
        <v>1572</v>
      </c>
      <c r="H36" s="309"/>
    </row>
    <row r="37" spans="1:8" ht="12.75" customHeight="1">
      <c r="A37" s="991"/>
      <c r="B37" s="991"/>
      <c r="C37" s="991"/>
      <c r="D37" s="1029"/>
      <c r="E37" s="1029" t="s">
        <v>44</v>
      </c>
      <c r="F37" s="1030"/>
      <c r="G37" s="994" t="s">
        <v>1573</v>
      </c>
      <c r="H37" s="310"/>
    </row>
    <row r="38" spans="1:8" ht="12.75" customHeight="1">
      <c r="A38" s="991"/>
      <c r="B38" s="991"/>
      <c r="C38" s="991"/>
      <c r="D38" s="1029"/>
      <c r="E38" s="1029"/>
      <c r="F38" s="1030"/>
      <c r="G38" s="994"/>
      <c r="H38" s="310"/>
    </row>
    <row r="39" spans="1:8" ht="23.45" customHeight="1">
      <c r="A39" s="1031"/>
      <c r="B39" s="1032"/>
      <c r="C39" s="1032" t="s">
        <v>1556</v>
      </c>
      <c r="D39" s="1032"/>
      <c r="E39" s="1182" t="s">
        <v>532</v>
      </c>
      <c r="F39" s="1182"/>
      <c r="G39" s="1182"/>
      <c r="H39" s="310"/>
    </row>
    <row r="40" spans="1:8" ht="24">
      <c r="A40" s="1031"/>
      <c r="B40" s="1033"/>
      <c r="C40" s="1034" t="s">
        <v>1557</v>
      </c>
      <c r="D40" s="1033"/>
      <c r="E40" s="1183" t="s">
        <v>533</v>
      </c>
      <c r="F40" s="1183"/>
      <c r="G40" s="1077" t="s">
        <v>534</v>
      </c>
      <c r="H40" s="310"/>
    </row>
    <row r="41" spans="1:8" ht="24">
      <c r="A41" s="1035" t="s">
        <v>1111</v>
      </c>
      <c r="B41" s="1036" t="s">
        <v>1112</v>
      </c>
      <c r="C41" s="1036" t="s">
        <v>1113</v>
      </c>
      <c r="D41" s="1036" t="s">
        <v>1114</v>
      </c>
      <c r="E41" s="1036" t="s">
        <v>1112</v>
      </c>
      <c r="F41" s="1036" t="s">
        <v>1113</v>
      </c>
      <c r="G41" s="1036" t="s">
        <v>1114</v>
      </c>
      <c r="H41" s="310"/>
    </row>
    <row r="42" spans="1:8" ht="15" customHeight="1">
      <c r="A42" s="1037" t="s">
        <v>6</v>
      </c>
      <c r="B42" s="1038">
        <v>6</v>
      </c>
      <c r="C42" s="1038">
        <v>8</v>
      </c>
      <c r="D42" s="1038">
        <v>14</v>
      </c>
      <c r="E42" s="1038">
        <v>-1</v>
      </c>
      <c r="F42" s="1038">
        <v>-1</v>
      </c>
      <c r="G42" s="1075">
        <v>-0.125</v>
      </c>
      <c r="H42" s="310"/>
    </row>
    <row r="43" spans="1:8" ht="15" customHeight="1">
      <c r="A43" s="1037" t="s">
        <v>7</v>
      </c>
      <c r="B43" s="1038">
        <v>302</v>
      </c>
      <c r="C43" s="1038">
        <v>124</v>
      </c>
      <c r="D43" s="1038">
        <v>426</v>
      </c>
      <c r="E43" s="1038">
        <v>-104</v>
      </c>
      <c r="F43" s="1038">
        <v>-39</v>
      </c>
      <c r="G43" s="1075">
        <v>-0.25131810193321613</v>
      </c>
      <c r="H43" s="310"/>
    </row>
    <row r="44" spans="1:8" ht="15" customHeight="1">
      <c r="A44" s="1037" t="s">
        <v>8</v>
      </c>
      <c r="B44" s="1038">
        <v>1247</v>
      </c>
      <c r="C44" s="1038">
        <v>845</v>
      </c>
      <c r="D44" s="1038">
        <v>2092</v>
      </c>
      <c r="E44" s="1038">
        <v>-40</v>
      </c>
      <c r="F44" s="1038">
        <v>-76</v>
      </c>
      <c r="G44" s="1075">
        <v>-5.2536231884057982E-2</v>
      </c>
      <c r="H44" s="310"/>
    </row>
    <row r="45" spans="1:8" ht="15" customHeight="1">
      <c r="A45" s="1037" t="s">
        <v>9</v>
      </c>
      <c r="B45" s="1038">
        <v>2034</v>
      </c>
      <c r="C45" s="1038">
        <v>1779</v>
      </c>
      <c r="D45" s="1038">
        <v>3813</v>
      </c>
      <c r="E45" s="1038">
        <v>-101</v>
      </c>
      <c r="F45" s="1038">
        <v>-56</v>
      </c>
      <c r="G45" s="1075">
        <v>-3.9546599496221635E-2</v>
      </c>
      <c r="H45" s="310"/>
    </row>
    <row r="46" spans="1:8" ht="15" customHeight="1">
      <c r="A46" s="1037" t="s">
        <v>10</v>
      </c>
      <c r="B46" s="1038">
        <v>3137</v>
      </c>
      <c r="C46" s="1038">
        <v>3050</v>
      </c>
      <c r="D46" s="1038">
        <v>6187</v>
      </c>
      <c r="E46" s="1038">
        <v>-32</v>
      </c>
      <c r="F46" s="1038">
        <v>-66</v>
      </c>
      <c r="G46" s="1075">
        <v>-1.5592680986475704E-2</v>
      </c>
      <c r="H46" s="310"/>
    </row>
    <row r="47" spans="1:8" ht="15" customHeight="1">
      <c r="A47" s="1037" t="s">
        <v>11</v>
      </c>
      <c r="B47" s="1038">
        <v>3898</v>
      </c>
      <c r="C47" s="1038">
        <v>3841</v>
      </c>
      <c r="D47" s="1038">
        <v>7739</v>
      </c>
      <c r="E47" s="1038">
        <v>33</v>
      </c>
      <c r="F47" s="1038">
        <v>-11</v>
      </c>
      <c r="G47" s="1075">
        <v>2.8508487754308476E-3</v>
      </c>
      <c r="H47" s="310"/>
    </row>
    <row r="48" spans="1:8" ht="15" customHeight="1">
      <c r="A48" s="1037" t="s">
        <v>12</v>
      </c>
      <c r="B48" s="1038">
        <v>4385</v>
      </c>
      <c r="C48" s="1038">
        <v>4424</v>
      </c>
      <c r="D48" s="1038">
        <v>8809</v>
      </c>
      <c r="E48" s="1038">
        <v>-41</v>
      </c>
      <c r="F48" s="1038">
        <v>-8</v>
      </c>
      <c r="G48" s="1075">
        <v>-5.5317227365093702E-3</v>
      </c>
      <c r="H48" s="310"/>
    </row>
    <row r="49" spans="1:8" ht="15" customHeight="1">
      <c r="A49" s="1037" t="s">
        <v>39</v>
      </c>
      <c r="B49" s="1038">
        <v>6775</v>
      </c>
      <c r="C49" s="1038">
        <v>6496</v>
      </c>
      <c r="D49" s="1038">
        <v>13271</v>
      </c>
      <c r="E49" s="1038">
        <v>106</v>
      </c>
      <c r="F49" s="1038">
        <v>146</v>
      </c>
      <c r="G49" s="1075">
        <v>1.935632537061216E-2</v>
      </c>
      <c r="H49" s="312"/>
    </row>
    <row r="50" spans="1:8" ht="15" customHeight="1">
      <c r="A50" s="1037" t="s">
        <v>40</v>
      </c>
      <c r="B50" s="1038">
        <v>2896</v>
      </c>
      <c r="C50" s="1038">
        <v>2052</v>
      </c>
      <c r="D50" s="1038">
        <v>4948</v>
      </c>
      <c r="E50" s="1038">
        <v>112</v>
      </c>
      <c r="F50" s="1038">
        <v>116</v>
      </c>
      <c r="G50" s="1075">
        <v>4.8305084745762672E-2</v>
      </c>
    </row>
    <row r="51" spans="1:8" ht="15" customHeight="1">
      <c r="A51" s="1037" t="s">
        <v>41</v>
      </c>
      <c r="B51" s="1038">
        <v>254</v>
      </c>
      <c r="C51" s="1038">
        <v>110</v>
      </c>
      <c r="D51" s="1038">
        <v>364</v>
      </c>
      <c r="E51" s="1038">
        <v>3</v>
      </c>
      <c r="F51" s="1038">
        <v>5</v>
      </c>
      <c r="G51" s="1075">
        <v>2.2471910112359605E-2</v>
      </c>
    </row>
    <row r="52" spans="1:8" ht="15" customHeight="1">
      <c r="A52" s="1037" t="s">
        <v>42</v>
      </c>
      <c r="B52" s="1038">
        <v>0</v>
      </c>
      <c r="C52" s="1038">
        <v>0</v>
      </c>
      <c r="D52" s="1038">
        <v>0</v>
      </c>
      <c r="E52" s="1038">
        <v>0</v>
      </c>
      <c r="F52" s="1038">
        <v>0</v>
      </c>
      <c r="G52" s="1075">
        <v>0</v>
      </c>
    </row>
    <row r="53" spans="1:8" ht="24">
      <c r="A53" s="1039" t="s">
        <v>539</v>
      </c>
      <c r="B53" s="1040">
        <v>24934</v>
      </c>
      <c r="C53" s="1040">
        <v>22729</v>
      </c>
      <c r="D53" s="1040">
        <v>47663</v>
      </c>
      <c r="E53" s="1040">
        <v>-65</v>
      </c>
      <c r="F53" s="1040">
        <v>10</v>
      </c>
      <c r="G53" s="1076">
        <v>-1.152604887044717E-3</v>
      </c>
      <c r="H53" s="180"/>
    </row>
    <row r="54" spans="1:8" ht="12.75" customHeight="1">
      <c r="A54" s="1022" t="s">
        <v>930</v>
      </c>
      <c r="B54" s="991"/>
      <c r="C54" s="991"/>
      <c r="D54" s="991"/>
      <c r="E54" s="991"/>
      <c r="F54" s="991"/>
      <c r="G54" s="991"/>
      <c r="H54" s="180"/>
    </row>
    <row r="55" spans="1:8" ht="12.75" customHeight="1">
      <c r="B55" s="180"/>
      <c r="C55" s="180"/>
      <c r="D55" s="180"/>
      <c r="E55" s="180"/>
      <c r="F55" s="180"/>
      <c r="G55" s="180"/>
      <c r="H55" s="180"/>
    </row>
    <row r="56" spans="1:8">
      <c r="A56" s="613" t="s">
        <v>81</v>
      </c>
    </row>
    <row r="57" spans="1:8">
      <c r="G57" s="790" t="s">
        <v>806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4"/>
      <c r="J69" s="1184"/>
      <c r="K69" s="197"/>
      <c r="L69" s="197"/>
    </row>
    <row r="70" spans="9:12" ht="12.75" customHeight="1">
      <c r="I70" s="326"/>
      <c r="J70" s="1179"/>
      <c r="K70" s="197"/>
      <c r="L70" s="197"/>
    </row>
    <row r="71" spans="9:12" ht="12.75" customHeight="1">
      <c r="I71" s="327"/>
      <c r="J71" s="1180"/>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541</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1" width="10.140625" style="261" customWidth="1"/>
    <col min="12" max="12" width="11" style="261" customWidth="1"/>
    <col min="13" max="16384" width="8.85546875" style="261"/>
  </cols>
  <sheetData>
    <row r="1" spans="1:12">
      <c r="A1" s="150" t="s">
        <v>1056</v>
      </c>
      <c r="I1" s="137" t="str">
        <f>Naslovnica!A20</f>
        <v>Svibanj 2023.</v>
      </c>
      <c r="L1" s="137"/>
    </row>
    <row r="2" spans="1:12">
      <c r="A2" s="553" t="s">
        <v>1057</v>
      </c>
      <c r="I2" s="529" t="str">
        <f>Naslovnica!A24</f>
        <v>May 2023</v>
      </c>
      <c r="L2" s="529"/>
    </row>
    <row r="3" spans="1:12" ht="10.15" customHeight="1">
      <c r="A3" s="553"/>
      <c r="I3" s="529"/>
      <c r="L3" s="529"/>
    </row>
    <row r="4" spans="1:12" ht="12.75" customHeight="1">
      <c r="I4" s="13" t="s">
        <v>1514</v>
      </c>
    </row>
    <row r="5" spans="1:12" ht="19.899999999999999" customHeight="1">
      <c r="A5" s="1155" t="s">
        <v>1115</v>
      </c>
      <c r="B5" s="1157" t="s">
        <v>1094</v>
      </c>
      <c r="C5" s="1157"/>
      <c r="D5" s="1157"/>
      <c r="E5" s="1157"/>
      <c r="F5" s="1158" t="s">
        <v>1096</v>
      </c>
      <c r="G5" s="1159" t="s">
        <v>1093</v>
      </c>
      <c r="H5" s="1155" t="s">
        <v>1095</v>
      </c>
      <c r="I5" s="1155" t="s">
        <v>1117</v>
      </c>
    </row>
    <row r="6" spans="1:12" s="63" customFormat="1" ht="69" customHeight="1">
      <c r="A6" s="1155"/>
      <c r="B6" s="919" t="s">
        <v>1089</v>
      </c>
      <c r="C6" s="919" t="s">
        <v>1090</v>
      </c>
      <c r="D6" s="919" t="s">
        <v>1091</v>
      </c>
      <c r="E6" s="919" t="s">
        <v>1092</v>
      </c>
      <c r="F6" s="1158"/>
      <c r="G6" s="1159"/>
      <c r="H6" s="1155"/>
      <c r="I6" s="1155"/>
      <c r="J6" s="895"/>
    </row>
    <row r="7" spans="1:12" s="63" customFormat="1">
      <c r="A7" s="915" t="s">
        <v>1490</v>
      </c>
      <c r="B7" s="927">
        <v>9.1066500000000001</v>
      </c>
      <c r="C7" s="927">
        <v>0.81042999999999998</v>
      </c>
      <c r="D7" s="927">
        <v>0</v>
      </c>
      <c r="E7" s="927">
        <v>0</v>
      </c>
      <c r="F7" s="928">
        <v>9.9170800000000003</v>
      </c>
      <c r="G7" s="931">
        <v>7.7050228994866243E-2</v>
      </c>
      <c r="H7" s="928">
        <v>36.220280000000017</v>
      </c>
      <c r="I7" s="928">
        <v>114.7128143420267</v>
      </c>
    </row>
    <row r="8" spans="1:12" s="63" customFormat="1">
      <c r="A8" s="915" t="s">
        <v>857</v>
      </c>
      <c r="B8" s="927">
        <v>21.40108</v>
      </c>
      <c r="C8" s="927">
        <v>1.61276</v>
      </c>
      <c r="D8" s="927">
        <v>0</v>
      </c>
      <c r="E8" s="927">
        <v>2.0951500000000003</v>
      </c>
      <c r="F8" s="928">
        <v>25.108990000000002</v>
      </c>
      <c r="G8" s="929">
        <v>0.10175423354355706</v>
      </c>
      <c r="H8" s="928">
        <v>118.08617000000004</v>
      </c>
      <c r="I8" s="928">
        <v>3570.3378257170348</v>
      </c>
    </row>
    <row r="9" spans="1:12" s="63" customFormat="1">
      <c r="A9" s="915" t="s">
        <v>842</v>
      </c>
      <c r="B9" s="927">
        <v>0.65610999999999997</v>
      </c>
      <c r="C9" s="927">
        <v>6.6095800000000002</v>
      </c>
      <c r="D9" s="927">
        <v>0</v>
      </c>
      <c r="E9" s="927">
        <v>0</v>
      </c>
      <c r="F9" s="928">
        <v>7.2656900000000002</v>
      </c>
      <c r="G9" s="929">
        <v>-0.25648860586177213</v>
      </c>
      <c r="H9" s="928">
        <v>100.31937999999946</v>
      </c>
      <c r="I9" s="928">
        <v>2964.0845468989291</v>
      </c>
    </row>
    <row r="10" spans="1:12" s="63" customFormat="1">
      <c r="A10" s="915" t="s">
        <v>183</v>
      </c>
      <c r="B10" s="927">
        <v>2.0158199999999997</v>
      </c>
      <c r="C10" s="927">
        <v>8.0737900000000007</v>
      </c>
      <c r="D10" s="927">
        <v>0</v>
      </c>
      <c r="E10" s="927">
        <v>0</v>
      </c>
      <c r="F10" s="928">
        <v>10.08961</v>
      </c>
      <c r="G10" s="929">
        <v>-1.4024070860109039E-2</v>
      </c>
      <c r="H10" s="928">
        <v>51.250780000000304</v>
      </c>
      <c r="I10" s="928">
        <v>5305.8361154569002</v>
      </c>
    </row>
    <row r="11" spans="1:12" s="63" customFormat="1">
      <c r="A11" s="915" t="s">
        <v>859</v>
      </c>
      <c r="B11" s="927">
        <v>84.339600000000004</v>
      </c>
      <c r="C11" s="927">
        <v>3.6290800000000001</v>
      </c>
      <c r="D11" s="927">
        <v>0</v>
      </c>
      <c r="E11" s="927">
        <v>0</v>
      </c>
      <c r="F11" s="928">
        <v>87.968680000000006</v>
      </c>
      <c r="G11" s="929">
        <v>8.8294833550386365E-3</v>
      </c>
      <c r="H11" s="928">
        <v>441.63988999999856</v>
      </c>
      <c r="I11" s="928">
        <v>14607.13693691751</v>
      </c>
    </row>
    <row r="12" spans="1:12" s="63" customFormat="1">
      <c r="A12" s="915" t="s">
        <v>184</v>
      </c>
      <c r="B12" s="927">
        <v>1.03786</v>
      </c>
      <c r="C12" s="927">
        <v>7.7722100000000003</v>
      </c>
      <c r="D12" s="927">
        <v>0</v>
      </c>
      <c r="E12" s="927">
        <v>0</v>
      </c>
      <c r="F12" s="928">
        <v>8.8100699999999996</v>
      </c>
      <c r="G12" s="929">
        <v>5.1954937044400129E-2</v>
      </c>
      <c r="H12" s="928">
        <v>51.081460000000106</v>
      </c>
      <c r="I12" s="928">
        <v>1179.5623147348858</v>
      </c>
    </row>
    <row r="13" spans="1:12" s="63" customFormat="1">
      <c r="A13" s="915" t="s">
        <v>185</v>
      </c>
      <c r="B13" s="927">
        <v>115.79767</v>
      </c>
      <c r="C13" s="927">
        <v>13.73011</v>
      </c>
      <c r="D13" s="927">
        <v>0</v>
      </c>
      <c r="E13" s="927">
        <v>1.6150199999999999</v>
      </c>
      <c r="F13" s="928">
        <v>131.14279999999999</v>
      </c>
      <c r="G13" s="929">
        <v>2.7689665975860311E-2</v>
      </c>
      <c r="H13" s="928">
        <v>655.98258000000351</v>
      </c>
      <c r="I13" s="928">
        <v>24793.592807619614</v>
      </c>
    </row>
    <row r="14" spans="1:12" s="63" customFormat="1">
      <c r="A14" s="916" t="s">
        <v>186</v>
      </c>
      <c r="B14" s="927">
        <v>32.557610000000004</v>
      </c>
      <c r="C14" s="927">
        <v>60.817509999999999</v>
      </c>
      <c r="D14" s="927">
        <v>0</v>
      </c>
      <c r="E14" s="927">
        <v>0</v>
      </c>
      <c r="F14" s="928">
        <v>93.37512000000001</v>
      </c>
      <c r="G14" s="929">
        <v>4.5747225118049073E-3</v>
      </c>
      <c r="H14" s="928">
        <v>473.49895000000106</v>
      </c>
      <c r="I14" s="928">
        <v>17607.165649847368</v>
      </c>
    </row>
    <row r="15" spans="1:12" s="63" customFormat="1">
      <c r="A15" s="917" t="s">
        <v>187</v>
      </c>
      <c r="B15" s="927">
        <v>12.10224</v>
      </c>
      <c r="C15" s="927">
        <v>36.783900000000003</v>
      </c>
      <c r="D15" s="927">
        <v>0</v>
      </c>
      <c r="E15" s="927">
        <v>0</v>
      </c>
      <c r="F15" s="928">
        <v>48.886140000000005</v>
      </c>
      <c r="G15" s="929">
        <v>-1.0158196904722638E-3</v>
      </c>
      <c r="H15" s="928">
        <v>231.87140999999974</v>
      </c>
      <c r="I15" s="928">
        <v>13866.875623200614</v>
      </c>
    </row>
    <row r="16" spans="1:12" s="63" customFormat="1">
      <c r="A16" s="917" t="s">
        <v>188</v>
      </c>
      <c r="B16" s="927">
        <v>172.40328</v>
      </c>
      <c r="C16" s="927">
        <v>18.918520000000001</v>
      </c>
      <c r="D16" s="927">
        <v>0</v>
      </c>
      <c r="E16" s="927">
        <v>0</v>
      </c>
      <c r="F16" s="928">
        <v>191.3218</v>
      </c>
      <c r="G16" s="929">
        <v>-7.6055025194766701E-3</v>
      </c>
      <c r="H16" s="928">
        <v>962.76747999999861</v>
      </c>
      <c r="I16" s="928">
        <v>26892.32811840334</v>
      </c>
    </row>
    <row r="17" spans="1:12" s="63" customFormat="1">
      <c r="A17" s="917" t="s">
        <v>189</v>
      </c>
      <c r="B17" s="927">
        <v>0.31854000000000005</v>
      </c>
      <c r="C17" s="927">
        <v>149.93720000000002</v>
      </c>
      <c r="D17" s="927">
        <v>0</v>
      </c>
      <c r="E17" s="927">
        <v>0</v>
      </c>
      <c r="F17" s="928">
        <v>150.25574000000003</v>
      </c>
      <c r="G17" s="929">
        <v>7.038477654586428E-3</v>
      </c>
      <c r="H17" s="928">
        <v>761.98877000000357</v>
      </c>
      <c r="I17" s="928">
        <v>40523.326223856253</v>
      </c>
    </row>
    <row r="18" spans="1:12" s="63" customFormat="1">
      <c r="A18" s="917" t="s">
        <v>630</v>
      </c>
      <c r="B18" s="927">
        <v>32.790169999999996</v>
      </c>
      <c r="C18" s="927">
        <v>2.5982699999999999</v>
      </c>
      <c r="D18" s="927">
        <v>0</v>
      </c>
      <c r="E18" s="927">
        <v>0</v>
      </c>
      <c r="F18" s="928">
        <v>35.388439999999996</v>
      </c>
      <c r="G18" s="929">
        <v>2.7812872304522562E-2</v>
      </c>
      <c r="H18" s="928">
        <v>177.87286000000131</v>
      </c>
      <c r="I18" s="928">
        <v>8246.9414155411778</v>
      </c>
    </row>
    <row r="19" spans="1:12" s="63" customFormat="1">
      <c r="A19" s="916" t="s">
        <v>190</v>
      </c>
      <c r="B19" s="927">
        <v>34.710850000000001</v>
      </c>
      <c r="C19" s="927">
        <v>3.0647199999999999</v>
      </c>
      <c r="D19" s="927">
        <v>0</v>
      </c>
      <c r="E19" s="927">
        <v>0</v>
      </c>
      <c r="F19" s="928">
        <v>37.775570000000002</v>
      </c>
      <c r="G19" s="929">
        <v>-2.6210011712262116E-3</v>
      </c>
      <c r="H19" s="928">
        <v>190.12455999999929</v>
      </c>
      <c r="I19" s="928">
        <v>4360.4124092268867</v>
      </c>
    </row>
    <row r="20" spans="1:12" s="63" customFormat="1">
      <c r="A20" s="916" t="s">
        <v>191</v>
      </c>
      <c r="B20" s="927">
        <v>0</v>
      </c>
      <c r="C20" s="927">
        <v>10.25282</v>
      </c>
      <c r="D20" s="927">
        <v>0</v>
      </c>
      <c r="E20" s="927">
        <v>3.3816700000000002</v>
      </c>
      <c r="F20" s="928">
        <v>13.63449</v>
      </c>
      <c r="G20" s="929">
        <v>-0.94115440091774083</v>
      </c>
      <c r="H20" s="928">
        <v>295.07012000000032</v>
      </c>
      <c r="I20" s="928">
        <v>7746.6489268219502</v>
      </c>
    </row>
    <row r="21" spans="1:12" s="63" customFormat="1">
      <c r="A21" s="916" t="s">
        <v>195</v>
      </c>
      <c r="B21" s="927">
        <v>7.0280800000000001</v>
      </c>
      <c r="C21" s="927">
        <v>0.62390999999999996</v>
      </c>
      <c r="D21" s="927">
        <v>0</v>
      </c>
      <c r="E21" s="927">
        <v>0</v>
      </c>
      <c r="F21" s="928">
        <v>7.6519899999999996</v>
      </c>
      <c r="G21" s="929">
        <v>9.1621402674670307</v>
      </c>
      <c r="H21" s="928">
        <v>24.453099999999949</v>
      </c>
      <c r="I21" s="928">
        <v>419.61695825204043</v>
      </c>
    </row>
    <row r="22" spans="1:12" s="63" customFormat="1">
      <c r="A22" s="916" t="s">
        <v>227</v>
      </c>
      <c r="B22" s="927">
        <v>0</v>
      </c>
      <c r="C22" s="927">
        <v>5.43004</v>
      </c>
      <c r="D22" s="927">
        <v>0</v>
      </c>
      <c r="E22" s="927">
        <v>0</v>
      </c>
      <c r="F22" s="928">
        <v>5.43004</v>
      </c>
      <c r="G22" s="929">
        <v>8.200458304274183E-2</v>
      </c>
      <c r="H22" s="928">
        <v>26.199279999999987</v>
      </c>
      <c r="I22" s="928">
        <v>343.81376271285416</v>
      </c>
    </row>
    <row r="23" spans="1:12" s="63" customFormat="1">
      <c r="A23" s="916" t="s">
        <v>226</v>
      </c>
      <c r="B23" s="927">
        <v>0</v>
      </c>
      <c r="C23" s="927">
        <v>1.4790699999999999</v>
      </c>
      <c r="D23" s="927">
        <v>0</v>
      </c>
      <c r="E23" s="927">
        <v>0</v>
      </c>
      <c r="F23" s="928">
        <v>1.4790699999999999</v>
      </c>
      <c r="G23" s="929">
        <v>0.15675248701745592</v>
      </c>
      <c r="H23" s="928">
        <v>10.572610000001077</v>
      </c>
      <c r="I23" s="928">
        <v>9713.8362864217925</v>
      </c>
    </row>
    <row r="24" spans="1:12" s="63" customFormat="1">
      <c r="A24" s="916" t="s">
        <v>192</v>
      </c>
      <c r="B24" s="927">
        <v>0</v>
      </c>
      <c r="C24" s="927">
        <v>82.997820000000004</v>
      </c>
      <c r="D24" s="927">
        <v>0</v>
      </c>
      <c r="E24" s="927">
        <v>2.3740600000000001</v>
      </c>
      <c r="F24" s="928">
        <v>85.371880000000004</v>
      </c>
      <c r="G24" s="929">
        <v>6.0554897632059568E-2</v>
      </c>
      <c r="H24" s="928">
        <v>413.64642999999978</v>
      </c>
      <c r="I24" s="928">
        <v>6879.2207567774885</v>
      </c>
    </row>
    <row r="25" spans="1:12" s="63" customFormat="1">
      <c r="A25" s="915" t="s">
        <v>193</v>
      </c>
      <c r="B25" s="927">
        <v>0</v>
      </c>
      <c r="C25" s="927">
        <v>27.745630000000002</v>
      </c>
      <c r="D25" s="927">
        <v>0</v>
      </c>
      <c r="E25" s="927">
        <v>0</v>
      </c>
      <c r="F25" s="928">
        <v>27.745630000000002</v>
      </c>
      <c r="G25" s="929">
        <v>0.22667968846712983</v>
      </c>
      <c r="H25" s="928">
        <v>149.83047999999872</v>
      </c>
      <c r="I25" s="928">
        <v>5660.3359731860064</v>
      </c>
    </row>
    <row r="26" spans="1:12" s="63" customFormat="1">
      <c r="A26" s="916" t="s">
        <v>194</v>
      </c>
      <c r="B26" s="927">
        <v>0</v>
      </c>
      <c r="C26" s="927">
        <v>33.636279999999999</v>
      </c>
      <c r="D26" s="927">
        <v>0</v>
      </c>
      <c r="E26" s="927">
        <v>0.34795999999999999</v>
      </c>
      <c r="F26" s="928">
        <v>33.98424</v>
      </c>
      <c r="G26" s="929">
        <v>1.4704815364977808E-2</v>
      </c>
      <c r="H26" s="928">
        <v>284.71803000000091</v>
      </c>
      <c r="I26" s="928">
        <v>5871.0725886767523</v>
      </c>
    </row>
    <row r="27" spans="1:12" s="63" customFormat="1">
      <c r="A27" s="916" t="s">
        <v>1531</v>
      </c>
      <c r="B27" s="927">
        <v>0</v>
      </c>
      <c r="C27" s="927">
        <v>43.135589999999993</v>
      </c>
      <c r="D27" s="927">
        <v>0</v>
      </c>
      <c r="E27" s="927">
        <v>0</v>
      </c>
      <c r="F27" s="928">
        <v>43.135589999999993</v>
      </c>
      <c r="G27" s="929">
        <v>-0.63095347279710434</v>
      </c>
      <c r="H27" s="928">
        <v>244.04201000000012</v>
      </c>
      <c r="I27" s="928">
        <v>6668.7322356062114</v>
      </c>
    </row>
    <row r="28" spans="1:12" s="63" customFormat="1" ht="18.75" customHeight="1">
      <c r="A28" s="897" t="s">
        <v>1051</v>
      </c>
      <c r="B28" s="930">
        <v>526.26556000000005</v>
      </c>
      <c r="C28" s="930">
        <v>519.65924000000007</v>
      </c>
      <c r="D28" s="930">
        <v>0</v>
      </c>
      <c r="E28" s="930">
        <v>9.8138600000000018</v>
      </c>
      <c r="F28" s="930">
        <v>1055.7386600000002</v>
      </c>
      <c r="G28" s="946">
        <v>-0.20238054359692725</v>
      </c>
      <c r="H28" s="930">
        <v>5701.2366300000058</v>
      </c>
      <c r="I28" s="930">
        <v>214194.29490233515</v>
      </c>
    </row>
    <row r="29" spans="1:12">
      <c r="A29" s="28" t="s">
        <v>540</v>
      </c>
      <c r="I29" s="903"/>
      <c r="J29" s="903"/>
      <c r="K29" s="903"/>
      <c r="L29" s="904"/>
    </row>
    <row r="30" spans="1:12">
      <c r="A30" s="32" t="s">
        <v>930</v>
      </c>
      <c r="B30" s="800"/>
      <c r="C30" s="894"/>
      <c r="D30" s="733"/>
      <c r="E30" s="799"/>
      <c r="F30" s="799"/>
      <c r="G30" s="799"/>
      <c r="I30" s="903"/>
      <c r="J30" s="903"/>
      <c r="K30" s="903"/>
      <c r="L30" s="904"/>
    </row>
    <row r="31" spans="1:12" ht="12.75" customHeight="1">
      <c r="A31" s="261" t="s">
        <v>1156</v>
      </c>
    </row>
    <row r="32" spans="1:12" ht="12.75" customHeight="1">
      <c r="A32" s="926" t="s">
        <v>1121</v>
      </c>
    </row>
    <row r="33" spans="1:13" ht="12.75" customHeight="1"/>
    <row r="34" spans="1:13">
      <c r="A34" s="150" t="s">
        <v>1058</v>
      </c>
      <c r="H34" s="891"/>
      <c r="L34" s="137" t="str">
        <f>I1</f>
        <v>Svibanj 2023.</v>
      </c>
    </row>
    <row r="35" spans="1:13">
      <c r="A35" s="553" t="s">
        <v>1059</v>
      </c>
      <c r="H35" s="892"/>
      <c r="L35" s="529" t="str">
        <f>I2</f>
        <v>May 2023</v>
      </c>
    </row>
    <row r="36" spans="1:13" ht="10.15" customHeight="1">
      <c r="A36" s="553"/>
      <c r="H36" s="892"/>
    </row>
    <row r="37" spans="1:13" ht="10.15" customHeight="1">
      <c r="A37" s="553"/>
      <c r="H37" s="892"/>
      <c r="L37" s="13" t="s">
        <v>1514</v>
      </c>
    </row>
    <row r="38" spans="1:13" s="63" customFormat="1" ht="14.45" customHeight="1">
      <c r="A38" s="1155" t="s">
        <v>1115</v>
      </c>
      <c r="B38" s="1156" t="s">
        <v>1154</v>
      </c>
      <c r="C38" s="1156"/>
      <c r="D38" s="1156"/>
      <c r="E38" s="1156"/>
      <c r="F38" s="1160" t="s">
        <v>1099</v>
      </c>
      <c r="G38" s="1160"/>
      <c r="H38" s="1160"/>
      <c r="I38" s="1158" t="s">
        <v>1098</v>
      </c>
      <c r="J38" s="1158" t="s">
        <v>1093</v>
      </c>
      <c r="K38" s="1155" t="s">
        <v>1095</v>
      </c>
      <c r="L38" s="1155" t="s">
        <v>1118</v>
      </c>
      <c r="M38" s="895"/>
    </row>
    <row r="39" spans="1:13" s="63" customFormat="1" ht="94.9" customHeight="1">
      <c r="A39" s="1155"/>
      <c r="B39" s="919" t="s">
        <v>1101</v>
      </c>
      <c r="C39" s="919" t="s">
        <v>1102</v>
      </c>
      <c r="D39" s="919" t="s">
        <v>1103</v>
      </c>
      <c r="E39" s="919" t="s">
        <v>1104</v>
      </c>
      <c r="F39" s="919" t="s">
        <v>1100</v>
      </c>
      <c r="G39" s="919" t="s">
        <v>1105</v>
      </c>
      <c r="H39" s="919" t="s">
        <v>1052</v>
      </c>
      <c r="I39" s="1158"/>
      <c r="J39" s="1158"/>
      <c r="K39" s="1155"/>
      <c r="L39" s="1155"/>
    </row>
    <row r="40" spans="1:13" s="63" customFormat="1">
      <c r="A40" s="915" t="s">
        <v>1490</v>
      </c>
      <c r="B40" s="927">
        <v>0</v>
      </c>
      <c r="C40" s="927">
        <v>0</v>
      </c>
      <c r="D40" s="927">
        <v>0</v>
      </c>
      <c r="E40" s="927">
        <v>0</v>
      </c>
      <c r="F40" s="927">
        <v>0</v>
      </c>
      <c r="G40" s="927">
        <v>0</v>
      </c>
      <c r="H40" s="927">
        <v>0</v>
      </c>
      <c r="I40" s="928">
        <v>0</v>
      </c>
      <c r="J40" s="1078" t="s">
        <v>139</v>
      </c>
      <c r="K40" s="928">
        <v>0</v>
      </c>
      <c r="L40" s="928">
        <v>0</v>
      </c>
    </row>
    <row r="41" spans="1:13" s="63" customFormat="1">
      <c r="A41" s="915" t="s">
        <v>857</v>
      </c>
      <c r="B41" s="927">
        <v>7.5960900000000002</v>
      </c>
      <c r="C41" s="927">
        <v>0</v>
      </c>
      <c r="D41" s="927">
        <v>0</v>
      </c>
      <c r="E41" s="927">
        <v>0</v>
      </c>
      <c r="F41" s="927">
        <v>0</v>
      </c>
      <c r="G41" s="927">
        <v>0</v>
      </c>
      <c r="H41" s="927">
        <v>0</v>
      </c>
      <c r="I41" s="928">
        <v>7.5960900000000002</v>
      </c>
      <c r="J41" s="1078">
        <v>1</v>
      </c>
      <c r="K41" s="928">
        <v>61.943579999999997</v>
      </c>
      <c r="L41" s="928">
        <v>479.51813305594249</v>
      </c>
    </row>
    <row r="42" spans="1:13" s="63" customFormat="1">
      <c r="A42" s="915" t="s">
        <v>842</v>
      </c>
      <c r="B42" s="927">
        <v>0</v>
      </c>
      <c r="C42" s="927">
        <v>0</v>
      </c>
      <c r="D42" s="927">
        <v>0</v>
      </c>
      <c r="E42" s="927">
        <v>0</v>
      </c>
      <c r="F42" s="927">
        <v>0</v>
      </c>
      <c r="G42" s="927">
        <v>1.65374</v>
      </c>
      <c r="H42" s="927">
        <v>0</v>
      </c>
      <c r="I42" s="928">
        <v>1.65374</v>
      </c>
      <c r="J42" s="1078">
        <v>-0.80875759625781307</v>
      </c>
      <c r="K42" s="928">
        <v>25.882789999999886</v>
      </c>
      <c r="L42" s="928">
        <v>749.80732779281982</v>
      </c>
    </row>
    <row r="43" spans="1:13" s="63" customFormat="1">
      <c r="A43" s="915" t="s">
        <v>183</v>
      </c>
      <c r="B43" s="927">
        <v>0</v>
      </c>
      <c r="C43" s="927">
        <v>0</v>
      </c>
      <c r="D43" s="927">
        <v>0</v>
      </c>
      <c r="E43" s="927">
        <v>0</v>
      </c>
      <c r="F43" s="927">
        <v>0</v>
      </c>
      <c r="G43" s="927">
        <v>6.6870799999999999</v>
      </c>
      <c r="H43" s="927">
        <v>0</v>
      </c>
      <c r="I43" s="928">
        <v>6.6870799999999999</v>
      </c>
      <c r="J43" s="1078">
        <v>-0.39334988061282994</v>
      </c>
      <c r="K43" s="928">
        <v>91.558989999999994</v>
      </c>
      <c r="L43" s="928">
        <v>4091.0357475817909</v>
      </c>
    </row>
    <row r="44" spans="1:13" s="63" customFormat="1">
      <c r="A44" s="915" t="s">
        <v>859</v>
      </c>
      <c r="B44" s="927">
        <v>0</v>
      </c>
      <c r="C44" s="927">
        <v>0</v>
      </c>
      <c r="D44" s="927">
        <v>0</v>
      </c>
      <c r="E44" s="927">
        <v>0</v>
      </c>
      <c r="F44" s="927">
        <v>0</v>
      </c>
      <c r="G44" s="927">
        <v>2.0951500000000003</v>
      </c>
      <c r="H44" s="927">
        <v>0</v>
      </c>
      <c r="I44" s="928">
        <v>2.0951500000000003</v>
      </c>
      <c r="J44" s="1078">
        <v>-0.91869125184386891</v>
      </c>
      <c r="K44" s="928">
        <v>116.12703000000056</v>
      </c>
      <c r="L44" s="928">
        <v>5438.8349416066112</v>
      </c>
      <c r="M44" s="943"/>
    </row>
    <row r="45" spans="1:13" s="63" customFormat="1">
      <c r="A45" s="915" t="s">
        <v>184</v>
      </c>
      <c r="B45" s="927">
        <v>0</v>
      </c>
      <c r="C45" s="927">
        <v>0</v>
      </c>
      <c r="D45" s="927">
        <v>0</v>
      </c>
      <c r="E45" s="927">
        <v>0</v>
      </c>
      <c r="F45" s="927">
        <v>0</v>
      </c>
      <c r="G45" s="927">
        <v>4.6212399999999993</v>
      </c>
      <c r="H45" s="927">
        <v>0</v>
      </c>
      <c r="I45" s="928">
        <v>4.6212399999999993</v>
      </c>
      <c r="J45" s="1078">
        <v>4.9477714712279743</v>
      </c>
      <c r="K45" s="928">
        <v>9.3109400000000022</v>
      </c>
      <c r="L45" s="928">
        <v>120.49166201207778</v>
      </c>
    </row>
    <row r="46" spans="1:13" s="63" customFormat="1">
      <c r="A46" s="915" t="s">
        <v>185</v>
      </c>
      <c r="B46" s="927">
        <v>15.900879999999999</v>
      </c>
      <c r="C46" s="927">
        <v>0</v>
      </c>
      <c r="D46" s="927">
        <v>0</v>
      </c>
      <c r="E46" s="927">
        <v>0.51036999999999999</v>
      </c>
      <c r="F46" s="927">
        <v>0</v>
      </c>
      <c r="G46" s="927">
        <v>29.607189999999999</v>
      </c>
      <c r="H46" s="927">
        <v>0</v>
      </c>
      <c r="I46" s="928">
        <v>46.018439999999998</v>
      </c>
      <c r="J46" s="1078">
        <v>4.3962946906491496E-2</v>
      </c>
      <c r="K46" s="928">
        <v>212.89573000000019</v>
      </c>
      <c r="L46" s="928">
        <v>5351.6199266952026</v>
      </c>
    </row>
    <row r="47" spans="1:13" s="63" customFormat="1">
      <c r="A47" s="916" t="s">
        <v>186</v>
      </c>
      <c r="B47" s="927">
        <v>41.602069999999998</v>
      </c>
      <c r="C47" s="927">
        <v>0</v>
      </c>
      <c r="D47" s="927">
        <v>0</v>
      </c>
      <c r="E47" s="927">
        <v>0</v>
      </c>
      <c r="F47" s="927">
        <v>14.57902</v>
      </c>
      <c r="G47" s="927">
        <v>89.84008</v>
      </c>
      <c r="H47" s="927">
        <v>0</v>
      </c>
      <c r="I47" s="928">
        <v>146.02116999999998</v>
      </c>
      <c r="J47" s="1078">
        <v>10.693302710931411</v>
      </c>
      <c r="K47" s="928">
        <v>572.29180999999971</v>
      </c>
      <c r="L47" s="928">
        <v>8438.259291584709</v>
      </c>
    </row>
    <row r="48" spans="1:13" s="63" customFormat="1">
      <c r="A48" s="917" t="s">
        <v>187</v>
      </c>
      <c r="B48" s="927">
        <v>0</v>
      </c>
      <c r="C48" s="927">
        <v>0</v>
      </c>
      <c r="D48" s="927">
        <v>12.22401</v>
      </c>
      <c r="E48" s="927">
        <v>14.56273</v>
      </c>
      <c r="F48" s="927">
        <v>4.6947099999999997</v>
      </c>
      <c r="G48" s="927">
        <v>0</v>
      </c>
      <c r="H48" s="927">
        <v>0</v>
      </c>
      <c r="I48" s="928">
        <v>31.481450000000002</v>
      </c>
      <c r="J48" s="1078">
        <v>-0.11966028505697757</v>
      </c>
      <c r="K48" s="928">
        <v>215.9068099999995</v>
      </c>
      <c r="L48" s="928">
        <v>6071.4870520366312</v>
      </c>
    </row>
    <row r="49" spans="1:12" s="63" customFormat="1">
      <c r="A49" s="917" t="s">
        <v>188</v>
      </c>
      <c r="B49" s="927">
        <v>0</v>
      </c>
      <c r="C49" s="927">
        <v>0</v>
      </c>
      <c r="D49" s="927">
        <v>53.692610000000002</v>
      </c>
      <c r="E49" s="927">
        <v>30.153389999999998</v>
      </c>
      <c r="F49" s="927">
        <v>15.875770000000001</v>
      </c>
      <c r="G49" s="927">
        <v>0</v>
      </c>
      <c r="H49" s="927">
        <v>0</v>
      </c>
      <c r="I49" s="928">
        <v>99.721770000000006</v>
      </c>
      <c r="J49" s="1078">
        <v>0.19603179238830193</v>
      </c>
      <c r="K49" s="928">
        <v>519.04820000000018</v>
      </c>
      <c r="L49" s="928">
        <v>4988.394730605879</v>
      </c>
    </row>
    <row r="50" spans="1:12" s="63" customFormat="1">
      <c r="A50" s="917" t="s">
        <v>189</v>
      </c>
      <c r="B50" s="927">
        <v>4.5139399999999998</v>
      </c>
      <c r="C50" s="927">
        <v>0</v>
      </c>
      <c r="D50" s="927">
        <v>62.608620000000002</v>
      </c>
      <c r="E50" s="927">
        <v>33.023489999999995</v>
      </c>
      <c r="F50" s="927">
        <v>30.938650000000003</v>
      </c>
      <c r="G50" s="927">
        <v>0</v>
      </c>
      <c r="H50" s="927">
        <v>0</v>
      </c>
      <c r="I50" s="928">
        <v>131.0847</v>
      </c>
      <c r="J50" s="1078">
        <v>0.10738148726949781</v>
      </c>
      <c r="K50" s="928">
        <v>730.83841000000029</v>
      </c>
      <c r="L50" s="928">
        <v>19321.518474697717</v>
      </c>
    </row>
    <row r="51" spans="1:12" s="63" customFormat="1">
      <c r="A51" s="917" t="s">
        <v>630</v>
      </c>
      <c r="B51" s="927">
        <v>0</v>
      </c>
      <c r="C51" s="927">
        <v>0</v>
      </c>
      <c r="D51" s="927">
        <v>7.5052099999999999</v>
      </c>
      <c r="E51" s="927">
        <v>7.80253</v>
      </c>
      <c r="F51" s="927">
        <v>0</v>
      </c>
      <c r="G51" s="927">
        <v>0</v>
      </c>
      <c r="H51" s="927">
        <v>0</v>
      </c>
      <c r="I51" s="928">
        <v>15.307739999999999</v>
      </c>
      <c r="J51" s="1078">
        <v>-0.29514652158017329</v>
      </c>
      <c r="K51" s="928">
        <v>102.00736999999998</v>
      </c>
      <c r="L51" s="928">
        <v>370.48326383900718</v>
      </c>
    </row>
    <row r="52" spans="1:12" s="63" customFormat="1">
      <c r="A52" s="916" t="s">
        <v>190</v>
      </c>
      <c r="B52" s="927">
        <v>0</v>
      </c>
      <c r="C52" s="927">
        <v>0</v>
      </c>
      <c r="D52" s="927">
        <v>0</v>
      </c>
      <c r="E52" s="927">
        <v>9.6349999999999998</v>
      </c>
      <c r="F52" s="927">
        <v>0</v>
      </c>
      <c r="G52" s="927">
        <v>21.292069999999999</v>
      </c>
      <c r="H52" s="927">
        <v>0</v>
      </c>
      <c r="I52" s="928">
        <v>30.927070000000001</v>
      </c>
      <c r="J52" s="1078">
        <v>-2.4946150994125782E-2</v>
      </c>
      <c r="K52" s="928">
        <v>136.21894000000009</v>
      </c>
      <c r="L52" s="928">
        <v>1098.4689815959916</v>
      </c>
    </row>
    <row r="53" spans="1:12" s="63" customFormat="1">
      <c r="A53" s="916" t="s">
        <v>191</v>
      </c>
      <c r="B53" s="927">
        <v>0</v>
      </c>
      <c r="C53" s="927">
        <v>0</v>
      </c>
      <c r="D53" s="927">
        <v>0</v>
      </c>
      <c r="E53" s="927">
        <v>0</v>
      </c>
      <c r="F53" s="927">
        <v>0</v>
      </c>
      <c r="G53" s="927">
        <v>2.9340799999999998</v>
      </c>
      <c r="H53" s="927">
        <v>0</v>
      </c>
      <c r="I53" s="928">
        <v>2.9340799999999998</v>
      </c>
      <c r="J53" s="1078">
        <v>1</v>
      </c>
      <c r="K53" s="928">
        <v>28.781930000000045</v>
      </c>
      <c r="L53" s="928">
        <v>314.19004069082223</v>
      </c>
    </row>
    <row r="54" spans="1:12" s="63" customFormat="1">
      <c r="A54" s="916" t="s">
        <v>195</v>
      </c>
      <c r="B54" s="927">
        <v>0</v>
      </c>
      <c r="C54" s="927">
        <v>0</v>
      </c>
      <c r="D54" s="927">
        <v>0</v>
      </c>
      <c r="E54" s="927">
        <v>0</v>
      </c>
      <c r="F54" s="927">
        <v>0</v>
      </c>
      <c r="G54" s="927">
        <v>0</v>
      </c>
      <c r="H54" s="927">
        <v>0</v>
      </c>
      <c r="I54" s="928">
        <v>0</v>
      </c>
      <c r="J54" s="1078" t="s">
        <v>139</v>
      </c>
      <c r="K54" s="928">
        <v>0</v>
      </c>
      <c r="L54" s="928">
        <v>3.7343247727121907</v>
      </c>
    </row>
    <row r="55" spans="1:12" s="63" customFormat="1">
      <c r="A55" s="916" t="s">
        <v>227</v>
      </c>
      <c r="B55" s="927">
        <v>0</v>
      </c>
      <c r="C55" s="927">
        <v>0</v>
      </c>
      <c r="D55" s="927">
        <v>0</v>
      </c>
      <c r="E55" s="927">
        <v>0</v>
      </c>
      <c r="F55" s="927">
        <v>0</v>
      </c>
      <c r="G55" s="927">
        <v>0</v>
      </c>
      <c r="H55" s="927">
        <v>0</v>
      </c>
      <c r="I55" s="928">
        <v>0</v>
      </c>
      <c r="J55" s="1078" t="s">
        <v>139</v>
      </c>
      <c r="K55" s="928">
        <v>4.9875300000000014</v>
      </c>
      <c r="L55" s="928">
        <v>18.685801949034442</v>
      </c>
    </row>
    <row r="56" spans="1:12" s="63" customFormat="1">
      <c r="A56" s="916" t="s">
        <v>226</v>
      </c>
      <c r="B56" s="927">
        <v>0</v>
      </c>
      <c r="C56" s="927">
        <v>0</v>
      </c>
      <c r="D56" s="927">
        <v>0</v>
      </c>
      <c r="E56" s="927">
        <v>19.588889999999999</v>
      </c>
      <c r="F56" s="927">
        <v>0.66839000000000004</v>
      </c>
      <c r="G56" s="927">
        <v>11.657389999999999</v>
      </c>
      <c r="H56" s="927">
        <v>0</v>
      </c>
      <c r="I56" s="928">
        <v>31.914669999999997</v>
      </c>
      <c r="J56" s="1078">
        <v>-0.17940481485957305</v>
      </c>
      <c r="K56" s="928">
        <v>264.36679000000004</v>
      </c>
      <c r="L56" s="928">
        <v>2132.1480721023295</v>
      </c>
    </row>
    <row r="57" spans="1:12" s="63" customFormat="1">
      <c r="A57" s="916" t="s">
        <v>192</v>
      </c>
      <c r="B57" s="927">
        <v>0</v>
      </c>
      <c r="C57" s="927">
        <v>0</v>
      </c>
      <c r="D57" s="927">
        <v>3.2667899999999999</v>
      </c>
      <c r="E57" s="927">
        <v>0</v>
      </c>
      <c r="F57" s="927">
        <v>0</v>
      </c>
      <c r="G57" s="927">
        <v>0</v>
      </c>
      <c r="H57" s="927">
        <v>0</v>
      </c>
      <c r="I57" s="928">
        <v>3.2667899999999999</v>
      </c>
      <c r="J57" s="1078">
        <v>-0.84042433150495832</v>
      </c>
      <c r="K57" s="928">
        <v>61.038459999999986</v>
      </c>
      <c r="L57" s="928">
        <v>1921.0425584803229</v>
      </c>
    </row>
    <row r="58" spans="1:12" s="63" customFormat="1">
      <c r="A58" s="915" t="s">
        <v>193</v>
      </c>
      <c r="B58" s="927">
        <v>0</v>
      </c>
      <c r="C58" s="927">
        <v>0</v>
      </c>
      <c r="D58" s="927">
        <v>5.9305699999999995</v>
      </c>
      <c r="E58" s="927">
        <v>0</v>
      </c>
      <c r="F58" s="927">
        <v>5.2816700000000001</v>
      </c>
      <c r="G58" s="927">
        <v>0</v>
      </c>
      <c r="H58" s="927">
        <v>0</v>
      </c>
      <c r="I58" s="928">
        <v>11.21224</v>
      </c>
      <c r="J58" s="1078">
        <v>0.57280006284332363</v>
      </c>
      <c r="K58" s="928">
        <v>52.582520000000159</v>
      </c>
      <c r="L58" s="928">
        <v>2000.1063412694946</v>
      </c>
    </row>
    <row r="59" spans="1:12" s="63" customFormat="1">
      <c r="A59" s="916" t="s">
        <v>194</v>
      </c>
      <c r="B59" s="927">
        <v>0</v>
      </c>
      <c r="C59" s="927">
        <v>0</v>
      </c>
      <c r="D59" s="927">
        <v>1.28233</v>
      </c>
      <c r="E59" s="927">
        <v>2.7585900000000003</v>
      </c>
      <c r="F59" s="927">
        <v>0</v>
      </c>
      <c r="G59" s="927">
        <v>1.6150199999999999</v>
      </c>
      <c r="H59" s="927">
        <v>0</v>
      </c>
      <c r="I59" s="928">
        <v>5.6559399999999993</v>
      </c>
      <c r="J59" s="1078">
        <v>0.70193546057461997</v>
      </c>
      <c r="K59" s="928">
        <v>21.071849999999927</v>
      </c>
      <c r="L59" s="928">
        <v>610.01102911672911</v>
      </c>
    </row>
    <row r="60" spans="1:12" s="63" customFormat="1">
      <c r="A60" s="916" t="s">
        <v>1531</v>
      </c>
      <c r="B60" s="927">
        <v>0</v>
      </c>
      <c r="C60" s="927">
        <v>0</v>
      </c>
      <c r="D60" s="927">
        <v>9.4476599999999991</v>
      </c>
      <c r="E60" s="927">
        <v>10.83817</v>
      </c>
      <c r="F60" s="927">
        <v>0</v>
      </c>
      <c r="G60" s="927">
        <v>0</v>
      </c>
      <c r="H60" s="927">
        <v>0</v>
      </c>
      <c r="I60" s="928">
        <v>20.285829999999997</v>
      </c>
      <c r="J60" s="1078">
        <v>0.27348841822699477</v>
      </c>
      <c r="K60" s="928">
        <v>134.79831000000013</v>
      </c>
      <c r="L60" s="928">
        <v>3053.2459064675827</v>
      </c>
    </row>
    <row r="61" spans="1:12" s="63" customFormat="1" ht="18.75" customHeight="1">
      <c r="A61" s="897" t="s">
        <v>1051</v>
      </c>
      <c r="B61" s="930">
        <v>69.612980000000007</v>
      </c>
      <c r="C61" s="930">
        <v>0</v>
      </c>
      <c r="D61" s="930">
        <v>155.95779999999996</v>
      </c>
      <c r="E61" s="930">
        <v>128.87315999999998</v>
      </c>
      <c r="F61" s="930">
        <v>72.038210000000021</v>
      </c>
      <c r="G61" s="930">
        <v>172.00303999999997</v>
      </c>
      <c r="H61" s="930">
        <v>0</v>
      </c>
      <c r="I61" s="930">
        <v>598.48518999999999</v>
      </c>
      <c r="J61" s="946">
        <v>0.2482074223774613</v>
      </c>
      <c r="K61" s="930">
        <v>3361.6579900000002</v>
      </c>
      <c r="L61" s="930">
        <v>69542.775882158719</v>
      </c>
    </row>
    <row r="62" spans="1:12" ht="12.75" customHeight="1">
      <c r="A62" s="32" t="s">
        <v>930</v>
      </c>
      <c r="H62" s="180"/>
    </row>
    <row r="63" spans="1:12" ht="12.75" customHeight="1">
      <c r="A63" s="261" t="s">
        <v>1157</v>
      </c>
      <c r="B63" s="180"/>
      <c r="C63" s="180"/>
      <c r="D63" s="180"/>
      <c r="E63" s="180"/>
      <c r="F63" s="180"/>
      <c r="G63" s="180"/>
      <c r="H63" s="180"/>
      <c r="J63" s="76"/>
    </row>
    <row r="64" spans="1:12">
      <c r="A64" s="926" t="s">
        <v>1122</v>
      </c>
    </row>
    <row r="65" spans="1:12">
      <c r="A65" s="613" t="s">
        <v>81</v>
      </c>
      <c r="J65" s="1079"/>
    </row>
    <row r="66" spans="1:12">
      <c r="L66" s="790" t="s">
        <v>1065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4"/>
      <c r="J77" s="1184"/>
      <c r="K77" s="197"/>
      <c r="L77" s="197"/>
    </row>
    <row r="78" spans="1:12" ht="12.75" customHeight="1">
      <c r="I78" s="326"/>
      <c r="J78" s="1179"/>
      <c r="K78" s="197"/>
      <c r="L78" s="197"/>
    </row>
    <row r="79" spans="1:12" ht="12.75" customHeight="1">
      <c r="I79" s="327"/>
      <c r="J79" s="1180"/>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8" t="s">
        <v>1060</v>
      </c>
      <c r="B1" s="991"/>
      <c r="C1" s="991"/>
      <c r="D1" s="991"/>
      <c r="E1" s="991"/>
      <c r="F1" s="991"/>
      <c r="G1" s="992" t="str">
        <f>Naslovnica!A20</f>
        <v>Svibanj 2023.</v>
      </c>
    </row>
    <row r="2" spans="1:8">
      <c r="A2" s="993" t="s">
        <v>1061</v>
      </c>
      <c r="B2" s="991"/>
      <c r="C2" s="991"/>
      <c r="D2" s="991"/>
      <c r="E2" s="991"/>
      <c r="F2" s="991"/>
      <c r="G2" s="994" t="str">
        <f>Naslovnica!A24</f>
        <v>May 2023</v>
      </c>
    </row>
    <row r="3" spans="1:8">
      <c r="A3" s="991"/>
      <c r="B3" s="991"/>
      <c r="C3" s="991"/>
      <c r="D3" s="991"/>
      <c r="E3" s="991"/>
      <c r="F3" s="991"/>
      <c r="G3" s="991"/>
    </row>
    <row r="4" spans="1:8">
      <c r="A4" s="1041"/>
      <c r="B4" s="1041"/>
      <c r="C4" s="1042"/>
      <c r="D4" s="1042"/>
      <c r="E4" s="1043"/>
      <c r="F4" s="1043"/>
      <c r="G4" s="1044" t="s">
        <v>1514</v>
      </c>
    </row>
    <row r="5" spans="1:8" s="63" customFormat="1" ht="14.45" customHeight="1">
      <c r="A5" s="1173" t="s">
        <v>1120</v>
      </c>
      <c r="B5" s="1174" t="s">
        <v>1062</v>
      </c>
      <c r="C5" s="1174"/>
      <c r="D5" s="1174"/>
      <c r="E5" s="1174"/>
      <c r="F5" s="1174"/>
      <c r="G5" s="1174"/>
      <c r="H5" s="895"/>
    </row>
    <row r="6" spans="1:8" s="63" customFormat="1" ht="22.9" customHeight="1">
      <c r="A6" s="1173"/>
      <c r="B6" s="1175" t="str">
        <f>G1</f>
        <v>Svibanj 2023.</v>
      </c>
      <c r="C6" s="1175"/>
      <c r="D6" s="1176" t="s">
        <v>17</v>
      </c>
      <c r="E6" s="1176"/>
      <c r="F6" s="1185" t="s">
        <v>228</v>
      </c>
      <c r="G6" s="1185"/>
    </row>
    <row r="7" spans="1:8" s="63" customFormat="1">
      <c r="A7" s="1173"/>
      <c r="B7" s="1177" t="str">
        <f>G2</f>
        <v>May 2023</v>
      </c>
      <c r="C7" s="1178"/>
      <c r="D7" s="1187" t="s">
        <v>45</v>
      </c>
      <c r="E7" s="1187"/>
      <c r="F7" s="1187" t="s">
        <v>51</v>
      </c>
      <c r="G7" s="1187"/>
    </row>
    <row r="8" spans="1:8" s="63" customFormat="1">
      <c r="A8" s="1173"/>
      <c r="B8" s="1045" t="s">
        <v>27</v>
      </c>
      <c r="C8" s="1045" t="s">
        <v>28</v>
      </c>
      <c r="D8" s="1011" t="s">
        <v>1106</v>
      </c>
      <c r="E8" s="1011" t="s">
        <v>143</v>
      </c>
      <c r="F8" s="1011" t="s">
        <v>1106</v>
      </c>
      <c r="G8" s="1011" t="s">
        <v>143</v>
      </c>
    </row>
    <row r="9" spans="1:8" s="63" customFormat="1">
      <c r="A9" s="1173"/>
      <c r="B9" s="1046" t="s">
        <v>29</v>
      </c>
      <c r="C9" s="1046" t="s">
        <v>30</v>
      </c>
      <c r="D9" s="1012" t="s">
        <v>1107</v>
      </c>
      <c r="E9" s="1012" t="s">
        <v>144</v>
      </c>
      <c r="F9" s="1012" t="s">
        <v>1107</v>
      </c>
      <c r="G9" s="1012" t="s">
        <v>144</v>
      </c>
    </row>
    <row r="10" spans="1:8" s="63" customFormat="1" ht="15" customHeight="1">
      <c r="A10" s="1047" t="s">
        <v>1490</v>
      </c>
      <c r="B10" s="1048">
        <v>117.42411</v>
      </c>
      <c r="C10" s="1049">
        <v>6.1166553241000622E-4</v>
      </c>
      <c r="D10" s="1050">
        <v>10.018709999999999</v>
      </c>
      <c r="E10" s="1051">
        <v>9.3279388187186063E-2</v>
      </c>
      <c r="F10" s="1050">
        <v>38.957451296701834</v>
      </c>
      <c r="G10" s="1051">
        <v>0.49648413658098511</v>
      </c>
    </row>
    <row r="11" spans="1:8" s="63" customFormat="1" ht="15" customHeight="1">
      <c r="A11" s="1047" t="s">
        <v>857</v>
      </c>
      <c r="B11" s="1048">
        <v>3668.0958100000003</v>
      </c>
      <c r="C11" s="1049">
        <v>1.9107215516085779E-2</v>
      </c>
      <c r="D11" s="1050">
        <v>46.806060000000343</v>
      </c>
      <c r="E11" s="1049">
        <v>1.2925245763612425E-2</v>
      </c>
      <c r="F11" s="1050">
        <v>210.49054754064673</v>
      </c>
      <c r="G11" s="1049">
        <v>6.0877552977498528E-2</v>
      </c>
    </row>
    <row r="12" spans="1:8" s="63" customFormat="1" ht="15" customHeight="1">
      <c r="A12" s="1047" t="s">
        <v>842</v>
      </c>
      <c r="B12" s="1048">
        <v>3606.2800499999998</v>
      </c>
      <c r="C12" s="1049">
        <v>1.8785215462163891E-2</v>
      </c>
      <c r="D12" s="1050">
        <v>41.4393299999997</v>
      </c>
      <c r="E12" s="1049">
        <v>1.1624454850818644E-2</v>
      </c>
      <c r="F12" s="1050">
        <v>229.09516712787854</v>
      </c>
      <c r="G12" s="1049">
        <v>6.7836134257786007E-2</v>
      </c>
    </row>
    <row r="13" spans="1:8" s="63" customFormat="1" ht="15" customHeight="1">
      <c r="A13" s="1047" t="s">
        <v>183</v>
      </c>
      <c r="B13" s="1048">
        <v>3567.7012300000001</v>
      </c>
      <c r="C13" s="1049">
        <v>1.858425729032806E-2</v>
      </c>
      <c r="D13" s="1050">
        <v>49.675890000000436</v>
      </c>
      <c r="E13" s="1049">
        <v>1.4120390048128595E-2</v>
      </c>
      <c r="F13" s="1050">
        <v>134.96900622934527</v>
      </c>
      <c r="G13" s="1049">
        <v>3.9318244893885135E-2</v>
      </c>
    </row>
    <row r="14" spans="1:8" s="63" customFormat="1" ht="15" customHeight="1">
      <c r="A14" s="1047" t="s">
        <v>859</v>
      </c>
      <c r="B14" s="1048">
        <v>13532.856970000001</v>
      </c>
      <c r="C14" s="1049">
        <v>7.0493037278149387E-2</v>
      </c>
      <c r="D14" s="1050">
        <v>219.38016000000061</v>
      </c>
      <c r="E14" s="1049">
        <v>1.6478051761446677E-2</v>
      </c>
      <c r="F14" s="1050">
        <v>918.34814260601343</v>
      </c>
      <c r="G14" s="1049">
        <v>7.2800943355932013E-2</v>
      </c>
    </row>
    <row r="15" spans="1:8" s="63" customFormat="1" ht="15" customHeight="1">
      <c r="A15" s="1047" t="s">
        <v>184</v>
      </c>
      <c r="B15" s="1048">
        <v>1057.8398500000001</v>
      </c>
      <c r="C15" s="1049">
        <v>5.5103178985539776E-3</v>
      </c>
      <c r="D15" s="1050">
        <v>8.4612799999999879</v>
      </c>
      <c r="E15" s="1049">
        <v>8.0631339746151109E-3</v>
      </c>
      <c r="F15" s="1050">
        <v>56.471112857522144</v>
      </c>
      <c r="G15" s="1049">
        <v>5.6393924398587814E-2</v>
      </c>
    </row>
    <row r="16" spans="1:8" s="63" customFormat="1" ht="15" customHeight="1">
      <c r="A16" s="1047" t="s">
        <v>185</v>
      </c>
      <c r="B16" s="1048">
        <v>24435.647730000001</v>
      </c>
      <c r="C16" s="1049">
        <v>0.12728598478245914</v>
      </c>
      <c r="D16" s="1050">
        <v>294.31024000000252</v>
      </c>
      <c r="E16" s="1049">
        <v>1.2191132331500487E-2</v>
      </c>
      <c r="F16" s="1050">
        <v>1505.0403944103782</v>
      </c>
      <c r="G16" s="1049">
        <v>6.5634563114011835E-2</v>
      </c>
    </row>
    <row r="17" spans="1:7" s="63" customFormat="1" ht="15" customHeight="1">
      <c r="A17" s="1047" t="s">
        <v>186</v>
      </c>
      <c r="B17" s="1048">
        <v>13398.38925</v>
      </c>
      <c r="C17" s="1049">
        <v>6.979259109596618E-2</v>
      </c>
      <c r="D17" s="1050">
        <v>86.076600000000326</v>
      </c>
      <c r="E17" s="1049">
        <v>6.4659388840300203E-3</v>
      </c>
      <c r="F17" s="1050">
        <v>509.01005562744649</v>
      </c>
      <c r="G17" s="1049">
        <v>3.9490657226507686E-2</v>
      </c>
    </row>
    <row r="18" spans="1:7" s="63" customFormat="1" ht="15" customHeight="1">
      <c r="A18" s="1047" t="s">
        <v>187</v>
      </c>
      <c r="B18" s="1048">
        <v>11193.46026</v>
      </c>
      <c r="C18" s="1049">
        <v>5.8307053206050667E-2</v>
      </c>
      <c r="D18" s="1050">
        <v>92.663299999998344</v>
      </c>
      <c r="E18" s="1049">
        <v>8.3474457134831148E-3</v>
      </c>
      <c r="F18" s="1050">
        <v>505.54715893158209</v>
      </c>
      <c r="G18" s="1049">
        <v>4.7300829839367342E-2</v>
      </c>
    </row>
    <row r="19" spans="1:7" s="63" customFormat="1" ht="15" customHeight="1">
      <c r="A19" s="1047" t="s">
        <v>188</v>
      </c>
      <c r="B19" s="1048">
        <v>27004.19094</v>
      </c>
      <c r="C19" s="1049">
        <v>0.14066559949755264</v>
      </c>
      <c r="D19" s="1050">
        <v>270.9068299999999</v>
      </c>
      <c r="E19" s="1049">
        <v>1.0133690604016143E-2</v>
      </c>
      <c r="F19" s="1050">
        <v>1602.604246788771</v>
      </c>
      <c r="G19" s="1049">
        <v>6.3090714219717681E-2</v>
      </c>
    </row>
    <row r="20" spans="1:7" s="63" customFormat="1" ht="15" customHeight="1">
      <c r="A20" s="1047" t="s">
        <v>189</v>
      </c>
      <c r="B20" s="1048">
        <v>34175.645659999995</v>
      </c>
      <c r="C20" s="1049">
        <v>0.17802191132706574</v>
      </c>
      <c r="D20" s="1050">
        <v>268.29754999999568</v>
      </c>
      <c r="E20" s="1049">
        <v>7.9126668688334068E-3</v>
      </c>
      <c r="F20" s="1050">
        <v>1622.6421534633992</v>
      </c>
      <c r="G20" s="1049">
        <v>4.9846157917120548E-2</v>
      </c>
    </row>
    <row r="21" spans="1:7" s="63" customFormat="1" ht="15" customHeight="1">
      <c r="A21" s="1047" t="s">
        <v>630</v>
      </c>
      <c r="B21" s="1048">
        <v>8440.4636799999989</v>
      </c>
      <c r="C21" s="1049">
        <v>4.3966615634681155E-2</v>
      </c>
      <c r="D21" s="1050">
        <v>80.22117999999864</v>
      </c>
      <c r="E21" s="1049">
        <v>9.595556588220866E-3</v>
      </c>
      <c r="F21" s="1050">
        <v>434.71789594000893</v>
      </c>
      <c r="G21" s="1049">
        <v>5.4300736953896589E-2</v>
      </c>
    </row>
    <row r="22" spans="1:7" s="63" customFormat="1" ht="15" customHeight="1">
      <c r="A22" s="1047" t="s">
        <v>190</v>
      </c>
      <c r="B22" s="1048">
        <v>4137.1506600000002</v>
      </c>
      <c r="C22" s="1049">
        <v>2.155053558514779E-2</v>
      </c>
      <c r="D22" s="1050">
        <v>30.324999999999818</v>
      </c>
      <c r="E22" s="1049">
        <v>7.3840485354326191E-3</v>
      </c>
      <c r="F22" s="1050">
        <v>231.60578641847542</v>
      </c>
      <c r="G22" s="1049">
        <v>5.9301786028663539E-2</v>
      </c>
    </row>
    <row r="23" spans="1:7" s="63" customFormat="1" ht="15" customHeight="1">
      <c r="A23" s="1047" t="s">
        <v>191</v>
      </c>
      <c r="B23" s="1048">
        <v>8572.3177599999999</v>
      </c>
      <c r="C23" s="1049">
        <v>4.4653447291686112E-2</v>
      </c>
      <c r="D23" s="1050">
        <v>67.012950000000274</v>
      </c>
      <c r="E23" s="1049">
        <v>7.8789592491983473E-3</v>
      </c>
      <c r="F23" s="1050">
        <v>697.62421298294521</v>
      </c>
      <c r="G23" s="1049">
        <v>8.8590649124016485E-2</v>
      </c>
    </row>
    <row r="24" spans="1:7" s="63" customFormat="1" ht="15" customHeight="1">
      <c r="A24" s="1047" t="s">
        <v>195</v>
      </c>
      <c r="B24" s="1048">
        <v>472.86178999999998</v>
      </c>
      <c r="C24" s="1049">
        <v>2.4631505279171248E-3</v>
      </c>
      <c r="D24" s="1050">
        <v>9.7165400000000091</v>
      </c>
      <c r="E24" s="1049">
        <v>2.0979465945078823E-2</v>
      </c>
      <c r="F24" s="1050">
        <v>50.604662121574108</v>
      </c>
      <c r="G24" s="1049">
        <v>0.11984323953471288</v>
      </c>
    </row>
    <row r="25" spans="1:7" s="63" customFormat="1" ht="15" customHeight="1">
      <c r="A25" s="1047" t="s">
        <v>227</v>
      </c>
      <c r="B25" s="1048">
        <v>323.12916999999999</v>
      </c>
      <c r="C25" s="1049">
        <v>1.6831890469959994E-3</v>
      </c>
      <c r="D25" s="1050">
        <v>7.0320499999999697</v>
      </c>
      <c r="E25" s="1049">
        <v>2.2246485510529102E-2</v>
      </c>
      <c r="F25" s="1050">
        <v>30.907237555909489</v>
      </c>
      <c r="G25" s="1049">
        <v>0.10576631705021944</v>
      </c>
    </row>
    <row r="26" spans="1:7" s="63" customFormat="1" ht="15" customHeight="1">
      <c r="A26" s="1047" t="s">
        <v>226</v>
      </c>
      <c r="B26" s="1048">
        <v>7913.2870300000004</v>
      </c>
      <c r="C26" s="1049">
        <v>4.1220537454515489E-2</v>
      </c>
      <c r="D26" s="1050">
        <v>-8.8345499999995809</v>
      </c>
      <c r="E26" s="1049">
        <v>-1.1151747560026459E-3</v>
      </c>
      <c r="F26" s="1050">
        <v>13.880354042737054</v>
      </c>
      <c r="G26" s="1049">
        <v>1.7571388095491969E-3</v>
      </c>
    </row>
    <row r="27" spans="1:7" s="63" customFormat="1" ht="15" customHeight="1">
      <c r="A27" s="1047" t="s">
        <v>192</v>
      </c>
      <c r="B27" s="1048">
        <v>7145.8994599999996</v>
      </c>
      <c r="C27" s="1049">
        <v>3.7223193752537492E-2</v>
      </c>
      <c r="D27" s="1050">
        <v>75.738879999999881</v>
      </c>
      <c r="E27" s="1049">
        <v>1.0712469560344884E-2</v>
      </c>
      <c r="F27" s="1050">
        <v>596.73018665737618</v>
      </c>
      <c r="G27" s="1049">
        <v>9.1115401320633671E-2</v>
      </c>
    </row>
    <row r="28" spans="1:7" s="63" customFormat="1" ht="15" customHeight="1">
      <c r="A28" s="1047" t="s">
        <v>863</v>
      </c>
      <c r="B28" s="1048">
        <v>5265.9006900000004</v>
      </c>
      <c r="C28" s="1049">
        <v>2.743022663034933E-2</v>
      </c>
      <c r="D28" s="1050">
        <v>8.4058199999999488</v>
      </c>
      <c r="E28" s="1049">
        <v>1.5988260964294732E-3</v>
      </c>
      <c r="F28" s="1050">
        <v>265.44618339704175</v>
      </c>
      <c r="G28" s="1049">
        <v>5.3084411236324236E-2</v>
      </c>
    </row>
    <row r="29" spans="1:7" s="63" customFormat="1" ht="15" customHeight="1">
      <c r="A29" s="1047" t="s">
        <v>194</v>
      </c>
      <c r="B29" s="1048">
        <v>6259.2075500000001</v>
      </c>
      <c r="C29" s="1049">
        <v>3.2604390346543659E-2</v>
      </c>
      <c r="D29" s="1050">
        <v>21.253109999999651</v>
      </c>
      <c r="E29" s="1049">
        <v>3.4070639990118057E-3</v>
      </c>
      <c r="F29" s="1050">
        <v>497.79476481186521</v>
      </c>
      <c r="G29" s="1049">
        <v>8.6401510076075994E-2</v>
      </c>
    </row>
    <row r="30" spans="1:7" s="63" customFormat="1" ht="15" customHeight="1">
      <c r="A30" s="1047" t="s">
        <v>1531</v>
      </c>
      <c r="B30" s="1048">
        <v>7686.6281399999998</v>
      </c>
      <c r="C30" s="1049">
        <v>4.00398648428405E-2</v>
      </c>
      <c r="D30" s="1050">
        <v>18.306739999999081</v>
      </c>
      <c r="E30" s="1049">
        <v>2.3873203853974623E-3</v>
      </c>
      <c r="F30" s="1050">
        <v>224.88326110956314</v>
      </c>
      <c r="G30" s="1049">
        <v>3.0138160009432369E-2</v>
      </c>
    </row>
    <row r="31" spans="1:7" s="63" customFormat="1" ht="18.75" customHeight="1">
      <c r="A31" s="1052" t="s">
        <v>1053</v>
      </c>
      <c r="B31" s="1053">
        <v>191974.37778999997</v>
      </c>
      <c r="C31" s="1054">
        <v>1</v>
      </c>
      <c r="D31" s="1055">
        <v>1697.2136699999974</v>
      </c>
      <c r="E31" s="1054">
        <v>8.919691849777811E-3</v>
      </c>
      <c r="F31" s="1055">
        <v>10377.369981917203</v>
      </c>
      <c r="G31" s="1054">
        <v>5.7145049399075498E-2</v>
      </c>
    </row>
    <row r="32" spans="1:7">
      <c r="A32" s="1056" t="s">
        <v>531</v>
      </c>
      <c r="B32" s="1057"/>
      <c r="C32" s="1057"/>
      <c r="D32" s="1058"/>
      <c r="E32" s="1059"/>
      <c r="F32" s="1059"/>
      <c r="G32" s="1059"/>
    </row>
    <row r="34" spans="1:13">
      <c r="A34" s="527"/>
      <c r="H34" s="892"/>
    </row>
    <row r="35" spans="1:13" ht="12.75" customHeight="1">
      <c r="A35" s="1060" t="s">
        <v>1063</v>
      </c>
      <c r="B35" s="991"/>
      <c r="C35" s="991"/>
      <c r="D35" s="991"/>
      <c r="E35" s="991"/>
      <c r="F35" s="991"/>
      <c r="G35" s="991"/>
      <c r="H35" s="991"/>
      <c r="I35" s="991"/>
      <c r="J35" s="992" t="str">
        <f>G1</f>
        <v>Svibanj 2023.</v>
      </c>
    </row>
    <row r="36" spans="1:13">
      <c r="A36" s="1061" t="s">
        <v>1064</v>
      </c>
      <c r="B36" s="991"/>
      <c r="C36" s="991"/>
      <c r="D36" s="991"/>
      <c r="E36" s="991"/>
      <c r="F36" s="991"/>
      <c r="G36" s="991"/>
      <c r="H36" s="991"/>
      <c r="I36" s="991"/>
      <c r="J36" s="994" t="str">
        <f>G2</f>
        <v>May 2023</v>
      </c>
      <c r="M36" s="790"/>
    </row>
    <row r="37" spans="1:13">
      <c r="A37" s="991"/>
      <c r="B37" s="991"/>
      <c r="C37" s="991"/>
      <c r="D37" s="991"/>
      <c r="E37" s="991"/>
      <c r="F37" s="991"/>
      <c r="G37" s="991"/>
      <c r="H37" s="991"/>
      <c r="I37" s="991"/>
      <c r="J37" s="991"/>
    </row>
    <row r="38" spans="1:13" ht="30" customHeight="1">
      <c r="A38" s="1186" t="s">
        <v>1119</v>
      </c>
      <c r="B38" s="996" t="s">
        <v>1544</v>
      </c>
      <c r="C38" s="1182" t="s">
        <v>1448</v>
      </c>
      <c r="D38" s="1182"/>
      <c r="E38" s="1182"/>
      <c r="F38" s="1182"/>
      <c r="G38" s="1182"/>
      <c r="H38" s="1182"/>
      <c r="I38" s="1182"/>
      <c r="J38" s="996"/>
    </row>
    <row r="39" spans="1:13" ht="42.75" customHeight="1">
      <c r="A39" s="1186"/>
      <c r="B39" s="1062" t="str">
        <f>J35</f>
        <v>Svibanj 2023.</v>
      </c>
      <c r="C39" s="1036" t="s">
        <v>631</v>
      </c>
      <c r="D39" s="1036" t="s">
        <v>59</v>
      </c>
      <c r="E39" s="1036" t="s">
        <v>60</v>
      </c>
      <c r="F39" s="995" t="s">
        <v>1438</v>
      </c>
      <c r="G39" s="995" t="s">
        <v>1439</v>
      </c>
      <c r="H39" s="995" t="s">
        <v>1440</v>
      </c>
      <c r="I39" s="995" t="s">
        <v>1444</v>
      </c>
      <c r="J39" s="995" t="s">
        <v>61</v>
      </c>
    </row>
    <row r="40" spans="1:13" ht="48" customHeight="1">
      <c r="A40" s="1186"/>
      <c r="B40" s="1063" t="str">
        <f>J36</f>
        <v>May 2023</v>
      </c>
      <c r="C40" s="1064" t="s">
        <v>240</v>
      </c>
      <c r="D40" s="1064" t="s">
        <v>1343</v>
      </c>
      <c r="E40" s="1064" t="s">
        <v>819</v>
      </c>
      <c r="F40" s="999" t="s">
        <v>1441</v>
      </c>
      <c r="G40" s="999" t="s">
        <v>1442</v>
      </c>
      <c r="H40" s="999" t="s">
        <v>1443</v>
      </c>
      <c r="I40" s="999" t="s">
        <v>1445</v>
      </c>
      <c r="J40" s="999" t="s">
        <v>818</v>
      </c>
    </row>
    <row r="41" spans="1:13" ht="15" customHeight="1">
      <c r="A41" s="1047" t="s">
        <v>1490</v>
      </c>
      <c r="B41" s="918">
        <v>13.680099999999999</v>
      </c>
      <c r="C41" s="1065">
        <v>8.2670022240427521E-4</v>
      </c>
      <c r="D41" s="1065">
        <v>3.1071512385136613E-2</v>
      </c>
      <c r="E41" s="1065"/>
      <c r="F41" s="1065"/>
      <c r="G41" s="1065"/>
      <c r="H41" s="1065"/>
      <c r="I41" s="1065" t="s">
        <v>1160</v>
      </c>
      <c r="J41" s="1092">
        <v>44915</v>
      </c>
    </row>
    <row r="42" spans="1:13" ht="15" customHeight="1">
      <c r="A42" s="1047" t="s">
        <v>857</v>
      </c>
      <c r="B42" s="918">
        <v>22.64</v>
      </c>
      <c r="C42" s="1065">
        <v>8.1578853621173675E-3</v>
      </c>
      <c r="D42" s="1065">
        <v>4.4889793553184898E-2</v>
      </c>
      <c r="E42" s="1065">
        <v>2.7776418771954248E-2</v>
      </c>
      <c r="F42" s="1065">
        <v>2.878541882691632E-2</v>
      </c>
      <c r="G42" s="1065">
        <v>2.3157763934321007E-2</v>
      </c>
      <c r="H42" s="1065">
        <v>3.5154681176446934E-2</v>
      </c>
      <c r="I42" s="1065">
        <v>4.7842563180449327E-2</v>
      </c>
      <c r="J42" s="1092">
        <v>40906</v>
      </c>
    </row>
    <row r="43" spans="1:13" ht="15" customHeight="1">
      <c r="A43" s="1047" t="s">
        <v>842</v>
      </c>
      <c r="B43" s="918">
        <v>39.9407</v>
      </c>
      <c r="C43" s="1065">
        <v>1.0059960195129669E-2</v>
      </c>
      <c r="D43" s="1065">
        <v>4.5489964716435516E-2</v>
      </c>
      <c r="E43" s="1065">
        <v>3.1515523469787698E-2</v>
      </c>
      <c r="F43" s="1065">
        <v>3.2058768797825099E-2</v>
      </c>
      <c r="G43" s="1065">
        <v>2.6348984021425048E-2</v>
      </c>
      <c r="H43" s="1065">
        <v>3.2233805305008856E-2</v>
      </c>
      <c r="I43" s="1065">
        <v>5.8929610219208506E-2</v>
      </c>
      <c r="J43" s="1092">
        <v>38054</v>
      </c>
    </row>
    <row r="44" spans="1:13" ht="15" customHeight="1">
      <c r="A44" s="1047" t="s">
        <v>183</v>
      </c>
      <c r="B44" s="918">
        <v>38.241999999999997</v>
      </c>
      <c r="C44" s="1065">
        <v>1.3167306928069999E-2</v>
      </c>
      <c r="D44" s="1065">
        <v>5.1499253345711926E-2</v>
      </c>
      <c r="E44" s="1065">
        <v>3.8369125949502703E-2</v>
      </c>
      <c r="F44" s="1065">
        <v>3.7077904368047809E-2</v>
      </c>
      <c r="G44" s="1065">
        <v>2.957487445491247E-2</v>
      </c>
      <c r="H44" s="1065">
        <v>3.3277150783107778E-2</v>
      </c>
      <c r="I44" s="1065">
        <v>5.8965143611086734E-2</v>
      </c>
      <c r="J44" s="1092">
        <v>38335</v>
      </c>
    </row>
    <row r="45" spans="1:13" ht="15" customHeight="1">
      <c r="A45" s="1047" t="s">
        <v>859</v>
      </c>
      <c r="B45" s="918">
        <v>36.9848</v>
      </c>
      <c r="C45" s="1065">
        <v>1.0014173318659392E-2</v>
      </c>
      <c r="D45" s="1065">
        <v>4.6648411108381582E-2</v>
      </c>
      <c r="E45" s="1065">
        <v>3.2421707896306717E-2</v>
      </c>
      <c r="F45" s="1065">
        <v>3.4378022980888767E-2</v>
      </c>
      <c r="G45" s="1065">
        <v>2.7371339327523891E-2</v>
      </c>
      <c r="H45" s="1065">
        <v>3.2069380636457812E-2</v>
      </c>
      <c r="I45" s="1065">
        <v>5.7844256759725265E-2</v>
      </c>
      <c r="J45" s="1092">
        <v>38425</v>
      </c>
    </row>
    <row r="46" spans="1:13" ht="15" customHeight="1">
      <c r="A46" s="1066" t="s">
        <v>184</v>
      </c>
      <c r="B46" s="918">
        <v>14.1784</v>
      </c>
      <c r="C46" s="1065">
        <v>4.057757540135043E-3</v>
      </c>
      <c r="D46" s="1065">
        <v>1.4296760202580083E-2</v>
      </c>
      <c r="E46" s="1065">
        <v>-2.7887298963182872E-3</v>
      </c>
      <c r="F46" s="1065">
        <v>-7.9692324780076262E-3</v>
      </c>
      <c r="G46" s="1065">
        <v>3.786763117121783E-3</v>
      </c>
      <c r="H46" s="1065"/>
      <c r="I46" s="1065">
        <v>1.0341333619939386E-2</v>
      </c>
      <c r="J46" s="1092">
        <v>42734</v>
      </c>
    </row>
    <row r="47" spans="1:13" ht="15" customHeight="1">
      <c r="A47" s="1066" t="s">
        <v>185</v>
      </c>
      <c r="B47" s="918">
        <v>19.891500000000001</v>
      </c>
      <c r="C47" s="1065">
        <v>8.6251483160424414E-3</v>
      </c>
      <c r="D47" s="1065">
        <v>4.5830333317516514E-2</v>
      </c>
      <c r="E47" s="1065">
        <v>3.0736625303552367E-2</v>
      </c>
      <c r="F47" s="1065">
        <v>3.267751388710094E-2</v>
      </c>
      <c r="G47" s="1065">
        <v>2.7206815666364514E-2</v>
      </c>
      <c r="H47" s="1065">
        <v>3.9669976221156755E-2</v>
      </c>
      <c r="I47" s="1065">
        <v>3.8664636403563435E-2</v>
      </c>
      <c r="J47" s="1092">
        <v>41184</v>
      </c>
      <c r="K47" s="197"/>
      <c r="L47" s="197"/>
      <c r="M47" s="197"/>
    </row>
    <row r="48" spans="1:13" ht="15" customHeight="1">
      <c r="A48" s="1066" t="s">
        <v>186</v>
      </c>
      <c r="B48" s="918">
        <v>29.478100000000001</v>
      </c>
      <c r="C48" s="1065">
        <v>1.0468691619219372E-2</v>
      </c>
      <c r="D48" s="1065">
        <v>4.7598615969997926E-2</v>
      </c>
      <c r="E48" s="1065">
        <v>3.2783349050418353E-2</v>
      </c>
      <c r="F48" s="1065">
        <v>3.3425107928471087E-2</v>
      </c>
      <c r="G48" s="1065">
        <v>2.783001959941056E-2</v>
      </c>
      <c r="H48" s="1065">
        <v>3.377414250315236E-2</v>
      </c>
      <c r="I48" s="1065">
        <v>5.5982361449882889E-2</v>
      </c>
      <c r="J48" s="1092">
        <v>39730</v>
      </c>
      <c r="K48" s="197"/>
      <c r="L48" s="197"/>
      <c r="M48" s="197"/>
    </row>
    <row r="49" spans="1:15" ht="15" customHeight="1">
      <c r="A49" s="1066" t="s">
        <v>187</v>
      </c>
      <c r="B49" s="918">
        <v>21.822500000000002</v>
      </c>
      <c r="C49" s="1065">
        <v>6.7725609784230478E-3</v>
      </c>
      <c r="D49" s="1065">
        <v>4.5798061902593279E-2</v>
      </c>
      <c r="E49" s="1065">
        <v>2.3984658754041766E-2</v>
      </c>
      <c r="F49" s="1065">
        <v>3.0644442301848374E-2</v>
      </c>
      <c r="G49" s="1065">
        <v>2.7184001791243917E-2</v>
      </c>
      <c r="H49" s="1065">
        <v>3.3903559106264858E-2</v>
      </c>
      <c r="I49" s="1065">
        <v>2.8485653021909307E-2</v>
      </c>
      <c r="J49" s="1092">
        <v>38615</v>
      </c>
      <c r="K49" s="197"/>
      <c r="L49" s="197"/>
      <c r="M49" s="197"/>
    </row>
    <row r="50" spans="1:15" ht="15" customHeight="1">
      <c r="A50" s="1066" t="s">
        <v>188</v>
      </c>
      <c r="B50" s="918">
        <v>26.036200000000001</v>
      </c>
      <c r="C50" s="1065">
        <v>6.7201806483543347E-3</v>
      </c>
      <c r="D50" s="1065">
        <v>4.5508756286944285E-2</v>
      </c>
      <c r="E50" s="1065">
        <v>2.5324769697555816E-2</v>
      </c>
      <c r="F50" s="1065">
        <v>3.2803019235322806E-2</v>
      </c>
      <c r="G50" s="1065">
        <v>3.0595981552111295E-2</v>
      </c>
      <c r="H50" s="1065">
        <v>3.9089737801473179E-2</v>
      </c>
      <c r="I50" s="1065">
        <v>4.5944889775886955E-2</v>
      </c>
      <c r="J50" s="1092">
        <v>39602</v>
      </c>
      <c r="K50" s="957"/>
      <c r="L50" s="197"/>
      <c r="M50" s="197"/>
    </row>
    <row r="51" spans="1:15" ht="15" customHeight="1">
      <c r="A51" s="1066" t="s">
        <v>189</v>
      </c>
      <c r="B51" s="918">
        <v>24.565899999999999</v>
      </c>
      <c r="C51" s="1065">
        <v>7.344136992143202E-3</v>
      </c>
      <c r="D51" s="1065">
        <v>4.8915724007863481E-2</v>
      </c>
      <c r="E51" s="1065">
        <v>2.9540238123049622E-2</v>
      </c>
      <c r="F51" s="1065">
        <v>3.6581365233299357E-2</v>
      </c>
      <c r="G51" s="1065">
        <v>3.3936535428434667E-2</v>
      </c>
      <c r="H51" s="1065">
        <v>4.102220201366058E-2</v>
      </c>
      <c r="I51" s="1065">
        <v>3.6723691373458767E-2</v>
      </c>
      <c r="J51" s="1092">
        <v>38846</v>
      </c>
      <c r="K51" s="1179"/>
      <c r="L51" s="197"/>
      <c r="M51" s="197"/>
    </row>
    <row r="52" spans="1:15" ht="15" customHeight="1">
      <c r="A52" s="1066" t="s">
        <v>630</v>
      </c>
      <c r="B52" s="918">
        <v>15.3627</v>
      </c>
      <c r="C52" s="1065">
        <v>7.1920277978103631E-3</v>
      </c>
      <c r="D52" s="1065">
        <v>4.4683122381529161E-2</v>
      </c>
      <c r="E52" s="1065">
        <v>3.1323317565779663E-2</v>
      </c>
      <c r="F52" s="1065">
        <v>3.8245885891697418E-2</v>
      </c>
      <c r="G52" s="1065"/>
      <c r="H52" s="1065"/>
      <c r="I52" s="1065">
        <v>3.4300115378235185E-2</v>
      </c>
      <c r="J52" s="1092">
        <v>43494</v>
      </c>
      <c r="K52" s="1180"/>
      <c r="L52" s="197"/>
      <c r="M52" s="197"/>
    </row>
    <row r="53" spans="1:15" ht="15" customHeight="1">
      <c r="A53" s="1047" t="s">
        <v>190</v>
      </c>
      <c r="B53" s="918">
        <v>31.760999999999999</v>
      </c>
      <c r="C53" s="1065">
        <v>5.734660337746611E-3</v>
      </c>
      <c r="D53" s="1065">
        <v>4.5290445266707113E-2</v>
      </c>
      <c r="E53" s="1065">
        <v>2.6290584673182682E-2</v>
      </c>
      <c r="F53" s="1065">
        <v>4.5047394196543022E-2</v>
      </c>
      <c r="G53" s="1065">
        <v>3.7910422598025351E-2</v>
      </c>
      <c r="H53" s="1065">
        <v>5.5284967935070206E-2</v>
      </c>
      <c r="I53" s="1065">
        <v>6.235799579913337E-2</v>
      </c>
      <c r="J53" s="1092">
        <v>39812</v>
      </c>
      <c r="K53" s="330"/>
      <c r="L53" s="197"/>
      <c r="M53" s="197"/>
    </row>
    <row r="54" spans="1:15" ht="15" customHeight="1">
      <c r="A54" s="1047" t="s">
        <v>191</v>
      </c>
      <c r="B54" s="918">
        <v>20.045500000000001</v>
      </c>
      <c r="C54" s="1065">
        <v>6.6135042031154612E-3</v>
      </c>
      <c r="D54" s="1065">
        <v>5.4420866503720911E-2</v>
      </c>
      <c r="E54" s="1065">
        <v>2.4458340398977318E-2</v>
      </c>
      <c r="F54" s="1065">
        <v>5.0630182187161088E-2</v>
      </c>
      <c r="G54" s="1065">
        <v>4.5337540791581477E-2</v>
      </c>
      <c r="H54" s="1065"/>
      <c r="I54" s="1065">
        <v>5.7105818708776068E-2</v>
      </c>
      <c r="J54" s="1092">
        <v>42367</v>
      </c>
      <c r="K54" s="330"/>
      <c r="L54" s="197"/>
      <c r="M54" s="197"/>
    </row>
    <row r="55" spans="1:15" ht="15" customHeight="1">
      <c r="A55" s="1047" t="s">
        <v>195</v>
      </c>
      <c r="B55" s="918">
        <v>16.8706</v>
      </c>
      <c r="C55" s="1065">
        <v>4.3996737454379264E-3</v>
      </c>
      <c r="D55" s="1065">
        <v>6.0998414072353402E-2</v>
      </c>
      <c r="E55" s="1065">
        <v>3.1442222162715971E-2</v>
      </c>
      <c r="F55" s="1065">
        <v>5.3947656581752712E-2</v>
      </c>
      <c r="G55" s="1065">
        <v>4.2207557475136603E-2</v>
      </c>
      <c r="H55" s="1065"/>
      <c r="I55" s="1065">
        <v>4.188510131473655E-2</v>
      </c>
      <c r="J55" s="1092">
        <v>42943</v>
      </c>
      <c r="K55" s="330"/>
      <c r="L55" s="197"/>
      <c r="M55" s="197"/>
    </row>
    <row r="56" spans="1:15" ht="15" customHeight="1">
      <c r="A56" s="1047" t="s">
        <v>227</v>
      </c>
      <c r="B56" s="918">
        <v>14.1755</v>
      </c>
      <c r="C56" s="1065">
        <v>5.0124780216664888E-3</v>
      </c>
      <c r="D56" s="1065">
        <v>3.2188621652077032E-2</v>
      </c>
      <c r="E56" s="1065">
        <v>1.7511461414798646E-3</v>
      </c>
      <c r="F56" s="1065">
        <v>4.6096900163665744E-3</v>
      </c>
      <c r="G56" s="1065"/>
      <c r="H56" s="1065"/>
      <c r="I56" s="1065">
        <v>1.4244498661566407E-2</v>
      </c>
      <c r="J56" s="1092">
        <v>43378</v>
      </c>
      <c r="K56" s="330"/>
      <c r="L56" s="197"/>
      <c r="M56" s="197"/>
    </row>
    <row r="57" spans="1:15" ht="15" customHeight="1">
      <c r="A57" s="1047" t="s">
        <v>226</v>
      </c>
      <c r="B57" s="918">
        <v>14.626200000000001</v>
      </c>
      <c r="C57" s="1065">
        <v>2.7285690780454175E-3</v>
      </c>
      <c r="D57" s="1065">
        <v>3.4352005609097791E-2</v>
      </c>
      <c r="E57" s="1065">
        <v>1.3103134153001017E-2</v>
      </c>
      <c r="F57" s="1065">
        <v>1.2392142698895547E-2</v>
      </c>
      <c r="G57" s="1065"/>
      <c r="H57" s="1065"/>
      <c r="I57" s="1065">
        <v>2.0645330442525145E-2</v>
      </c>
      <c r="J57" s="1092">
        <v>43342</v>
      </c>
      <c r="K57" s="330"/>
      <c r="L57" s="197"/>
      <c r="M57" s="197"/>
    </row>
    <row r="58" spans="1:15" ht="15" customHeight="1">
      <c r="A58" s="1047" t="s">
        <v>192</v>
      </c>
      <c r="B58" s="918">
        <v>39.604799999999997</v>
      </c>
      <c r="C58" s="1065">
        <v>-8.6278664951200401E-4</v>
      </c>
      <c r="D58" s="1065">
        <v>3.7005460568909632E-2</v>
      </c>
      <c r="E58" s="1065">
        <v>1.0740849336190461E-3</v>
      </c>
      <c r="F58" s="1065">
        <v>3.7897153762291635E-2</v>
      </c>
      <c r="G58" s="1065">
        <v>2.4055480419586717E-2</v>
      </c>
      <c r="H58" s="1065">
        <v>5.0754007245237709E-2</v>
      </c>
      <c r="I58" s="1065">
        <v>6.1624057705316204E-2</v>
      </c>
      <c r="J58" s="1092">
        <v>38404</v>
      </c>
      <c r="K58" s="197"/>
      <c r="L58" s="197"/>
      <c r="M58" s="197"/>
    </row>
    <row r="59" spans="1:15" ht="15" customHeight="1">
      <c r="A59" s="1047" t="s">
        <v>193</v>
      </c>
      <c r="B59" s="918">
        <v>40.687800000000003</v>
      </c>
      <c r="C59" s="1065">
        <v>-1.5361812399387054E-3</v>
      </c>
      <c r="D59" s="1065">
        <v>3.3537568460071832E-2</v>
      </c>
      <c r="E59" s="1065">
        <v>-4.3745717893455272E-3</v>
      </c>
      <c r="F59" s="1065">
        <v>3.5003326938076951E-2</v>
      </c>
      <c r="G59" s="1065">
        <v>2.1297003327598096E-2</v>
      </c>
      <c r="H59" s="1065">
        <v>4.5926331942024889E-2</v>
      </c>
      <c r="I59" s="1065">
        <v>6.0977873343008193E-2</v>
      </c>
      <c r="J59" s="1092">
        <v>38169</v>
      </c>
      <c r="K59" s="197"/>
      <c r="L59" s="197"/>
      <c r="M59" s="197"/>
    </row>
    <row r="60" spans="1:15" ht="15" customHeight="1">
      <c r="A60" s="1066" t="s">
        <v>194</v>
      </c>
      <c r="B60" s="918">
        <v>18.855599999999999</v>
      </c>
      <c r="C60" s="1065">
        <v>-1.1177801204660387E-3</v>
      </c>
      <c r="D60" s="1065">
        <v>4.0286207820698916E-2</v>
      </c>
      <c r="E60" s="1065">
        <v>4.1782106414920417E-3</v>
      </c>
      <c r="F60" s="1065">
        <v>3.8765578999481187E-2</v>
      </c>
      <c r="G60" s="1065">
        <v>2.7618437689056474E-2</v>
      </c>
      <c r="H60" s="1065" t="e">
        <v>#DIV/0!</v>
      </c>
      <c r="I60" s="1065">
        <v>4.7478185502938697E-2</v>
      </c>
      <c r="J60" s="1092">
        <v>42314</v>
      </c>
      <c r="K60" s="197"/>
      <c r="L60" s="197"/>
      <c r="M60" s="197"/>
    </row>
    <row r="61" spans="1:15" ht="15" customHeight="1">
      <c r="A61" s="1047" t="s">
        <v>1531</v>
      </c>
      <c r="B61" s="918">
        <v>34.570799999999998</v>
      </c>
      <c r="C61" s="1065">
        <v>-5.8396692781370607E-4</v>
      </c>
      <c r="D61" s="1065">
        <v>1.5476934844629975E-2</v>
      </c>
      <c r="E61" s="1065">
        <v>-1.0417339847129226E-2</v>
      </c>
      <c r="F61" s="1065">
        <v>2.1012486973039701E-2</v>
      </c>
      <c r="G61" s="1065">
        <v>2.3118592508734714E-2</v>
      </c>
      <c r="H61" s="1065">
        <v>5.2401618141553197E-2</v>
      </c>
      <c r="I61" s="1065">
        <v>5.9905229319038522E-2</v>
      </c>
      <c r="J61" s="1092">
        <v>39071</v>
      </c>
    </row>
    <row r="62" spans="1:15" ht="12.75" customHeight="1">
      <c r="A62" s="33" t="s">
        <v>531</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1066</v>
      </c>
    </row>
    <row r="67" spans="1:10" ht="12.75" customHeight="1"/>
    <row r="68" spans="1:10" ht="12.75" customHeight="1">
      <c r="B68" s="932"/>
      <c r="C68" s="76"/>
      <c r="D68" s="76"/>
      <c r="E68" s="76"/>
      <c r="F68" s="76"/>
      <c r="G68" s="933"/>
    </row>
    <row r="69" spans="1:10" ht="12.75" customHeight="1">
      <c r="B69" s="932"/>
      <c r="C69" s="76"/>
      <c r="D69" s="76"/>
      <c r="E69" s="76"/>
      <c r="F69" s="76"/>
      <c r="G69" s="933"/>
    </row>
    <row r="70" spans="1:10" ht="12.75" customHeight="1">
      <c r="B70" s="932"/>
      <c r="C70" s="76"/>
      <c r="D70" s="76"/>
      <c r="E70" s="76"/>
      <c r="F70" s="76"/>
      <c r="G70" s="933"/>
    </row>
    <row r="71" spans="1:10" ht="12.75" customHeight="1">
      <c r="B71" s="932"/>
      <c r="C71" s="76"/>
      <c r="D71" s="76"/>
      <c r="E71" s="76"/>
      <c r="F71" s="76"/>
      <c r="G71" s="933"/>
    </row>
    <row r="72" spans="1:10" ht="12.75" customHeight="1">
      <c r="B72" s="932"/>
      <c r="C72" s="76"/>
      <c r="D72" s="76"/>
      <c r="E72" s="76"/>
      <c r="F72" s="76"/>
      <c r="G72" s="933"/>
    </row>
    <row r="73" spans="1:10" ht="12.75" customHeight="1">
      <c r="B73" s="932"/>
      <c r="C73" s="76"/>
      <c r="D73" s="76"/>
      <c r="E73" s="76"/>
      <c r="F73" s="76"/>
      <c r="G73" s="933"/>
    </row>
    <row r="74" spans="1:10" ht="12.75" customHeight="1">
      <c r="B74" s="932"/>
      <c r="C74" s="76"/>
      <c r="D74" s="76"/>
      <c r="E74" s="76"/>
      <c r="F74" s="76"/>
      <c r="G74" s="933"/>
    </row>
    <row r="75" spans="1:10" ht="12.75" customHeight="1">
      <c r="B75" s="932"/>
      <c r="C75" s="76"/>
      <c r="D75" s="76"/>
      <c r="E75" s="76"/>
      <c r="F75" s="76"/>
      <c r="G75" s="933"/>
    </row>
    <row r="76" spans="1:10" ht="12.75" customHeight="1">
      <c r="B76" s="932"/>
      <c r="C76" s="76"/>
      <c r="D76" s="76"/>
      <c r="E76" s="76"/>
      <c r="F76" s="76"/>
      <c r="G76" s="933"/>
    </row>
    <row r="77" spans="1:10" ht="12.75" customHeight="1">
      <c r="B77" s="932"/>
      <c r="C77" s="76"/>
      <c r="D77" s="76"/>
      <c r="E77" s="76"/>
      <c r="F77" s="76"/>
      <c r="G77" s="933"/>
    </row>
    <row r="78" spans="1:10" ht="12.75" customHeight="1">
      <c r="B78" s="932"/>
      <c r="C78" s="76"/>
      <c r="D78" s="76"/>
      <c r="E78" s="76"/>
      <c r="F78" s="76"/>
      <c r="G78" s="933"/>
    </row>
    <row r="79" spans="1:10" ht="12.75" customHeight="1">
      <c r="B79" s="932"/>
      <c r="C79" s="76"/>
      <c r="D79" s="76"/>
      <c r="E79" s="76"/>
      <c r="F79" s="76"/>
      <c r="G79" s="933"/>
    </row>
    <row r="80" spans="1:10" ht="12.75" customHeight="1">
      <c r="A80" s="328"/>
      <c r="B80" s="932"/>
      <c r="C80" s="76"/>
      <c r="D80" s="76"/>
      <c r="E80" s="76"/>
      <c r="F80" s="76"/>
      <c r="G80" s="933"/>
    </row>
    <row r="81" spans="1:7" ht="12.75" customHeight="1">
      <c r="A81" s="328"/>
      <c r="B81" s="932"/>
      <c r="C81" s="76"/>
      <c r="D81" s="76"/>
      <c r="E81" s="76"/>
      <c r="F81" s="76"/>
      <c r="G81" s="933"/>
    </row>
    <row r="82" spans="1:7" ht="12.75" customHeight="1">
      <c r="A82" s="328"/>
      <c r="B82" s="932"/>
      <c r="C82" s="76"/>
      <c r="D82" s="76"/>
      <c r="E82" s="76"/>
      <c r="F82" s="76"/>
      <c r="G82" s="933"/>
    </row>
    <row r="83" spans="1:7" ht="12.75" customHeight="1">
      <c r="A83" s="902"/>
      <c r="B83" s="932"/>
      <c r="C83" s="76"/>
      <c r="D83" s="76"/>
      <c r="E83" s="76"/>
      <c r="F83" s="76"/>
      <c r="G83" s="933"/>
    </row>
    <row r="84" spans="1:7">
      <c r="A84" s="902"/>
      <c r="B84" s="932"/>
      <c r="C84" s="76"/>
      <c r="D84" s="76"/>
      <c r="E84" s="76"/>
      <c r="F84" s="76"/>
      <c r="G84" s="933"/>
    </row>
    <row r="85" spans="1:7">
      <c r="A85" s="902"/>
      <c r="B85" s="932"/>
      <c r="C85" s="76"/>
      <c r="D85" s="76"/>
      <c r="E85" s="76"/>
      <c r="F85" s="76"/>
      <c r="G85" s="933"/>
    </row>
    <row r="86" spans="1:7">
      <c r="A86" s="902"/>
      <c r="B86" s="932"/>
      <c r="C86" s="76"/>
      <c r="D86" s="76"/>
      <c r="E86" s="76"/>
      <c r="F86" s="76"/>
      <c r="G86" s="933"/>
    </row>
    <row r="87" spans="1:7">
      <c r="A87" s="902"/>
      <c r="B87" s="932"/>
      <c r="C87" s="76"/>
      <c r="D87" s="76"/>
      <c r="E87" s="76"/>
      <c r="F87" s="76"/>
      <c r="G87" s="933"/>
    </row>
    <row r="88" spans="1:7">
      <c r="A88" s="902"/>
    </row>
    <row r="89" spans="1:7">
      <c r="A89" s="902"/>
    </row>
    <row r="90" spans="1:7">
      <c r="A90" s="905"/>
    </row>
    <row r="91" spans="1:7">
      <c r="A91" s="905"/>
    </row>
    <row r="92" spans="1:7">
      <c r="A92" s="905"/>
    </row>
    <row r="93" spans="1:7">
      <c r="A93" s="905"/>
    </row>
    <row r="94" spans="1:7">
      <c r="A94" s="902"/>
    </row>
    <row r="95" spans="1:7">
      <c r="A95" s="902"/>
    </row>
    <row r="96" spans="1:7">
      <c r="A96" s="902"/>
    </row>
    <row r="97" spans="1:1">
      <c r="A97" s="902"/>
    </row>
    <row r="98" spans="1:1">
      <c r="A98" s="902"/>
    </row>
    <row r="99" spans="1:1">
      <c r="A99" s="905"/>
    </row>
    <row r="100" spans="1:1">
      <c r="A100" s="905"/>
    </row>
    <row r="101" spans="1:1">
      <c r="A101" s="905"/>
    </row>
    <row r="102" spans="1:1">
      <c r="A102" s="905"/>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1087</v>
      </c>
      <c r="B1" s="141"/>
      <c r="C1" s="141"/>
      <c r="AS1" s="137" t="str">
        <f>Naslovnica!A20</f>
        <v>Svibanj 2023.</v>
      </c>
    </row>
    <row r="2" spans="1:45" ht="12.75" customHeight="1">
      <c r="A2" s="552" t="s">
        <v>1088</v>
      </c>
      <c r="B2" s="552"/>
      <c r="C2" s="552"/>
      <c r="I2" s="518"/>
      <c r="AS2" s="529" t="str">
        <f>Naslovnica!A24</f>
        <v>May 2023</v>
      </c>
    </row>
    <row r="3" spans="1:45" ht="12.75" customHeight="1">
      <c r="AS3" s="24"/>
    </row>
    <row r="4" spans="1:45" ht="12.75" customHeight="1">
      <c r="A4" s="328"/>
      <c r="B4" s="328"/>
      <c r="C4" s="328"/>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261"/>
      <c r="AS4" s="13" t="s">
        <v>1514</v>
      </c>
    </row>
    <row r="5" spans="1:45" ht="48.75" customHeight="1">
      <c r="A5" s="1169" t="s">
        <v>542</v>
      </c>
      <c r="B5" s="1137" t="s">
        <v>1490</v>
      </c>
      <c r="C5" s="1137"/>
      <c r="D5" s="1137" t="s">
        <v>857</v>
      </c>
      <c r="E5" s="1137"/>
      <c r="F5" s="1137" t="s">
        <v>842</v>
      </c>
      <c r="G5" s="1137"/>
      <c r="H5" s="1137" t="s">
        <v>858</v>
      </c>
      <c r="I5" s="1137"/>
      <c r="J5" s="1171" t="s">
        <v>859</v>
      </c>
      <c r="K5" s="1171"/>
      <c r="L5" s="1137" t="s">
        <v>184</v>
      </c>
      <c r="M5" s="1137"/>
      <c r="N5" s="1137" t="s">
        <v>185</v>
      </c>
      <c r="O5" s="1137"/>
      <c r="P5" s="1137" t="s">
        <v>186</v>
      </c>
      <c r="Q5" s="1137"/>
      <c r="R5" s="1137" t="s">
        <v>190</v>
      </c>
      <c r="S5" s="1137"/>
      <c r="T5" s="1137" t="s">
        <v>187</v>
      </c>
      <c r="U5" s="1137"/>
      <c r="V5" s="1137" t="s">
        <v>860</v>
      </c>
      <c r="W5" s="1137"/>
      <c r="X5" s="1137" t="s">
        <v>861</v>
      </c>
      <c r="Y5" s="1137"/>
      <c r="Z5" s="1137" t="s">
        <v>630</v>
      </c>
      <c r="AA5" s="1137"/>
      <c r="AB5" s="1137" t="s">
        <v>189</v>
      </c>
      <c r="AC5" s="1137"/>
      <c r="AD5" s="1137" t="s">
        <v>862</v>
      </c>
      <c r="AE5" s="1137"/>
      <c r="AF5" s="1137" t="s">
        <v>863</v>
      </c>
      <c r="AG5" s="1137"/>
      <c r="AH5" s="1137" t="s">
        <v>864</v>
      </c>
      <c r="AI5" s="1137"/>
      <c r="AJ5" s="1137" t="s">
        <v>227</v>
      </c>
      <c r="AK5" s="1137"/>
      <c r="AL5" s="1137" t="s">
        <v>226</v>
      </c>
      <c r="AM5" s="1137"/>
      <c r="AN5" s="1137" t="s">
        <v>865</v>
      </c>
      <c r="AO5" s="1137"/>
      <c r="AP5" s="1137" t="s">
        <v>1531</v>
      </c>
      <c r="AQ5" s="1137"/>
      <c r="AR5" s="1137" t="s">
        <v>422</v>
      </c>
      <c r="AS5" s="1137"/>
    </row>
    <row r="6" spans="1:45">
      <c r="A6" s="1169"/>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c r="T6" s="705" t="s">
        <v>31</v>
      </c>
      <c r="U6" s="705" t="s">
        <v>32</v>
      </c>
      <c r="V6" s="705" t="s">
        <v>31</v>
      </c>
      <c r="W6" s="705" t="s">
        <v>32</v>
      </c>
      <c r="X6" s="705" t="s">
        <v>31</v>
      </c>
      <c r="Y6" s="705" t="s">
        <v>32</v>
      </c>
      <c r="Z6" s="705" t="s">
        <v>31</v>
      </c>
      <c r="AA6" s="705" t="s">
        <v>32</v>
      </c>
      <c r="AB6" s="705" t="s">
        <v>31</v>
      </c>
      <c r="AC6" s="705" t="s">
        <v>32</v>
      </c>
      <c r="AD6" s="705" t="s">
        <v>31</v>
      </c>
      <c r="AE6" s="705" t="s">
        <v>32</v>
      </c>
      <c r="AF6" s="705" t="s">
        <v>31</v>
      </c>
      <c r="AG6" s="705" t="s">
        <v>32</v>
      </c>
      <c r="AH6" s="705" t="s">
        <v>31</v>
      </c>
      <c r="AI6" s="705" t="s">
        <v>32</v>
      </c>
      <c r="AJ6" s="705" t="s">
        <v>31</v>
      </c>
      <c r="AK6" s="705" t="s">
        <v>32</v>
      </c>
      <c r="AL6" s="705" t="s">
        <v>31</v>
      </c>
      <c r="AM6" s="705" t="s">
        <v>32</v>
      </c>
      <c r="AN6" s="705" t="s">
        <v>31</v>
      </c>
      <c r="AO6" s="705" t="s">
        <v>32</v>
      </c>
      <c r="AP6" s="705" t="s">
        <v>31</v>
      </c>
      <c r="AQ6" s="705" t="s">
        <v>32</v>
      </c>
      <c r="AR6" s="705" t="s">
        <v>31</v>
      </c>
      <c r="AS6" s="705" t="s">
        <v>32</v>
      </c>
    </row>
    <row r="7" spans="1:45">
      <c r="A7" s="1169"/>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c r="T7" s="706" t="s">
        <v>29</v>
      </c>
      <c r="U7" s="706" t="s">
        <v>30</v>
      </c>
      <c r="V7" s="706" t="s">
        <v>29</v>
      </c>
      <c r="W7" s="706" t="s">
        <v>30</v>
      </c>
      <c r="X7" s="706" t="s">
        <v>29</v>
      </c>
      <c r="Y7" s="706" t="s">
        <v>30</v>
      </c>
      <c r="Z7" s="706" t="s">
        <v>29</v>
      </c>
      <c r="AA7" s="706" t="s">
        <v>30</v>
      </c>
      <c r="AB7" s="706" t="s">
        <v>29</v>
      </c>
      <c r="AC7" s="706" t="s">
        <v>30</v>
      </c>
      <c r="AD7" s="706" t="s">
        <v>29</v>
      </c>
      <c r="AE7" s="706" t="s">
        <v>30</v>
      </c>
      <c r="AF7" s="706" t="s">
        <v>29</v>
      </c>
      <c r="AG7" s="706" t="s">
        <v>30</v>
      </c>
      <c r="AH7" s="706" t="s">
        <v>29</v>
      </c>
      <c r="AI7" s="706" t="s">
        <v>30</v>
      </c>
      <c r="AJ7" s="706" t="s">
        <v>29</v>
      </c>
      <c r="AK7" s="706" t="s">
        <v>30</v>
      </c>
      <c r="AL7" s="706" t="s">
        <v>29</v>
      </c>
      <c r="AM7" s="706" t="s">
        <v>30</v>
      </c>
      <c r="AN7" s="706" t="s">
        <v>29</v>
      </c>
      <c r="AO7" s="706" t="s">
        <v>30</v>
      </c>
      <c r="AP7" s="706" t="s">
        <v>29</v>
      </c>
      <c r="AQ7" s="706" t="s">
        <v>30</v>
      </c>
      <c r="AR7" s="706" t="s">
        <v>29</v>
      </c>
      <c r="AS7" s="706" t="s">
        <v>30</v>
      </c>
    </row>
    <row r="8" spans="1:45" ht="18">
      <c r="A8" s="361" t="s">
        <v>423</v>
      </c>
      <c r="B8" s="379">
        <v>2.90117</v>
      </c>
      <c r="C8" s="380">
        <v>2.4706765927372157E-2</v>
      </c>
      <c r="D8" s="379">
        <v>47.99868</v>
      </c>
      <c r="E8" s="380">
        <v>1.3085448858778444E-2</v>
      </c>
      <c r="F8" s="379">
        <v>51.913260000000001</v>
      </c>
      <c r="G8" s="380">
        <v>1.4395238106924059E-2</v>
      </c>
      <c r="H8" s="379">
        <v>51.328870000000002</v>
      </c>
      <c r="I8" s="380">
        <v>1.438709877620554E-2</v>
      </c>
      <c r="J8" s="379">
        <v>179.51835</v>
      </c>
      <c r="K8" s="380">
        <v>1.3265369640568956E-2</v>
      </c>
      <c r="L8" s="379">
        <v>19.442060000000001</v>
      </c>
      <c r="M8" s="380">
        <v>1.8379020400668591E-2</v>
      </c>
      <c r="N8" s="379">
        <v>320.06448999999998</v>
      </c>
      <c r="O8" s="380">
        <v>1.309826092623154E-2</v>
      </c>
      <c r="P8" s="379">
        <v>201.12654000000001</v>
      </c>
      <c r="Q8" s="380">
        <v>1.5011247691566735E-2</v>
      </c>
      <c r="R8" s="379">
        <v>264.49108000000001</v>
      </c>
      <c r="S8" s="380">
        <v>6.3930734395831745E-2</v>
      </c>
      <c r="T8" s="379">
        <v>313.99240999999995</v>
      </c>
      <c r="U8" s="380">
        <v>2.8051415979208554E-2</v>
      </c>
      <c r="V8" s="379">
        <v>615.29318000000001</v>
      </c>
      <c r="W8" s="380">
        <v>8.6104371247339107E-2</v>
      </c>
      <c r="X8" s="379">
        <v>822.3098</v>
      </c>
      <c r="Y8" s="380">
        <v>9.5926192078068739E-2</v>
      </c>
      <c r="Z8" s="379">
        <v>343.52166999999997</v>
      </c>
      <c r="AA8" s="380">
        <v>4.0699383709687384E-2</v>
      </c>
      <c r="AB8" s="379">
        <v>817.24050999999997</v>
      </c>
      <c r="AC8" s="380">
        <v>2.3912950120398693E-2</v>
      </c>
      <c r="AD8" s="379">
        <v>882.1714300000001</v>
      </c>
      <c r="AE8" s="380">
        <v>3.2667945207470822E-2</v>
      </c>
      <c r="AF8" s="379">
        <v>277.53199000000001</v>
      </c>
      <c r="AG8" s="380">
        <v>5.2703612608387414E-2</v>
      </c>
      <c r="AH8" s="379">
        <v>44.243310000000001</v>
      </c>
      <c r="AI8" s="380">
        <v>9.3564992849179046E-2</v>
      </c>
      <c r="AJ8" s="379">
        <v>24.351479999999999</v>
      </c>
      <c r="AK8" s="380">
        <v>7.5361441370334958E-2</v>
      </c>
      <c r="AL8" s="379">
        <v>235.10501000000002</v>
      </c>
      <c r="AM8" s="380">
        <v>2.9710158257712029E-2</v>
      </c>
      <c r="AN8" s="379">
        <v>395.36139000000003</v>
      </c>
      <c r="AO8" s="380">
        <v>6.3164767458198823E-2</v>
      </c>
      <c r="AP8" s="379">
        <v>191.62864000000002</v>
      </c>
      <c r="AQ8" s="380">
        <v>2.4930130189607602E-2</v>
      </c>
      <c r="AR8" s="379">
        <v>6101.5353200000009</v>
      </c>
      <c r="AS8" s="380">
        <v>3.1783071209412192E-2</v>
      </c>
    </row>
    <row r="9" spans="1:45" ht="18">
      <c r="A9" s="361" t="s">
        <v>424</v>
      </c>
      <c r="B9" s="379">
        <v>0</v>
      </c>
      <c r="C9" s="380">
        <v>0</v>
      </c>
      <c r="D9" s="379">
        <v>1.2236400000000001</v>
      </c>
      <c r="E9" s="380">
        <v>3.3358997875682534E-4</v>
      </c>
      <c r="F9" s="379">
        <v>1.1138599999999999</v>
      </c>
      <c r="G9" s="380">
        <v>3.0886675037896733E-4</v>
      </c>
      <c r="H9" s="379">
        <v>1.4379000000000002</v>
      </c>
      <c r="I9" s="380">
        <v>4.0303262725842099E-4</v>
      </c>
      <c r="J9" s="379">
        <v>3.6100400000000001</v>
      </c>
      <c r="K9" s="380">
        <v>2.6676111393202729E-4</v>
      </c>
      <c r="L9" s="379">
        <v>0</v>
      </c>
      <c r="M9" s="380">
        <v>0</v>
      </c>
      <c r="N9" s="379">
        <v>7.7694200000000002</v>
      </c>
      <c r="O9" s="380">
        <v>3.1795432978360658E-4</v>
      </c>
      <c r="P9" s="379">
        <v>4.9151300000000004</v>
      </c>
      <c r="Q9" s="380">
        <v>3.6684484238753577E-4</v>
      </c>
      <c r="R9" s="379">
        <v>4.8860000000000001E-2</v>
      </c>
      <c r="S9" s="380">
        <v>1.1810060598566647E-5</v>
      </c>
      <c r="T9" s="379">
        <v>0</v>
      </c>
      <c r="U9" s="380">
        <v>0</v>
      </c>
      <c r="V9" s="379">
        <v>1.9428800000000002</v>
      </c>
      <c r="W9" s="380">
        <v>2.7188739652376809E-4</v>
      </c>
      <c r="X9" s="379">
        <v>0.16405</v>
      </c>
      <c r="Y9" s="380">
        <v>1.9137181400984372E-5</v>
      </c>
      <c r="Z9" s="379">
        <v>0</v>
      </c>
      <c r="AA9" s="380">
        <v>0</v>
      </c>
      <c r="AB9" s="379">
        <v>0</v>
      </c>
      <c r="AC9" s="380">
        <v>0</v>
      </c>
      <c r="AD9" s="379">
        <v>0</v>
      </c>
      <c r="AE9" s="380">
        <v>0</v>
      </c>
      <c r="AF9" s="379">
        <v>1.7540899999999999</v>
      </c>
      <c r="AG9" s="380">
        <v>3.3310350940173158E-4</v>
      </c>
      <c r="AH9" s="379">
        <v>0</v>
      </c>
      <c r="AI9" s="380">
        <v>0</v>
      </c>
      <c r="AJ9" s="379">
        <v>0</v>
      </c>
      <c r="AK9" s="380">
        <v>0</v>
      </c>
      <c r="AL9" s="379">
        <v>0</v>
      </c>
      <c r="AM9" s="380">
        <v>0</v>
      </c>
      <c r="AN9" s="379">
        <v>3.0839600000000003</v>
      </c>
      <c r="AO9" s="380">
        <v>4.9270773823004523E-4</v>
      </c>
      <c r="AP9" s="379">
        <v>2.7784499999999999</v>
      </c>
      <c r="AQ9" s="380">
        <v>3.6146538547325298E-4</v>
      </c>
      <c r="AR9" s="379">
        <v>29.842280000000002</v>
      </c>
      <c r="AS9" s="380">
        <v>1.5544928621198529E-4</v>
      </c>
    </row>
    <row r="10" spans="1:45" ht="27">
      <c r="A10" s="361" t="s">
        <v>425</v>
      </c>
      <c r="B10" s="379">
        <v>114.62296000000001</v>
      </c>
      <c r="C10" s="380">
        <v>0.97614501825902711</v>
      </c>
      <c r="D10" s="379">
        <v>3624.6488899999999</v>
      </c>
      <c r="E10" s="380">
        <v>0.98815545929852766</v>
      </c>
      <c r="F10" s="379">
        <v>3558.3232200000002</v>
      </c>
      <c r="G10" s="380">
        <v>0.98670185639077046</v>
      </c>
      <c r="H10" s="379">
        <v>3519.8124400000002</v>
      </c>
      <c r="I10" s="380">
        <v>0.9865771299465006</v>
      </c>
      <c r="J10" s="379">
        <v>13368.08596</v>
      </c>
      <c r="K10" s="380">
        <v>0.9878243736436978</v>
      </c>
      <c r="L10" s="379">
        <v>1039.4291499999999</v>
      </c>
      <c r="M10" s="380">
        <v>0.98259595705905711</v>
      </c>
      <c r="N10" s="379">
        <v>24148.52594</v>
      </c>
      <c r="O10" s="380">
        <v>0.98824987972264833</v>
      </c>
      <c r="P10" s="379">
        <v>13211.641109999999</v>
      </c>
      <c r="Q10" s="380">
        <v>0.98606189473699324</v>
      </c>
      <c r="R10" s="379">
        <v>3878.3830099999996</v>
      </c>
      <c r="S10" s="380">
        <v>0.93745268875463172</v>
      </c>
      <c r="T10" s="379">
        <v>10899.55665</v>
      </c>
      <c r="U10" s="380">
        <v>0.97374327480749912</v>
      </c>
      <c r="V10" s="379">
        <v>6538.0286399999995</v>
      </c>
      <c r="W10" s="380">
        <v>0.91493431675009884</v>
      </c>
      <c r="X10" s="379">
        <v>7862.3052600000001</v>
      </c>
      <c r="Y10" s="380">
        <v>0.91717380061282283</v>
      </c>
      <c r="Z10" s="379">
        <v>8109.5030299999999</v>
      </c>
      <c r="AA10" s="380">
        <v>0.96078880704335912</v>
      </c>
      <c r="AB10" s="379">
        <v>33408.290690000002</v>
      </c>
      <c r="AC10" s="380">
        <v>0.97754673086109023</v>
      </c>
      <c r="AD10" s="379">
        <v>26162.40062</v>
      </c>
      <c r="AE10" s="380">
        <v>0.96882741934870942</v>
      </c>
      <c r="AF10" s="379">
        <v>4999.7217799999999</v>
      </c>
      <c r="AG10" s="380">
        <v>0.9494523490529404</v>
      </c>
      <c r="AH10" s="379">
        <v>429.06272999999999</v>
      </c>
      <c r="AI10" s="380">
        <v>0.90737449942825787</v>
      </c>
      <c r="AJ10" s="379">
        <v>299.10793000000001</v>
      </c>
      <c r="AK10" s="380">
        <v>0.92566056478280812</v>
      </c>
      <c r="AL10" s="379">
        <v>7799.4907699999994</v>
      </c>
      <c r="AM10" s="380">
        <v>0.98561959656352804</v>
      </c>
      <c r="AN10" s="379">
        <v>5869.3134</v>
      </c>
      <c r="AO10" s="380">
        <v>0.93770870253741834</v>
      </c>
      <c r="AP10" s="379">
        <v>7501.70496</v>
      </c>
      <c r="AQ10" s="380">
        <v>0.97594222500783323</v>
      </c>
      <c r="AR10" s="379">
        <v>186341.95914000002</v>
      </c>
      <c r="AS10" s="380">
        <v>0.97066057082957236</v>
      </c>
    </row>
    <row r="11" spans="1:45" ht="18.75">
      <c r="A11" s="361" t="s">
        <v>426</v>
      </c>
      <c r="B11" s="381">
        <v>58.996199999999995</v>
      </c>
      <c r="C11" s="382">
        <v>0.50241981821280135</v>
      </c>
      <c r="D11" s="381">
        <v>2841.6676499999999</v>
      </c>
      <c r="E11" s="382">
        <v>0.77469831894794028</v>
      </c>
      <c r="F11" s="381">
        <v>2817.6325899999997</v>
      </c>
      <c r="G11" s="382">
        <v>0.78131275190344684</v>
      </c>
      <c r="H11" s="381">
        <v>2892.6617099999999</v>
      </c>
      <c r="I11" s="382">
        <v>0.81079146585377038</v>
      </c>
      <c r="J11" s="381">
        <v>10642.084550000001</v>
      </c>
      <c r="K11" s="382">
        <v>0.78638860763781504</v>
      </c>
      <c r="L11" s="381">
        <v>936.65132999999992</v>
      </c>
      <c r="M11" s="382">
        <v>0.88543775208920084</v>
      </c>
      <c r="N11" s="381">
        <v>18894.419140000002</v>
      </c>
      <c r="O11" s="382">
        <v>0.77323176946403327</v>
      </c>
      <c r="P11" s="381">
        <v>10625.46668</v>
      </c>
      <c r="Q11" s="382">
        <v>0.79304060106622054</v>
      </c>
      <c r="R11" s="381">
        <v>2528.5823300000002</v>
      </c>
      <c r="S11" s="382">
        <v>0.61118932758421707</v>
      </c>
      <c r="T11" s="381">
        <v>5084.0990300000003</v>
      </c>
      <c r="U11" s="382">
        <v>0.45420262473867046</v>
      </c>
      <c r="V11" s="381">
        <v>3973.4091400000002</v>
      </c>
      <c r="W11" s="382">
        <v>0.55604044840563716</v>
      </c>
      <c r="X11" s="381">
        <v>4741.1008499999998</v>
      </c>
      <c r="Y11" s="382">
        <v>0.55307105764590792</v>
      </c>
      <c r="Z11" s="381">
        <v>4338.0745999999999</v>
      </c>
      <c r="AA11" s="382">
        <v>0.51396164529198007</v>
      </c>
      <c r="AB11" s="381">
        <v>16524.451870000001</v>
      </c>
      <c r="AC11" s="382">
        <v>0.48351542599649028</v>
      </c>
      <c r="AD11" s="381">
        <v>12730.96472</v>
      </c>
      <c r="AE11" s="382">
        <v>0.4714440343088464</v>
      </c>
      <c r="AF11" s="381">
        <v>2981.5879500000001</v>
      </c>
      <c r="AG11" s="382">
        <v>0.56620664260950959</v>
      </c>
      <c r="AH11" s="381">
        <v>240.51276000000001</v>
      </c>
      <c r="AI11" s="382">
        <v>0.50863225806424328</v>
      </c>
      <c r="AJ11" s="381">
        <v>207.85406</v>
      </c>
      <c r="AK11" s="382">
        <v>0.64325377990479782</v>
      </c>
      <c r="AL11" s="381">
        <v>6227.6607999999997</v>
      </c>
      <c r="AM11" s="382">
        <v>0.7869878568021561</v>
      </c>
      <c r="AN11" s="381">
        <v>3545.7141000000001</v>
      </c>
      <c r="AO11" s="382">
        <v>0.56647971264912012</v>
      </c>
      <c r="AP11" s="381">
        <v>4809.5355999999992</v>
      </c>
      <c r="AQ11" s="382">
        <v>0.62570161046674688</v>
      </c>
      <c r="AR11" s="381">
        <v>117643.12766000001</v>
      </c>
      <c r="AS11" s="382">
        <v>0.61280640160512079</v>
      </c>
    </row>
    <row r="12" spans="1:45" ht="19.5">
      <c r="A12" s="368" t="s">
        <v>427</v>
      </c>
      <c r="B12" s="381">
        <v>0</v>
      </c>
      <c r="C12" s="382">
        <v>0</v>
      </c>
      <c r="D12" s="381">
        <v>815.47444999999993</v>
      </c>
      <c r="E12" s="382">
        <v>0.22231547224039241</v>
      </c>
      <c r="F12" s="381">
        <v>861.76300000000003</v>
      </c>
      <c r="G12" s="382">
        <v>0.23896175229097918</v>
      </c>
      <c r="H12" s="381">
        <v>912.79244999999992</v>
      </c>
      <c r="I12" s="382">
        <v>0.2558489041415612</v>
      </c>
      <c r="J12" s="381">
        <v>3293.0627000000004</v>
      </c>
      <c r="K12" s="382">
        <v>0.24333832148674517</v>
      </c>
      <c r="L12" s="381">
        <v>51.152529999999999</v>
      </c>
      <c r="M12" s="382">
        <v>4.8355647108167144E-2</v>
      </c>
      <c r="N12" s="381">
        <v>5656.0442800000001</v>
      </c>
      <c r="O12" s="382">
        <v>0.23146692652396211</v>
      </c>
      <c r="P12" s="381">
        <v>3347.2301499999999</v>
      </c>
      <c r="Q12" s="382">
        <v>0.24982332447189751</v>
      </c>
      <c r="R12" s="381">
        <v>791.38578000000007</v>
      </c>
      <c r="S12" s="382">
        <v>0.19128763853139447</v>
      </c>
      <c r="T12" s="381">
        <v>1744.3996000000002</v>
      </c>
      <c r="U12" s="382">
        <v>0.15584096065750452</v>
      </c>
      <c r="V12" s="381">
        <v>1237.6598700000002</v>
      </c>
      <c r="W12" s="382">
        <v>0.17319861228498173</v>
      </c>
      <c r="X12" s="381">
        <v>1827.6906899999999</v>
      </c>
      <c r="Y12" s="382">
        <v>0.21320846253837422</v>
      </c>
      <c r="Z12" s="381">
        <v>1134.63338</v>
      </c>
      <c r="AA12" s="382">
        <v>0.13442784934772684</v>
      </c>
      <c r="AB12" s="381">
        <v>5214.42922</v>
      </c>
      <c r="AC12" s="382">
        <v>0.15257734328932063</v>
      </c>
      <c r="AD12" s="381">
        <v>3902.1715099999997</v>
      </c>
      <c r="AE12" s="382">
        <v>0.14450244107183755</v>
      </c>
      <c r="AF12" s="381">
        <v>1036.3159900000001</v>
      </c>
      <c r="AG12" s="382">
        <v>0.19679748081234702</v>
      </c>
      <c r="AH12" s="381">
        <v>103.21484</v>
      </c>
      <c r="AI12" s="382">
        <v>0.21827697264352866</v>
      </c>
      <c r="AJ12" s="381">
        <v>29.25113</v>
      </c>
      <c r="AK12" s="382">
        <v>9.0524572572634035E-2</v>
      </c>
      <c r="AL12" s="381">
        <v>941.95720999999992</v>
      </c>
      <c r="AM12" s="382">
        <v>0.11903488479931959</v>
      </c>
      <c r="AN12" s="381">
        <v>1183.10832</v>
      </c>
      <c r="AO12" s="382">
        <v>0.18901886679086261</v>
      </c>
      <c r="AP12" s="381">
        <v>1006.69382</v>
      </c>
      <c r="AQ12" s="382">
        <v>0.13096689510332796</v>
      </c>
      <c r="AR12" s="381">
        <v>35090.430919999999</v>
      </c>
      <c r="AS12" s="382">
        <v>0.18278705378359086</v>
      </c>
    </row>
    <row r="13" spans="1:45" ht="19.5">
      <c r="A13" s="368" t="s">
        <v>428</v>
      </c>
      <c r="B13" s="381">
        <v>41.735150000000004</v>
      </c>
      <c r="C13" s="382">
        <v>0.35542232340530411</v>
      </c>
      <c r="D13" s="381">
        <v>1894.38581</v>
      </c>
      <c r="E13" s="382">
        <v>0.516449382265316</v>
      </c>
      <c r="F13" s="381">
        <v>1825.8955800000001</v>
      </c>
      <c r="G13" s="382">
        <v>0.50630998000280103</v>
      </c>
      <c r="H13" s="381">
        <v>1842.91777</v>
      </c>
      <c r="I13" s="382">
        <v>0.51655608224795213</v>
      </c>
      <c r="J13" s="381">
        <v>6923.4502499999999</v>
      </c>
      <c r="K13" s="382">
        <v>0.5116030018899993</v>
      </c>
      <c r="L13" s="381">
        <v>854.57362999999998</v>
      </c>
      <c r="M13" s="382">
        <v>0.8078478401796626</v>
      </c>
      <c r="N13" s="381">
        <v>12583.000239999999</v>
      </c>
      <c r="O13" s="382">
        <v>0.5149444112914684</v>
      </c>
      <c r="P13" s="381">
        <v>7041.4983700000003</v>
      </c>
      <c r="Q13" s="382">
        <v>0.52554812583080002</v>
      </c>
      <c r="R13" s="381">
        <v>1627.2574399999999</v>
      </c>
      <c r="S13" s="382">
        <v>0.3933280592686948</v>
      </c>
      <c r="T13" s="381">
        <v>2567.4477900000002</v>
      </c>
      <c r="U13" s="382">
        <v>0.22937034039195314</v>
      </c>
      <c r="V13" s="381">
        <v>2182.1713799999998</v>
      </c>
      <c r="W13" s="382">
        <v>0.30537392699336968</v>
      </c>
      <c r="X13" s="381">
        <v>2695.5632400000004</v>
      </c>
      <c r="Y13" s="382">
        <v>0.31444975740143355</v>
      </c>
      <c r="Z13" s="381">
        <v>2410.97001</v>
      </c>
      <c r="AA13" s="382">
        <v>0.28564426095605217</v>
      </c>
      <c r="AB13" s="381">
        <v>8524.7595799999999</v>
      </c>
      <c r="AC13" s="382">
        <v>0.24943960575930202</v>
      </c>
      <c r="AD13" s="381">
        <v>6662.82413</v>
      </c>
      <c r="AE13" s="382">
        <v>0.24673296618306315</v>
      </c>
      <c r="AF13" s="381">
        <v>1620.1935900000001</v>
      </c>
      <c r="AG13" s="382">
        <v>0.30767644233716074</v>
      </c>
      <c r="AH13" s="381">
        <v>128.15696</v>
      </c>
      <c r="AI13" s="382">
        <v>0.27102414005580783</v>
      </c>
      <c r="AJ13" s="381">
        <v>174.66876999999999</v>
      </c>
      <c r="AK13" s="382">
        <v>0.5405540143590255</v>
      </c>
      <c r="AL13" s="381">
        <v>4741.5783899999997</v>
      </c>
      <c r="AM13" s="382">
        <v>0.59919201363785224</v>
      </c>
      <c r="AN13" s="381">
        <v>2004.4746200000002</v>
      </c>
      <c r="AO13" s="382">
        <v>0.32024415244028115</v>
      </c>
      <c r="AP13" s="381">
        <v>3220.0846900000001</v>
      </c>
      <c r="AQ13" s="382">
        <v>0.41892031662523005</v>
      </c>
      <c r="AR13" s="381">
        <v>71567.60738999999</v>
      </c>
      <c r="AS13" s="382">
        <v>0.37279770462160067</v>
      </c>
    </row>
    <row r="14" spans="1:45" ht="19.5">
      <c r="A14" s="368" t="s">
        <v>429</v>
      </c>
      <c r="B14" s="381">
        <v>0</v>
      </c>
      <c r="C14" s="382">
        <v>0</v>
      </c>
      <c r="D14" s="381">
        <v>0</v>
      </c>
      <c r="E14" s="382">
        <v>0</v>
      </c>
      <c r="F14" s="381">
        <v>0</v>
      </c>
      <c r="G14" s="382">
        <v>0</v>
      </c>
      <c r="H14" s="381">
        <v>0</v>
      </c>
      <c r="I14" s="382">
        <v>0</v>
      </c>
      <c r="J14" s="381">
        <v>0</v>
      </c>
      <c r="K14" s="382">
        <v>0</v>
      </c>
      <c r="L14" s="381">
        <v>0</v>
      </c>
      <c r="M14" s="382">
        <v>0</v>
      </c>
      <c r="N14" s="381">
        <v>0</v>
      </c>
      <c r="O14" s="382">
        <v>0</v>
      </c>
      <c r="P14" s="381">
        <v>0</v>
      </c>
      <c r="Q14" s="382">
        <v>0</v>
      </c>
      <c r="R14" s="381">
        <v>0</v>
      </c>
      <c r="S14" s="382">
        <v>0</v>
      </c>
      <c r="T14" s="381">
        <v>0</v>
      </c>
      <c r="U14" s="382">
        <v>0</v>
      </c>
      <c r="V14" s="381">
        <v>0</v>
      </c>
      <c r="W14" s="382">
        <v>0</v>
      </c>
      <c r="X14" s="381">
        <v>0</v>
      </c>
      <c r="Y14" s="382">
        <v>0</v>
      </c>
      <c r="Z14" s="381">
        <v>58.344589999999997</v>
      </c>
      <c r="AA14" s="382">
        <v>6.9124863528824522E-3</v>
      </c>
      <c r="AB14" s="381">
        <v>0</v>
      </c>
      <c r="AC14" s="382">
        <v>0</v>
      </c>
      <c r="AD14" s="381">
        <v>0</v>
      </c>
      <c r="AE14" s="382">
        <v>0</v>
      </c>
      <c r="AF14" s="381">
        <v>0</v>
      </c>
      <c r="AG14" s="382">
        <v>0</v>
      </c>
      <c r="AH14" s="381">
        <v>0</v>
      </c>
      <c r="AI14" s="382">
        <v>0</v>
      </c>
      <c r="AJ14" s="381">
        <v>0</v>
      </c>
      <c r="AK14" s="382">
        <v>0</v>
      </c>
      <c r="AL14" s="381">
        <v>0</v>
      </c>
      <c r="AM14" s="382">
        <v>0</v>
      </c>
      <c r="AN14" s="381">
        <v>0</v>
      </c>
      <c r="AO14" s="382">
        <v>0</v>
      </c>
      <c r="AP14" s="381">
        <v>0</v>
      </c>
      <c r="AQ14" s="382">
        <v>0</v>
      </c>
      <c r="AR14" s="381">
        <v>58.344589999999997</v>
      </c>
      <c r="AS14" s="382">
        <v>3.0391863054133038E-4</v>
      </c>
    </row>
    <row r="15" spans="1:45" ht="19.5">
      <c r="A15" s="368" t="s">
        <v>430</v>
      </c>
      <c r="B15" s="381">
        <v>0</v>
      </c>
      <c r="C15" s="382">
        <v>0</v>
      </c>
      <c r="D15" s="381">
        <v>25.90577</v>
      </c>
      <c r="E15" s="382">
        <v>7.0624573109568196E-3</v>
      </c>
      <c r="F15" s="381">
        <v>29.819230000000001</v>
      </c>
      <c r="G15" s="382">
        <v>8.2686950504578822E-3</v>
      </c>
      <c r="H15" s="381">
        <v>38.820300000000003</v>
      </c>
      <c r="I15" s="382">
        <v>1.0881040058390764E-2</v>
      </c>
      <c r="J15" s="381">
        <v>115.09792999999999</v>
      </c>
      <c r="K15" s="382">
        <v>8.5050725249777009E-3</v>
      </c>
      <c r="L15" s="381">
        <v>0</v>
      </c>
      <c r="M15" s="382">
        <v>0</v>
      </c>
      <c r="N15" s="381">
        <v>288.78222</v>
      </c>
      <c r="O15" s="382">
        <v>1.1818071003179392E-2</v>
      </c>
      <c r="P15" s="381">
        <v>122.52532000000001</v>
      </c>
      <c r="Q15" s="382">
        <v>9.1447798336732472E-3</v>
      </c>
      <c r="R15" s="381">
        <v>100.05225</v>
      </c>
      <c r="S15" s="382">
        <v>2.418385459523004E-2</v>
      </c>
      <c r="T15" s="381">
        <v>581.09523000000002</v>
      </c>
      <c r="U15" s="382">
        <v>5.1913815433512783E-2</v>
      </c>
      <c r="V15" s="381">
        <v>44.756209999999996</v>
      </c>
      <c r="W15" s="382">
        <v>6.2632017495527423E-3</v>
      </c>
      <c r="X15" s="381">
        <v>217.84692000000001</v>
      </c>
      <c r="Y15" s="382">
        <v>2.5412837706100155E-2</v>
      </c>
      <c r="Z15" s="381">
        <v>634.71497999999997</v>
      </c>
      <c r="AA15" s="382">
        <v>7.5199065366987047E-2</v>
      </c>
      <c r="AB15" s="381">
        <v>2240.4803400000001</v>
      </c>
      <c r="AC15" s="382">
        <v>6.5557805762900698E-2</v>
      </c>
      <c r="AD15" s="381">
        <v>1779.91444</v>
      </c>
      <c r="AE15" s="382">
        <v>6.5912526094736607E-2</v>
      </c>
      <c r="AF15" s="381">
        <v>37.870609999999999</v>
      </c>
      <c r="AG15" s="382">
        <v>7.1916680980932055E-3</v>
      </c>
      <c r="AH15" s="381">
        <v>5.1165000000000003</v>
      </c>
      <c r="AI15" s="382">
        <v>1.0820286409692778E-2</v>
      </c>
      <c r="AJ15" s="381">
        <v>3.9341599999999999</v>
      </c>
      <c r="AK15" s="382">
        <v>1.2175192973138266E-2</v>
      </c>
      <c r="AL15" s="381">
        <v>544.12519999999995</v>
      </c>
      <c r="AM15" s="382">
        <v>6.8760958364984262E-2</v>
      </c>
      <c r="AN15" s="381">
        <v>34.075330000000001</v>
      </c>
      <c r="AO15" s="382">
        <v>5.4440325989125694E-3</v>
      </c>
      <c r="AP15" s="381">
        <v>84.176439999999999</v>
      </c>
      <c r="AQ15" s="382">
        <v>1.095102281213128E-2</v>
      </c>
      <c r="AR15" s="381">
        <v>6929.109379999999</v>
      </c>
      <c r="AS15" s="382">
        <v>3.6093928051267252E-2</v>
      </c>
    </row>
    <row r="16" spans="1:45" ht="19.5">
      <c r="A16" s="369" t="s">
        <v>431</v>
      </c>
      <c r="B16" s="381">
        <v>0</v>
      </c>
      <c r="C16" s="382">
        <v>0</v>
      </c>
      <c r="D16" s="381">
        <v>0</v>
      </c>
      <c r="E16" s="382">
        <v>0</v>
      </c>
      <c r="F16" s="381">
        <v>0</v>
      </c>
      <c r="G16" s="382">
        <v>0</v>
      </c>
      <c r="H16" s="381">
        <v>0</v>
      </c>
      <c r="I16" s="382">
        <v>0</v>
      </c>
      <c r="J16" s="381">
        <v>0</v>
      </c>
      <c r="K16" s="382">
        <v>0</v>
      </c>
      <c r="L16" s="381">
        <v>0</v>
      </c>
      <c r="M16" s="382">
        <v>0</v>
      </c>
      <c r="N16" s="381">
        <v>0</v>
      </c>
      <c r="O16" s="382">
        <v>0</v>
      </c>
      <c r="P16" s="381">
        <v>0</v>
      </c>
      <c r="Q16" s="382">
        <v>0</v>
      </c>
      <c r="R16" s="381">
        <v>0</v>
      </c>
      <c r="S16" s="382">
        <v>0</v>
      </c>
      <c r="T16" s="381">
        <v>0</v>
      </c>
      <c r="U16" s="382">
        <v>0</v>
      </c>
      <c r="V16" s="381">
        <v>0</v>
      </c>
      <c r="W16" s="382">
        <v>0</v>
      </c>
      <c r="X16" s="381">
        <v>0</v>
      </c>
      <c r="Y16" s="382">
        <v>0</v>
      </c>
      <c r="Z16" s="381">
        <v>0</v>
      </c>
      <c r="AA16" s="382">
        <v>0</v>
      </c>
      <c r="AB16" s="381">
        <v>0</v>
      </c>
      <c r="AC16" s="382">
        <v>0</v>
      </c>
      <c r="AD16" s="381">
        <v>0</v>
      </c>
      <c r="AE16" s="382">
        <v>0</v>
      </c>
      <c r="AF16" s="381">
        <v>0</v>
      </c>
      <c r="AG16" s="382">
        <v>0</v>
      </c>
      <c r="AH16" s="381">
        <v>0</v>
      </c>
      <c r="AI16" s="382">
        <v>0</v>
      </c>
      <c r="AJ16" s="381">
        <v>0</v>
      </c>
      <c r="AK16" s="382">
        <v>0</v>
      </c>
      <c r="AL16" s="381">
        <v>0</v>
      </c>
      <c r="AM16" s="382">
        <v>0</v>
      </c>
      <c r="AN16" s="381">
        <v>0</v>
      </c>
      <c r="AO16" s="382">
        <v>0</v>
      </c>
      <c r="AP16" s="381">
        <v>0</v>
      </c>
      <c r="AQ16" s="382">
        <v>0</v>
      </c>
      <c r="AR16" s="381">
        <v>0</v>
      </c>
      <c r="AS16" s="382">
        <v>0</v>
      </c>
    </row>
    <row r="17" spans="1:45" s="261" customFormat="1" ht="19.5">
      <c r="A17" s="369" t="s">
        <v>432</v>
      </c>
      <c r="B17" s="381">
        <v>17.261050000000001</v>
      </c>
      <c r="C17" s="382">
        <v>0.14699749480749738</v>
      </c>
      <c r="D17" s="381">
        <v>31.797249999999998</v>
      </c>
      <c r="E17" s="382">
        <v>8.6685985682271437E-3</v>
      </c>
      <c r="F17" s="381">
        <v>0</v>
      </c>
      <c r="G17" s="382">
        <v>0</v>
      </c>
      <c r="H17" s="381">
        <v>0</v>
      </c>
      <c r="I17" s="382">
        <v>0</v>
      </c>
      <c r="J17" s="381">
        <v>0</v>
      </c>
      <c r="K17" s="382">
        <v>0</v>
      </c>
      <c r="L17" s="381">
        <v>1.88028</v>
      </c>
      <c r="M17" s="382">
        <v>1.7774713419755487E-3</v>
      </c>
      <c r="N17" s="381">
        <v>0</v>
      </c>
      <c r="O17" s="382">
        <v>0</v>
      </c>
      <c r="P17" s="381">
        <v>0</v>
      </c>
      <c r="Q17" s="382">
        <v>0</v>
      </c>
      <c r="R17" s="381">
        <v>9.8868600000000004</v>
      </c>
      <c r="S17" s="382">
        <v>2.3897751888977618E-3</v>
      </c>
      <c r="T17" s="381">
        <v>191.15640999999999</v>
      </c>
      <c r="U17" s="382">
        <v>1.7077508255700011E-2</v>
      </c>
      <c r="V17" s="381">
        <v>207.12869000000001</v>
      </c>
      <c r="W17" s="382">
        <v>2.8985670895515233E-2</v>
      </c>
      <c r="X17" s="381">
        <v>0</v>
      </c>
      <c r="Y17" s="382">
        <v>0</v>
      </c>
      <c r="Z17" s="381">
        <v>99.411640000000006</v>
      </c>
      <c r="AA17" s="382">
        <v>1.1777983268331535E-2</v>
      </c>
      <c r="AB17" s="381">
        <v>544.78273000000002</v>
      </c>
      <c r="AC17" s="382">
        <v>1.5940671184966872E-2</v>
      </c>
      <c r="AD17" s="381">
        <v>386.05464000000001</v>
      </c>
      <c r="AE17" s="382">
        <v>1.4296100959209112E-2</v>
      </c>
      <c r="AF17" s="381">
        <v>86.079089999999994</v>
      </c>
      <c r="AG17" s="382">
        <v>1.6346508426082755E-2</v>
      </c>
      <c r="AH17" s="381">
        <v>4.0244600000000004</v>
      </c>
      <c r="AI17" s="382">
        <v>8.5108589552139544E-3</v>
      </c>
      <c r="AJ17" s="381">
        <v>0</v>
      </c>
      <c r="AK17" s="382">
        <v>0</v>
      </c>
      <c r="AL17" s="381">
        <v>0</v>
      </c>
      <c r="AM17" s="382">
        <v>0</v>
      </c>
      <c r="AN17" s="381">
        <v>122.92716</v>
      </c>
      <c r="AO17" s="382">
        <v>1.9639412628776925E-2</v>
      </c>
      <c r="AP17" s="381">
        <v>198.10574</v>
      </c>
      <c r="AQ17" s="382">
        <v>2.5772775350848147E-2</v>
      </c>
      <c r="AR17" s="381">
        <v>1900.4960000000001</v>
      </c>
      <c r="AS17" s="382">
        <v>9.8997377763606932E-3</v>
      </c>
    </row>
    <row r="18" spans="1:45"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c r="T18" s="381">
        <v>0</v>
      </c>
      <c r="U18" s="382">
        <v>0</v>
      </c>
      <c r="V18" s="381">
        <v>0</v>
      </c>
      <c r="W18" s="382">
        <v>0</v>
      </c>
      <c r="X18" s="381">
        <v>0</v>
      </c>
      <c r="Y18" s="382">
        <v>0</v>
      </c>
      <c r="Z18" s="381">
        <v>0</v>
      </c>
      <c r="AA18" s="382">
        <v>0</v>
      </c>
      <c r="AB18" s="381">
        <v>0</v>
      </c>
      <c r="AC18" s="382">
        <v>0</v>
      </c>
      <c r="AD18" s="381">
        <v>0</v>
      </c>
      <c r="AE18" s="382">
        <v>0</v>
      </c>
      <c r="AF18" s="381">
        <v>0</v>
      </c>
      <c r="AG18" s="382">
        <v>0</v>
      </c>
      <c r="AH18" s="381">
        <v>0</v>
      </c>
      <c r="AI18" s="382">
        <v>0</v>
      </c>
      <c r="AJ18" s="381">
        <v>0</v>
      </c>
      <c r="AK18" s="382">
        <v>0</v>
      </c>
      <c r="AL18" s="381">
        <v>0</v>
      </c>
      <c r="AM18" s="382">
        <v>0</v>
      </c>
      <c r="AN18" s="381">
        <v>0</v>
      </c>
      <c r="AO18" s="382">
        <v>0</v>
      </c>
      <c r="AP18" s="381">
        <v>0</v>
      </c>
      <c r="AQ18" s="382">
        <v>0</v>
      </c>
      <c r="AR18" s="381">
        <v>0</v>
      </c>
      <c r="AS18" s="382">
        <v>0</v>
      </c>
    </row>
    <row r="19" spans="1:45" ht="18.75">
      <c r="A19" s="361" t="s">
        <v>434</v>
      </c>
      <c r="B19" s="381">
        <v>0</v>
      </c>
      <c r="C19" s="382">
        <v>0</v>
      </c>
      <c r="D19" s="381">
        <v>74.104369999999989</v>
      </c>
      <c r="E19" s="382">
        <v>2.0202408563047888E-2</v>
      </c>
      <c r="F19" s="381">
        <v>100.15478</v>
      </c>
      <c r="G19" s="382">
        <v>2.7772324559208875E-2</v>
      </c>
      <c r="H19" s="381">
        <v>98.131190000000004</v>
      </c>
      <c r="I19" s="382">
        <v>2.7505439405866392E-2</v>
      </c>
      <c r="J19" s="381">
        <v>310.47366999999997</v>
      </c>
      <c r="K19" s="382">
        <v>2.294221173609285E-2</v>
      </c>
      <c r="L19" s="381">
        <v>29.044889999999999</v>
      </c>
      <c r="M19" s="382">
        <v>2.7456793459395515E-2</v>
      </c>
      <c r="N19" s="381">
        <v>366.5924</v>
      </c>
      <c r="O19" s="382">
        <v>1.5002360645423186E-2</v>
      </c>
      <c r="P19" s="381">
        <v>114.21284</v>
      </c>
      <c r="Q19" s="382">
        <v>8.5243709298498394E-3</v>
      </c>
      <c r="R19" s="381">
        <v>0</v>
      </c>
      <c r="S19" s="382">
        <v>0</v>
      </c>
      <c r="T19" s="381">
        <v>0</v>
      </c>
      <c r="U19" s="382">
        <v>0</v>
      </c>
      <c r="V19" s="381">
        <v>301.69299000000001</v>
      </c>
      <c r="W19" s="382">
        <v>4.2219036482217739E-2</v>
      </c>
      <c r="X19" s="381">
        <v>0</v>
      </c>
      <c r="Y19" s="382">
        <v>0</v>
      </c>
      <c r="Z19" s="381">
        <v>0</v>
      </c>
      <c r="AA19" s="382">
        <v>0</v>
      </c>
      <c r="AB19" s="381">
        <v>0</v>
      </c>
      <c r="AC19" s="382">
        <v>0</v>
      </c>
      <c r="AD19" s="381">
        <v>0</v>
      </c>
      <c r="AE19" s="382">
        <v>0</v>
      </c>
      <c r="AF19" s="381">
        <v>201.12867</v>
      </c>
      <c r="AG19" s="382">
        <v>3.8194542935825852E-2</v>
      </c>
      <c r="AH19" s="381">
        <v>0</v>
      </c>
      <c r="AI19" s="382">
        <v>0</v>
      </c>
      <c r="AJ19" s="381">
        <v>0</v>
      </c>
      <c r="AK19" s="382">
        <v>0</v>
      </c>
      <c r="AL19" s="381">
        <v>0</v>
      </c>
      <c r="AM19" s="382">
        <v>0</v>
      </c>
      <c r="AN19" s="381">
        <v>201.12867</v>
      </c>
      <c r="AO19" s="382">
        <v>3.2133248190286887E-2</v>
      </c>
      <c r="AP19" s="381">
        <v>300.47490999999997</v>
      </c>
      <c r="AQ19" s="382">
        <v>3.9090600575209557E-2</v>
      </c>
      <c r="AR19" s="381">
        <v>2097.1393800000001</v>
      </c>
      <c r="AS19" s="382">
        <v>1.0924058741759857E-2</v>
      </c>
    </row>
    <row r="20" spans="1:45" ht="19.5">
      <c r="A20" s="368" t="s">
        <v>435</v>
      </c>
      <c r="B20" s="381">
        <v>55.626760000000004</v>
      </c>
      <c r="C20" s="382">
        <v>0.47372520004622565</v>
      </c>
      <c r="D20" s="381">
        <v>782.98123999999996</v>
      </c>
      <c r="E20" s="382">
        <v>0.21345714035058735</v>
      </c>
      <c r="F20" s="381">
        <v>740.69063000000006</v>
      </c>
      <c r="G20" s="382">
        <v>0.20538910448732348</v>
      </c>
      <c r="H20" s="381">
        <v>627.15072999999995</v>
      </c>
      <c r="I20" s="382">
        <v>0.17578566409273008</v>
      </c>
      <c r="J20" s="381">
        <v>2726.0014100000003</v>
      </c>
      <c r="K20" s="382">
        <v>0.20143576600588281</v>
      </c>
      <c r="L20" s="381">
        <v>102.77782000000001</v>
      </c>
      <c r="M20" s="382">
        <v>9.7158204969856304E-2</v>
      </c>
      <c r="N20" s="381">
        <v>5254.1067999999996</v>
      </c>
      <c r="O20" s="382">
        <v>0.21501811025861517</v>
      </c>
      <c r="P20" s="381">
        <v>2586.17443</v>
      </c>
      <c r="Q20" s="382">
        <v>0.19302129367077273</v>
      </c>
      <c r="R20" s="381">
        <v>1349.8006799999998</v>
      </c>
      <c r="S20" s="382">
        <v>0.32626336117041477</v>
      </c>
      <c r="T20" s="381">
        <v>5815.4576200000001</v>
      </c>
      <c r="U20" s="382">
        <v>0.51954065006882866</v>
      </c>
      <c r="V20" s="381">
        <v>2564.6194999999998</v>
      </c>
      <c r="W20" s="382">
        <v>0.35889386834446169</v>
      </c>
      <c r="X20" s="381">
        <v>3121.2044100000003</v>
      </c>
      <c r="Y20" s="382">
        <v>0.36410274296691497</v>
      </c>
      <c r="Z20" s="381">
        <v>3771.4284300000004</v>
      </c>
      <c r="AA20" s="382">
        <v>0.44682716175137915</v>
      </c>
      <c r="AB20" s="381">
        <v>16883.838820000001</v>
      </c>
      <c r="AC20" s="382">
        <v>0.49403130486460001</v>
      </c>
      <c r="AD20" s="381">
        <v>13431.4359</v>
      </c>
      <c r="AE20" s="382">
        <v>0.49738338503986301</v>
      </c>
      <c r="AF20" s="381">
        <v>2018.13383</v>
      </c>
      <c r="AG20" s="382">
        <v>0.38324570644343081</v>
      </c>
      <c r="AH20" s="381">
        <v>188.54997</v>
      </c>
      <c r="AI20" s="382">
        <v>0.39874224136401465</v>
      </c>
      <c r="AJ20" s="381">
        <v>91.253869999999992</v>
      </c>
      <c r="AK20" s="382">
        <v>0.28240678487801024</v>
      </c>
      <c r="AL20" s="381">
        <v>1571.82997</v>
      </c>
      <c r="AM20" s="382">
        <v>0.19863173976137194</v>
      </c>
      <c r="AN20" s="381">
        <v>2323.5992999999999</v>
      </c>
      <c r="AO20" s="382">
        <v>0.37122898988829822</v>
      </c>
      <c r="AP20" s="381">
        <v>2692.1693599999999</v>
      </c>
      <c r="AQ20" s="382">
        <v>0.35024061454108613</v>
      </c>
      <c r="AR20" s="381">
        <v>68698.831479999993</v>
      </c>
      <c r="AS20" s="382">
        <v>0.35785416922445146</v>
      </c>
    </row>
    <row r="21" spans="1:45" s="261" customFormat="1" ht="19.5">
      <c r="A21" s="368" t="s">
        <v>436</v>
      </c>
      <c r="B21" s="381">
        <v>6.5164</v>
      </c>
      <c r="C21" s="382">
        <v>5.5494565809355509E-2</v>
      </c>
      <c r="D21" s="381">
        <v>257.43574000000001</v>
      </c>
      <c r="E21" s="382">
        <v>7.0182392728128873E-2</v>
      </c>
      <c r="F21" s="381">
        <v>262.18554999999998</v>
      </c>
      <c r="G21" s="382">
        <v>7.2702492974720576E-2</v>
      </c>
      <c r="H21" s="381">
        <v>261.09726000000001</v>
      </c>
      <c r="I21" s="382">
        <v>7.3183611285746589E-2</v>
      </c>
      <c r="J21" s="381">
        <v>948.28190000000006</v>
      </c>
      <c r="K21" s="382">
        <v>7.0072557635255939E-2</v>
      </c>
      <c r="L21" s="381">
        <v>1.6830000000000001</v>
      </c>
      <c r="M21" s="382">
        <v>1.590978082277559E-3</v>
      </c>
      <c r="N21" s="381">
        <v>1744.7710300000001</v>
      </c>
      <c r="O21" s="382">
        <v>7.1402692024565922E-2</v>
      </c>
      <c r="P21" s="381">
        <v>965.76210000000003</v>
      </c>
      <c r="Q21" s="382">
        <v>7.2080462848053972E-2</v>
      </c>
      <c r="R21" s="381">
        <v>272.8528</v>
      </c>
      <c r="S21" s="382">
        <v>6.5951864561780302E-2</v>
      </c>
      <c r="T21" s="381">
        <v>907.29167000000007</v>
      </c>
      <c r="U21" s="382">
        <v>8.105551357002809E-2</v>
      </c>
      <c r="V21" s="381">
        <v>803.63036999999997</v>
      </c>
      <c r="W21" s="382">
        <v>0.11246035219196884</v>
      </c>
      <c r="X21" s="381">
        <v>609.66690000000006</v>
      </c>
      <c r="Y21" s="382">
        <v>7.1120427061723862E-2</v>
      </c>
      <c r="Z21" s="381">
        <v>652.25963999999999</v>
      </c>
      <c r="AA21" s="382">
        <v>7.7277702354854524E-2</v>
      </c>
      <c r="AB21" s="381">
        <v>2737.23488</v>
      </c>
      <c r="AC21" s="382">
        <v>8.0093143147364917E-2</v>
      </c>
      <c r="AD21" s="381">
        <v>2083.0233200000002</v>
      </c>
      <c r="AE21" s="382">
        <v>7.7137038640714042E-2</v>
      </c>
      <c r="AF21" s="381">
        <v>652.02853000000005</v>
      </c>
      <c r="AG21" s="382">
        <v>0.12382089378142071</v>
      </c>
      <c r="AH21" s="381">
        <v>32.113500000000002</v>
      </c>
      <c r="AI21" s="382">
        <v>6.7913078787778566E-2</v>
      </c>
      <c r="AJ21" s="381">
        <v>13.036799999999999</v>
      </c>
      <c r="AK21" s="382">
        <v>4.034547546419285E-2</v>
      </c>
      <c r="AL21" s="381">
        <v>378.58320000000003</v>
      </c>
      <c r="AM21" s="382">
        <v>4.7841459378985776E-2</v>
      </c>
      <c r="AN21" s="381">
        <v>734.75356000000011</v>
      </c>
      <c r="AO21" s="382">
        <v>0.11738763301212528</v>
      </c>
      <c r="AP21" s="381">
        <v>606.93091000000004</v>
      </c>
      <c r="AQ21" s="382">
        <v>7.8959317367158763E-2</v>
      </c>
      <c r="AR21" s="381">
        <v>14931.139059999998</v>
      </c>
      <c r="AS21" s="382">
        <v>7.7776728494233435E-2</v>
      </c>
    </row>
    <row r="22" spans="1:45" s="261" customFormat="1" ht="19.5">
      <c r="A22" s="368" t="s">
        <v>437</v>
      </c>
      <c r="B22" s="381">
        <v>37.878029999999995</v>
      </c>
      <c r="C22" s="382">
        <v>0.32257455474859459</v>
      </c>
      <c r="D22" s="381">
        <v>71.100789999999989</v>
      </c>
      <c r="E22" s="382">
        <v>1.938356953490691E-2</v>
      </c>
      <c r="F22" s="381">
        <v>69.822729999999993</v>
      </c>
      <c r="G22" s="382">
        <v>1.9361427574100906E-2</v>
      </c>
      <c r="H22" s="381">
        <v>70.550470000000004</v>
      </c>
      <c r="I22" s="382">
        <v>1.9774769649082976E-2</v>
      </c>
      <c r="J22" s="381">
        <v>253.47264000000001</v>
      </c>
      <c r="K22" s="382">
        <v>1.8730164706676863E-2</v>
      </c>
      <c r="L22" s="381">
        <v>39.910969999999999</v>
      </c>
      <c r="M22" s="382">
        <v>3.7728745402517638E-2</v>
      </c>
      <c r="N22" s="381">
        <v>467.31932</v>
      </c>
      <c r="O22" s="382">
        <v>1.9124490783807645E-2</v>
      </c>
      <c r="P22" s="381">
        <v>258.30369000000002</v>
      </c>
      <c r="Q22" s="382">
        <v>1.927871214925524E-2</v>
      </c>
      <c r="R22" s="381">
        <v>334.00213000000002</v>
      </c>
      <c r="S22" s="382">
        <v>8.0732406781627825E-2</v>
      </c>
      <c r="T22" s="381">
        <v>2362.2846199999999</v>
      </c>
      <c r="U22" s="382">
        <v>0.21104149790406276</v>
      </c>
      <c r="V22" s="381">
        <v>741.22822999999994</v>
      </c>
      <c r="W22" s="382">
        <v>0.1037277720109429</v>
      </c>
      <c r="X22" s="381">
        <v>985.20004000000006</v>
      </c>
      <c r="Y22" s="382">
        <v>0.1149280821806587</v>
      </c>
      <c r="Z22" s="381">
        <v>1501.8552299999999</v>
      </c>
      <c r="AA22" s="382">
        <v>0.17793515699364992</v>
      </c>
      <c r="AB22" s="381">
        <v>7000.6074600000002</v>
      </c>
      <c r="AC22" s="382">
        <v>0.20484199566107045</v>
      </c>
      <c r="AD22" s="381">
        <v>5591.3373799999999</v>
      </c>
      <c r="AE22" s="382">
        <v>0.20705443064090553</v>
      </c>
      <c r="AF22" s="381">
        <v>562.74322999999993</v>
      </c>
      <c r="AG22" s="382">
        <v>0.10686552275257585</v>
      </c>
      <c r="AH22" s="381">
        <v>29.85934</v>
      </c>
      <c r="AI22" s="382">
        <v>6.3146019897272726E-2</v>
      </c>
      <c r="AJ22" s="381">
        <v>23.318210000000001</v>
      </c>
      <c r="AK22" s="382">
        <v>7.2163741824979782E-2</v>
      </c>
      <c r="AL22" s="381">
        <v>548.88622999999995</v>
      </c>
      <c r="AM22" s="382">
        <v>6.9362608473460097E-2</v>
      </c>
      <c r="AN22" s="381">
        <v>641.99360000000001</v>
      </c>
      <c r="AO22" s="382">
        <v>0.10256787202627932</v>
      </c>
      <c r="AP22" s="381">
        <v>890.81574000000001</v>
      </c>
      <c r="AQ22" s="382">
        <v>0.11589161397352521</v>
      </c>
      <c r="AR22" s="381">
        <v>22482.490080000003</v>
      </c>
      <c r="AS22" s="382">
        <v>0.1171119309651957</v>
      </c>
    </row>
    <row r="23" spans="1:45"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c r="T23" s="381">
        <v>0</v>
      </c>
      <c r="U23" s="382">
        <v>0</v>
      </c>
      <c r="V23" s="381">
        <v>0</v>
      </c>
      <c r="W23" s="382">
        <v>0</v>
      </c>
      <c r="X23" s="381">
        <v>0</v>
      </c>
      <c r="Y23" s="382">
        <v>0</v>
      </c>
      <c r="Z23" s="381">
        <v>0</v>
      </c>
      <c r="AA23" s="382">
        <v>0</v>
      </c>
      <c r="AB23" s="381">
        <v>0</v>
      </c>
      <c r="AC23" s="382">
        <v>0</v>
      </c>
      <c r="AD23" s="381">
        <v>0</v>
      </c>
      <c r="AE23" s="382">
        <v>0</v>
      </c>
      <c r="AF23" s="381">
        <v>0</v>
      </c>
      <c r="AG23" s="382">
        <v>0</v>
      </c>
      <c r="AH23" s="381">
        <v>0</v>
      </c>
      <c r="AI23" s="382">
        <v>0</v>
      </c>
      <c r="AJ23" s="381">
        <v>0</v>
      </c>
      <c r="AK23" s="382">
        <v>0</v>
      </c>
      <c r="AL23" s="381">
        <v>0</v>
      </c>
      <c r="AM23" s="382">
        <v>0</v>
      </c>
      <c r="AN23" s="381">
        <v>0</v>
      </c>
      <c r="AO23" s="382">
        <v>0</v>
      </c>
      <c r="AP23" s="381">
        <v>0</v>
      </c>
      <c r="AQ23" s="382">
        <v>0</v>
      </c>
      <c r="AR23" s="381">
        <v>0</v>
      </c>
      <c r="AS23" s="382">
        <v>0</v>
      </c>
    </row>
    <row r="24" spans="1:45" ht="19.5">
      <c r="A24" s="368" t="s">
        <v>438</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204.98439000000002</v>
      </c>
      <c r="S24" s="382">
        <v>4.9547238388461298E-2</v>
      </c>
      <c r="T24" s="381">
        <v>0</v>
      </c>
      <c r="U24" s="382">
        <v>0</v>
      </c>
      <c r="V24" s="381">
        <v>0</v>
      </c>
      <c r="W24" s="382">
        <v>0</v>
      </c>
      <c r="X24" s="381">
        <v>0</v>
      </c>
      <c r="Y24" s="382">
        <v>0</v>
      </c>
      <c r="Z24" s="381">
        <v>0</v>
      </c>
      <c r="AA24" s="382">
        <v>0</v>
      </c>
      <c r="AB24" s="381">
        <v>0</v>
      </c>
      <c r="AC24" s="382">
        <v>0</v>
      </c>
      <c r="AD24" s="381">
        <v>0</v>
      </c>
      <c r="AE24" s="382">
        <v>0</v>
      </c>
      <c r="AF24" s="381">
        <v>0</v>
      </c>
      <c r="AG24" s="382">
        <v>0</v>
      </c>
      <c r="AH24" s="381">
        <v>13.600860000000001</v>
      </c>
      <c r="AI24" s="382">
        <v>2.8762865360722003E-2</v>
      </c>
      <c r="AJ24" s="381">
        <v>15.543839999999999</v>
      </c>
      <c r="AK24" s="382">
        <v>4.8104106478533026E-2</v>
      </c>
      <c r="AL24" s="381">
        <v>0</v>
      </c>
      <c r="AM24" s="382">
        <v>0</v>
      </c>
      <c r="AN24" s="381">
        <v>0</v>
      </c>
      <c r="AO24" s="382">
        <v>0</v>
      </c>
      <c r="AP24" s="381">
        <v>0</v>
      </c>
      <c r="AQ24" s="382">
        <v>0</v>
      </c>
      <c r="AR24" s="381">
        <v>234.12909000000002</v>
      </c>
      <c r="AS24" s="382">
        <v>1.2195850961106746E-3</v>
      </c>
    </row>
    <row r="25" spans="1:45" ht="19.5">
      <c r="A25" s="369" t="s">
        <v>431</v>
      </c>
      <c r="B25" s="381">
        <v>0</v>
      </c>
      <c r="C25" s="382">
        <v>0</v>
      </c>
      <c r="D25" s="381">
        <v>38.997279999999996</v>
      </c>
      <c r="E25" s="382">
        <v>1.0631478054635324E-2</v>
      </c>
      <c r="F25" s="381">
        <v>37.810410000000005</v>
      </c>
      <c r="G25" s="382">
        <v>1.0484601715831805E-2</v>
      </c>
      <c r="H25" s="381">
        <v>38.480449999999998</v>
      </c>
      <c r="I25" s="382">
        <v>1.078578264245518E-2</v>
      </c>
      <c r="J25" s="381">
        <v>143.73132000000001</v>
      </c>
      <c r="K25" s="382">
        <v>1.0620914735050216E-2</v>
      </c>
      <c r="L25" s="381">
        <v>0</v>
      </c>
      <c r="M25" s="382">
        <v>0</v>
      </c>
      <c r="N25" s="381">
        <v>260.87754000000001</v>
      </c>
      <c r="O25" s="382">
        <v>1.0676104958451985E-2</v>
      </c>
      <c r="P25" s="381">
        <v>149.69101999999998</v>
      </c>
      <c r="Q25" s="382">
        <v>1.1172314595693187E-2</v>
      </c>
      <c r="R25" s="381">
        <v>0</v>
      </c>
      <c r="S25" s="382">
        <v>0</v>
      </c>
      <c r="T25" s="381">
        <v>209.45070000000001</v>
      </c>
      <c r="U25" s="382">
        <v>1.8711881324890683E-2</v>
      </c>
      <c r="V25" s="381">
        <v>0</v>
      </c>
      <c r="W25" s="382">
        <v>0</v>
      </c>
      <c r="X25" s="381">
        <v>0</v>
      </c>
      <c r="Y25" s="382">
        <v>0</v>
      </c>
      <c r="Z25" s="381">
        <v>0</v>
      </c>
      <c r="AA25" s="382">
        <v>0</v>
      </c>
      <c r="AB25" s="381">
        <v>634.22393999999997</v>
      </c>
      <c r="AC25" s="382">
        <v>1.8557774922810341E-2</v>
      </c>
      <c r="AD25" s="381">
        <v>487.27303000000001</v>
      </c>
      <c r="AE25" s="382">
        <v>1.8044348415498207E-2</v>
      </c>
      <c r="AF25" s="381">
        <v>0</v>
      </c>
      <c r="AG25" s="382">
        <v>0</v>
      </c>
      <c r="AH25" s="381">
        <v>0</v>
      </c>
      <c r="AI25" s="382">
        <v>0</v>
      </c>
      <c r="AJ25" s="381">
        <v>0</v>
      </c>
      <c r="AK25" s="382">
        <v>0</v>
      </c>
      <c r="AL25" s="381">
        <v>0</v>
      </c>
      <c r="AM25" s="382">
        <v>0</v>
      </c>
      <c r="AN25" s="381">
        <v>0</v>
      </c>
      <c r="AO25" s="382">
        <v>0</v>
      </c>
      <c r="AP25" s="381">
        <v>0</v>
      </c>
      <c r="AQ25" s="382">
        <v>0</v>
      </c>
      <c r="AR25" s="381">
        <v>2000.5356899999999</v>
      </c>
      <c r="AS25" s="382">
        <v>1.0420847369976472E-2</v>
      </c>
    </row>
    <row r="26" spans="1:45" ht="39">
      <c r="A26" s="369" t="s">
        <v>439</v>
      </c>
      <c r="B26" s="381">
        <v>11.232329999999999</v>
      </c>
      <c r="C26" s="382">
        <v>9.5656079488275439E-2</v>
      </c>
      <c r="D26" s="381">
        <v>308.16962999999998</v>
      </c>
      <c r="E26" s="382">
        <v>8.401351731326101E-2</v>
      </c>
      <c r="F26" s="381">
        <v>264.57834000000003</v>
      </c>
      <c r="G26" s="382">
        <v>7.3365999404289201E-2</v>
      </c>
      <c r="H26" s="381">
        <v>205.84414999999998</v>
      </c>
      <c r="I26" s="382">
        <v>5.769657735605848E-2</v>
      </c>
      <c r="J26" s="381">
        <v>983.88294999999994</v>
      </c>
      <c r="K26" s="382">
        <v>7.2703269692504541E-2</v>
      </c>
      <c r="L26" s="381">
        <v>19.847450000000002</v>
      </c>
      <c r="M26" s="382">
        <v>1.8762244764765148E-2</v>
      </c>
      <c r="N26" s="381">
        <v>2071.53071</v>
      </c>
      <c r="O26" s="382">
        <v>8.4774945687607142E-2</v>
      </c>
      <c r="P26" s="381">
        <v>1013.6092199999999</v>
      </c>
      <c r="Q26" s="382">
        <v>7.5651572705798836E-2</v>
      </c>
      <c r="R26" s="381">
        <v>537.96136000000001</v>
      </c>
      <c r="S26" s="382">
        <v>0.13003185143854537</v>
      </c>
      <c r="T26" s="381">
        <v>1732.2956299999998</v>
      </c>
      <c r="U26" s="382">
        <v>0.15475961764838569</v>
      </c>
      <c r="V26" s="381">
        <v>1019.7609</v>
      </c>
      <c r="W26" s="382">
        <v>0.14270574414154996</v>
      </c>
      <c r="X26" s="381">
        <v>1526.3374699999999</v>
      </c>
      <c r="Y26" s="382">
        <v>0.17805423372453238</v>
      </c>
      <c r="Z26" s="381">
        <v>1270.8043600000001</v>
      </c>
      <c r="AA26" s="382">
        <v>0.15056096538999622</v>
      </c>
      <c r="AB26" s="381">
        <v>5294.5022399999998</v>
      </c>
      <c r="AC26" s="382">
        <v>0.15492032813872522</v>
      </c>
      <c r="AD26" s="381">
        <v>4032.09717</v>
      </c>
      <c r="AE26" s="382">
        <v>0.1493137557410561</v>
      </c>
      <c r="AF26" s="381">
        <v>803.3620699999999</v>
      </c>
      <c r="AG26" s="382">
        <v>0.15255928990943424</v>
      </c>
      <c r="AH26" s="381">
        <v>112.97627</v>
      </c>
      <c r="AI26" s="382">
        <v>0.23892027731824134</v>
      </c>
      <c r="AJ26" s="381">
        <v>39.355019999999996</v>
      </c>
      <c r="AK26" s="382">
        <v>0.12179346111030458</v>
      </c>
      <c r="AL26" s="381">
        <v>644.36054000000001</v>
      </c>
      <c r="AM26" s="382">
        <v>8.1427671908926066E-2</v>
      </c>
      <c r="AN26" s="381">
        <v>946.85213999999996</v>
      </c>
      <c r="AO26" s="382">
        <v>0.15127348484989367</v>
      </c>
      <c r="AP26" s="381">
        <v>1194.4227100000001</v>
      </c>
      <c r="AQ26" s="382">
        <v>0.1553896832004022</v>
      </c>
      <c r="AR26" s="381">
        <v>24033.782659999997</v>
      </c>
      <c r="AS26" s="382">
        <v>0.12519265818399225</v>
      </c>
    </row>
    <row r="27" spans="1:45" ht="19.5">
      <c r="A27" s="370" t="s">
        <v>433</v>
      </c>
      <c r="B27" s="381">
        <v>0</v>
      </c>
      <c r="C27" s="382">
        <v>0</v>
      </c>
      <c r="D27" s="381">
        <v>107.2778</v>
      </c>
      <c r="E27" s="382">
        <v>2.9246182719655255E-2</v>
      </c>
      <c r="F27" s="381">
        <v>106.29360000000001</v>
      </c>
      <c r="G27" s="382">
        <v>2.9474582818380956E-2</v>
      </c>
      <c r="H27" s="381">
        <v>51.178400000000003</v>
      </c>
      <c r="I27" s="382">
        <v>1.4344923159386864E-2</v>
      </c>
      <c r="J27" s="381">
        <v>396.63259999999997</v>
      </c>
      <c r="K27" s="382">
        <v>2.9308859236395222E-2</v>
      </c>
      <c r="L27" s="381">
        <v>41.336400000000005</v>
      </c>
      <c r="M27" s="382">
        <v>3.9076236720295955E-2</v>
      </c>
      <c r="N27" s="381">
        <v>709.6081999999999</v>
      </c>
      <c r="O27" s="382">
        <v>2.9039876804182477E-2</v>
      </c>
      <c r="P27" s="381">
        <v>198.80840000000001</v>
      </c>
      <c r="Q27" s="382">
        <v>1.4838231371971477E-2</v>
      </c>
      <c r="R27" s="381">
        <v>0</v>
      </c>
      <c r="S27" s="382">
        <v>0</v>
      </c>
      <c r="T27" s="381">
        <v>604.13499999999999</v>
      </c>
      <c r="U27" s="382">
        <v>5.3972139621461433E-2</v>
      </c>
      <c r="V27" s="381">
        <v>0</v>
      </c>
      <c r="W27" s="382">
        <v>0</v>
      </c>
      <c r="X27" s="381">
        <v>0</v>
      </c>
      <c r="Y27" s="382">
        <v>0</v>
      </c>
      <c r="Z27" s="381">
        <v>346.50920000000002</v>
      </c>
      <c r="AA27" s="382">
        <v>4.105333701287843E-2</v>
      </c>
      <c r="AB27" s="381">
        <v>1217.2703000000001</v>
      </c>
      <c r="AC27" s="382">
        <v>3.5618062994629031E-2</v>
      </c>
      <c r="AD27" s="381">
        <v>1237.7049999999999</v>
      </c>
      <c r="AE27" s="382">
        <v>4.583381160168911E-2</v>
      </c>
      <c r="AF27" s="381">
        <v>0</v>
      </c>
      <c r="AG27" s="382">
        <v>0</v>
      </c>
      <c r="AH27" s="381">
        <v>0</v>
      </c>
      <c r="AI27" s="382">
        <v>0</v>
      </c>
      <c r="AJ27" s="381">
        <v>0</v>
      </c>
      <c r="AK27" s="382">
        <v>0</v>
      </c>
      <c r="AL27" s="381">
        <v>0</v>
      </c>
      <c r="AM27" s="382">
        <v>0</v>
      </c>
      <c r="AN27" s="381">
        <v>0</v>
      </c>
      <c r="AO27" s="382">
        <v>0</v>
      </c>
      <c r="AP27" s="381">
        <v>0</v>
      </c>
      <c r="AQ27" s="382">
        <v>0</v>
      </c>
      <c r="AR27" s="381">
        <v>5016.7548999999999</v>
      </c>
      <c r="AS27" s="382">
        <v>2.6132419114942945E-2</v>
      </c>
    </row>
    <row r="28" spans="1:45" ht="19.5">
      <c r="A28" s="368" t="s">
        <v>434</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c r="AH28" s="381">
        <v>0</v>
      </c>
      <c r="AI28" s="382">
        <v>0</v>
      </c>
      <c r="AJ28" s="381">
        <v>0</v>
      </c>
      <c r="AK28" s="382">
        <v>0</v>
      </c>
      <c r="AL28" s="381">
        <v>0</v>
      </c>
      <c r="AM28" s="382">
        <v>0</v>
      </c>
      <c r="AN28" s="381">
        <v>0</v>
      </c>
      <c r="AO28" s="382">
        <v>0</v>
      </c>
      <c r="AP28" s="381">
        <v>0</v>
      </c>
      <c r="AQ28" s="382">
        <v>0</v>
      </c>
      <c r="AR28" s="381">
        <v>0</v>
      </c>
      <c r="AS28" s="382">
        <v>0</v>
      </c>
    </row>
    <row r="29" spans="1:45"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c r="AH29" s="381">
        <v>0</v>
      </c>
      <c r="AI29" s="382">
        <v>0</v>
      </c>
      <c r="AJ29" s="381">
        <v>0</v>
      </c>
      <c r="AK29" s="382">
        <v>0</v>
      </c>
      <c r="AL29" s="381">
        <v>0</v>
      </c>
      <c r="AM29" s="382">
        <v>0</v>
      </c>
      <c r="AN29" s="381">
        <v>0</v>
      </c>
      <c r="AO29" s="382">
        <v>0</v>
      </c>
      <c r="AP29" s="381">
        <v>0</v>
      </c>
      <c r="AQ29" s="382">
        <v>0</v>
      </c>
      <c r="AR29" s="381">
        <v>0</v>
      </c>
      <c r="AS29" s="382">
        <v>0</v>
      </c>
    </row>
    <row r="30" spans="1:45" ht="18">
      <c r="A30" s="361" t="s">
        <v>441</v>
      </c>
      <c r="B30" s="379">
        <v>117.52413</v>
      </c>
      <c r="C30" s="380">
        <v>1.0008517841863993</v>
      </c>
      <c r="D30" s="379">
        <v>3673.8712099999998</v>
      </c>
      <c r="E30" s="380">
        <v>1.0015744981360628</v>
      </c>
      <c r="F30" s="379">
        <v>3611.35034</v>
      </c>
      <c r="G30" s="380">
        <v>1.0014059612480735</v>
      </c>
      <c r="H30" s="379">
        <v>3572.5792099999999</v>
      </c>
      <c r="I30" s="380">
        <v>1.0013672613499645</v>
      </c>
      <c r="J30" s="379">
        <v>13551.21435</v>
      </c>
      <c r="K30" s="380">
        <v>1.0013565043981987</v>
      </c>
      <c r="L30" s="379">
        <v>1058.87121</v>
      </c>
      <c r="M30" s="380">
        <v>1.0009749774597259</v>
      </c>
      <c r="N30" s="379">
        <v>24476.359850000001</v>
      </c>
      <c r="O30" s="380">
        <v>1.0016660949786635</v>
      </c>
      <c r="P30" s="379">
        <v>13417.682779999999</v>
      </c>
      <c r="Q30" s="380">
        <v>1.0014399872709474</v>
      </c>
      <c r="R30" s="379">
        <v>4142.9229500000001</v>
      </c>
      <c r="S30" s="380">
        <v>1.0013952332110623</v>
      </c>
      <c r="T30" s="379">
        <v>11213.549060000001</v>
      </c>
      <c r="U30" s="380">
        <v>1.0017946907867077</v>
      </c>
      <c r="V30" s="379">
        <v>7155.2647000000006</v>
      </c>
      <c r="W30" s="380">
        <v>1.0013105753939617</v>
      </c>
      <c r="X30" s="379">
        <v>8684.7791099999995</v>
      </c>
      <c r="Y30" s="380">
        <v>1.0131191298722926</v>
      </c>
      <c r="Z30" s="379">
        <v>8453.0246999999999</v>
      </c>
      <c r="AA30" s="380">
        <v>1.0014881907530466</v>
      </c>
      <c r="AB30" s="379">
        <v>34225.531200000005</v>
      </c>
      <c r="AC30" s="380">
        <v>1.0014596809814891</v>
      </c>
      <c r="AD30" s="379">
        <v>27044.572050000002</v>
      </c>
      <c r="AE30" s="380">
        <v>1.0014953645561804</v>
      </c>
      <c r="AF30" s="379">
        <v>5279.0078600000006</v>
      </c>
      <c r="AG30" s="380">
        <v>1.0024890651707297</v>
      </c>
      <c r="AH30" s="379">
        <v>473.30604</v>
      </c>
      <c r="AI30" s="380">
        <v>1.0009394922774368</v>
      </c>
      <c r="AJ30" s="379">
        <v>323.45940999999999</v>
      </c>
      <c r="AK30" s="380">
        <v>1.001022006153143</v>
      </c>
      <c r="AL30" s="379">
        <v>8034.5957800000006</v>
      </c>
      <c r="AM30" s="380">
        <v>1.0153297548212401</v>
      </c>
      <c r="AN30" s="379">
        <v>6267.75875</v>
      </c>
      <c r="AO30" s="380">
        <v>1.0013661777338472</v>
      </c>
      <c r="AP30" s="379">
        <v>7696.1120499999997</v>
      </c>
      <c r="AQ30" s="380">
        <v>1.0012338205829139</v>
      </c>
      <c r="AR30" s="379">
        <v>192473.33674000006</v>
      </c>
      <c r="AS30" s="380">
        <v>1.0025990913251968</v>
      </c>
    </row>
    <row r="31" spans="1:45" ht="19.5">
      <c r="A31" s="368" t="s">
        <v>442</v>
      </c>
      <c r="B31" s="381">
        <v>0.10002</v>
      </c>
      <c r="C31" s="382">
        <v>8.5178418639919855E-4</v>
      </c>
      <c r="D31" s="381">
        <v>5.7754099999999999</v>
      </c>
      <c r="E31" s="382">
        <v>1.5744981360628588E-3</v>
      </c>
      <c r="F31" s="381">
        <v>5.07029</v>
      </c>
      <c r="G31" s="382">
        <v>1.4059612480733436E-3</v>
      </c>
      <c r="H31" s="381">
        <v>4.87798</v>
      </c>
      <c r="I31" s="382">
        <v>1.3672613499645541E-3</v>
      </c>
      <c r="J31" s="381">
        <v>18.357380000000003</v>
      </c>
      <c r="K31" s="382">
        <v>1.356504398198779E-3</v>
      </c>
      <c r="L31" s="381">
        <v>1.0313699999999999</v>
      </c>
      <c r="M31" s="382">
        <v>9.7497745972585019E-4</v>
      </c>
      <c r="N31" s="381">
        <v>40.712110000000003</v>
      </c>
      <c r="O31" s="382">
        <v>1.6660949786633326E-3</v>
      </c>
      <c r="P31" s="381">
        <v>19.293509999999998</v>
      </c>
      <c r="Q31" s="382">
        <v>1.4399872709475322E-3</v>
      </c>
      <c r="R31" s="381">
        <v>5.7722899999999999</v>
      </c>
      <c r="S31" s="382">
        <v>1.395233211062224E-3</v>
      </c>
      <c r="T31" s="381">
        <v>20.088799999999999</v>
      </c>
      <c r="U31" s="382">
        <v>1.7946907867076305E-3</v>
      </c>
      <c r="V31" s="381">
        <v>9.36524</v>
      </c>
      <c r="W31" s="382">
        <v>1.3105753939616721E-3</v>
      </c>
      <c r="X31" s="381">
        <v>112.46135000000001</v>
      </c>
      <c r="Y31" s="382">
        <v>1.3119129872292556E-2</v>
      </c>
      <c r="Z31" s="381">
        <v>12.561020000000001</v>
      </c>
      <c r="AA31" s="382">
        <v>1.4881907530464016E-3</v>
      </c>
      <c r="AB31" s="381">
        <v>49.885539999999999</v>
      </c>
      <c r="AC31" s="382">
        <v>1.4596809814887343E-3</v>
      </c>
      <c r="AD31" s="381">
        <v>40.38111</v>
      </c>
      <c r="AE31" s="382">
        <v>1.4953645561802563E-3</v>
      </c>
      <c r="AF31" s="381">
        <v>13.10717</v>
      </c>
      <c r="AG31" s="382">
        <v>2.4890651707296057E-3</v>
      </c>
      <c r="AH31" s="381">
        <v>0.44424999999999998</v>
      </c>
      <c r="AI31" s="382">
        <v>9.3949227743692293E-4</v>
      </c>
      <c r="AJ31" s="381">
        <v>0.33024000000000003</v>
      </c>
      <c r="AK31" s="382">
        <v>1.0220061531430295E-3</v>
      </c>
      <c r="AL31" s="381">
        <v>121.30875</v>
      </c>
      <c r="AM31" s="382">
        <v>1.5329754821240195E-2</v>
      </c>
      <c r="AN31" s="381">
        <v>8.5511900000000001</v>
      </c>
      <c r="AO31" s="382">
        <v>1.3661777338471901E-3</v>
      </c>
      <c r="AP31" s="381">
        <v>9.4839199999999995</v>
      </c>
      <c r="AQ31" s="382">
        <v>1.2338205829140324E-3</v>
      </c>
      <c r="AR31" s="381">
        <v>498.9589400000001</v>
      </c>
      <c r="AS31" s="382">
        <v>2.5990913251966274E-3</v>
      </c>
    </row>
    <row r="32" spans="1:45" ht="22.5" customHeight="1">
      <c r="A32" s="912" t="s">
        <v>443</v>
      </c>
      <c r="B32" s="913">
        <v>117.42411</v>
      </c>
      <c r="C32" s="914">
        <v>1</v>
      </c>
      <c r="D32" s="913">
        <v>3668.0957999999996</v>
      </c>
      <c r="E32" s="914">
        <v>1</v>
      </c>
      <c r="F32" s="913">
        <v>3606.2800499999998</v>
      </c>
      <c r="G32" s="914">
        <v>1</v>
      </c>
      <c r="H32" s="913">
        <v>3567.7012300000001</v>
      </c>
      <c r="I32" s="914">
        <v>1</v>
      </c>
      <c r="J32" s="913">
        <v>13532.856970000001</v>
      </c>
      <c r="K32" s="914">
        <v>1</v>
      </c>
      <c r="L32" s="913">
        <v>1057.8398400000001</v>
      </c>
      <c r="M32" s="914">
        <v>1</v>
      </c>
      <c r="N32" s="913">
        <v>24435.647739999997</v>
      </c>
      <c r="O32" s="914">
        <v>1</v>
      </c>
      <c r="P32" s="913">
        <v>13398.38927</v>
      </c>
      <c r="Q32" s="914">
        <v>1</v>
      </c>
      <c r="R32" s="913">
        <v>4137.1506600000002</v>
      </c>
      <c r="S32" s="914">
        <v>1</v>
      </c>
      <c r="T32" s="913">
        <v>11193.46026</v>
      </c>
      <c r="U32" s="914">
        <v>1</v>
      </c>
      <c r="V32" s="913">
        <v>7145.8994599999996</v>
      </c>
      <c r="W32" s="914">
        <v>1</v>
      </c>
      <c r="X32" s="913">
        <v>8572.3177599999999</v>
      </c>
      <c r="Y32" s="914">
        <v>1</v>
      </c>
      <c r="Z32" s="913">
        <v>8440.4636799999989</v>
      </c>
      <c r="AA32" s="914">
        <v>1</v>
      </c>
      <c r="AB32" s="913">
        <v>34175.645659999995</v>
      </c>
      <c r="AC32" s="914">
        <v>1</v>
      </c>
      <c r="AD32" s="913">
        <v>27004.19094</v>
      </c>
      <c r="AE32" s="914">
        <v>1</v>
      </c>
      <c r="AF32" s="913">
        <v>5265.9006900000004</v>
      </c>
      <c r="AG32" s="914">
        <v>1</v>
      </c>
      <c r="AH32" s="913">
        <v>472.86178999999998</v>
      </c>
      <c r="AI32" s="914">
        <v>1</v>
      </c>
      <c r="AJ32" s="913">
        <v>323.12916999999999</v>
      </c>
      <c r="AK32" s="914">
        <v>1</v>
      </c>
      <c r="AL32" s="913">
        <v>7913.2870300000004</v>
      </c>
      <c r="AM32" s="914">
        <v>1</v>
      </c>
      <c r="AN32" s="913">
        <v>6259.2075599999998</v>
      </c>
      <c r="AO32" s="914">
        <v>1</v>
      </c>
      <c r="AP32" s="913">
        <v>7686.6281300000001</v>
      </c>
      <c r="AQ32" s="914">
        <v>1</v>
      </c>
      <c r="AR32" s="913">
        <v>191974.37780000005</v>
      </c>
      <c r="AS32" s="914">
        <v>1</v>
      </c>
    </row>
    <row r="33" spans="1:45" ht="19.5">
      <c r="A33" s="370" t="s">
        <v>444</v>
      </c>
      <c r="B33" s="381">
        <v>0</v>
      </c>
      <c r="C33" s="382">
        <v>0</v>
      </c>
      <c r="D33" s="381">
        <v>0.2732</v>
      </c>
      <c r="E33" s="382">
        <v>7.4480061289566106E-5</v>
      </c>
      <c r="F33" s="381">
        <v>0.26637</v>
      </c>
      <c r="G33" s="382">
        <v>7.386281606166443E-5</v>
      </c>
      <c r="H33" s="381">
        <v>0</v>
      </c>
      <c r="I33" s="382">
        <v>0</v>
      </c>
      <c r="J33" s="381">
        <v>0.99717999999999996</v>
      </c>
      <c r="K33" s="382">
        <v>7.368584491882056E-5</v>
      </c>
      <c r="L33" s="381">
        <v>0.22506999999999999</v>
      </c>
      <c r="M33" s="382">
        <v>2.1276377717065371E-4</v>
      </c>
      <c r="N33" s="381">
        <v>1.8099499999999999</v>
      </c>
      <c r="O33" s="382">
        <v>7.4070064328075812E-5</v>
      </c>
      <c r="P33" s="381">
        <v>0.30582999999999999</v>
      </c>
      <c r="Q33" s="382">
        <v>2.2825878084075102E-5</v>
      </c>
      <c r="R33" s="381">
        <v>0.15856000000000001</v>
      </c>
      <c r="S33" s="382">
        <v>3.8325894566285871E-5</v>
      </c>
      <c r="T33" s="381">
        <v>0</v>
      </c>
      <c r="U33" s="382">
        <v>0</v>
      </c>
      <c r="V33" s="381">
        <v>0.24646999999999999</v>
      </c>
      <c r="W33" s="382">
        <v>3.4491109394925632E-5</v>
      </c>
      <c r="X33" s="381">
        <v>0</v>
      </c>
      <c r="Y33" s="382">
        <v>0</v>
      </c>
      <c r="Z33" s="381">
        <v>0</v>
      </c>
      <c r="AA33" s="382">
        <v>0</v>
      </c>
      <c r="AB33" s="381">
        <v>0</v>
      </c>
      <c r="AC33" s="382">
        <v>0</v>
      </c>
      <c r="AD33" s="381">
        <v>0</v>
      </c>
      <c r="AE33" s="382">
        <v>0</v>
      </c>
      <c r="AF33" s="381">
        <v>0.18562000000000001</v>
      </c>
      <c r="AG33" s="382">
        <v>3.5249430425547961E-5</v>
      </c>
      <c r="AH33" s="381">
        <v>0</v>
      </c>
      <c r="AI33" s="382">
        <v>0</v>
      </c>
      <c r="AJ33" s="381">
        <v>0</v>
      </c>
      <c r="AK33" s="382">
        <v>0</v>
      </c>
      <c r="AL33" s="381">
        <v>0</v>
      </c>
      <c r="AM33" s="382">
        <v>0</v>
      </c>
      <c r="AN33" s="381">
        <v>1.2232100000000001</v>
      </c>
      <c r="AO33" s="382">
        <v>1.9542569698711193E-4</v>
      </c>
      <c r="AP33" s="381">
        <v>0.91937000000000002</v>
      </c>
      <c r="AQ33" s="382">
        <v>1.1960641056795862E-4</v>
      </c>
      <c r="AR33" s="381">
        <v>6.61083</v>
      </c>
      <c r="AS33" s="382">
        <v>3.4436001698555827E-5</v>
      </c>
    </row>
    <row r="34" spans="1:45" ht="28.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c r="T34" s="381">
        <v>0</v>
      </c>
      <c r="U34" s="382">
        <v>0</v>
      </c>
      <c r="V34" s="381">
        <v>0</v>
      </c>
      <c r="W34" s="382">
        <v>0</v>
      </c>
      <c r="X34" s="381">
        <v>0</v>
      </c>
      <c r="Y34" s="382">
        <v>0</v>
      </c>
      <c r="Z34" s="381">
        <v>0</v>
      </c>
      <c r="AA34" s="382">
        <v>0</v>
      </c>
      <c r="AB34" s="381">
        <v>0</v>
      </c>
      <c r="AC34" s="382">
        <v>0</v>
      </c>
      <c r="AD34" s="381">
        <v>0</v>
      </c>
      <c r="AE34" s="382">
        <v>0</v>
      </c>
      <c r="AF34" s="381">
        <v>0</v>
      </c>
      <c r="AG34" s="382">
        <v>0</v>
      </c>
      <c r="AH34" s="381">
        <v>0</v>
      </c>
      <c r="AI34" s="382">
        <v>0</v>
      </c>
      <c r="AJ34" s="381">
        <v>0</v>
      </c>
      <c r="AK34" s="382">
        <v>0</v>
      </c>
      <c r="AL34" s="381">
        <v>0</v>
      </c>
      <c r="AM34" s="382">
        <v>0</v>
      </c>
      <c r="AN34" s="381">
        <v>0</v>
      </c>
      <c r="AO34" s="382">
        <v>0</v>
      </c>
      <c r="AP34" s="381">
        <v>0</v>
      </c>
      <c r="AQ34" s="382">
        <v>0</v>
      </c>
      <c r="AR34" s="381">
        <v>0</v>
      </c>
      <c r="AS34" s="382">
        <v>0</v>
      </c>
    </row>
    <row r="35" spans="1:45" ht="12.75" customHeight="1">
      <c r="A35" s="33" t="s">
        <v>531</v>
      </c>
      <c r="B35" s="33"/>
      <c r="C35" s="33"/>
    </row>
    <row r="37" spans="1:45">
      <c r="A37" s="613" t="s">
        <v>81</v>
      </c>
      <c r="B37" s="613"/>
      <c r="C37" s="613"/>
      <c r="AS37" s="24" t="s">
        <v>1005</v>
      </c>
    </row>
    <row r="39" spans="1:45" ht="12.75" customHeight="1"/>
    <row r="51" spans="1:3">
      <c r="A51" s="33"/>
      <c r="B51" s="33"/>
      <c r="C51" s="33"/>
    </row>
    <row r="52" spans="1:3">
      <c r="A52" s="536"/>
      <c r="B52" s="536"/>
      <c r="C52" s="536"/>
    </row>
  </sheetData>
  <mergeCells count="23">
    <mergeCell ref="AP5:AQ5"/>
    <mergeCell ref="AR5:AS5"/>
    <mergeCell ref="AD5:AE5"/>
    <mergeCell ref="AF5:AG5"/>
    <mergeCell ref="AH5:AI5"/>
    <mergeCell ref="AJ5:AK5"/>
    <mergeCell ref="AL5:AM5"/>
    <mergeCell ref="V5:W5"/>
    <mergeCell ref="X5:Y5"/>
    <mergeCell ref="Z5:AA5"/>
    <mergeCell ref="AB5:AC5"/>
    <mergeCell ref="AN5:AO5"/>
    <mergeCell ref="L5:M5"/>
    <mergeCell ref="N5:O5"/>
    <mergeCell ref="P5:Q5"/>
    <mergeCell ref="R5:S5"/>
    <mergeCell ref="T5:U5"/>
    <mergeCell ref="A5:A7"/>
    <mergeCell ref="D5:E5"/>
    <mergeCell ref="F5:G5"/>
    <mergeCell ref="H5:I5"/>
    <mergeCell ref="J5:K5"/>
    <mergeCell ref="B5:C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4" t="s">
        <v>1393</v>
      </c>
      <c r="B1" s="593"/>
      <c r="C1" s="593"/>
      <c r="D1" s="593"/>
      <c r="E1" s="593"/>
      <c r="F1" s="593"/>
      <c r="G1" s="549"/>
      <c r="H1" s="549"/>
      <c r="I1" s="549"/>
    </row>
    <row r="2" spans="1:9">
      <c r="A2" s="595" t="s">
        <v>1394</v>
      </c>
      <c r="B2" s="593"/>
      <c r="C2" s="593"/>
      <c r="D2" s="593"/>
      <c r="E2" s="593"/>
      <c r="F2" s="593"/>
      <c r="G2" s="549"/>
      <c r="H2" s="549"/>
      <c r="I2" s="549"/>
    </row>
    <row r="4" spans="1:9">
      <c r="A4" s="58" t="s">
        <v>83</v>
      </c>
      <c r="I4" s="59"/>
    </row>
    <row r="5" spans="1:9">
      <c r="A5" s="548" t="s">
        <v>84</v>
      </c>
      <c r="I5" s="60"/>
    </row>
    <row r="7" spans="1:9" ht="26.25" customHeight="1">
      <c r="A7" s="1188" t="s">
        <v>655</v>
      </c>
      <c r="B7" s="1188"/>
      <c r="C7" s="1188"/>
      <c r="D7" s="58"/>
      <c r="E7" s="1188" t="s">
        <v>657</v>
      </c>
      <c r="F7" s="1188"/>
      <c r="G7" s="1188"/>
      <c r="I7" s="58"/>
    </row>
    <row r="8" spans="1:9" ht="27.75" customHeight="1">
      <c r="A8" s="1189" t="s">
        <v>656</v>
      </c>
      <c r="B8" s="1189"/>
      <c r="C8" s="1189"/>
      <c r="E8" s="1189" t="s">
        <v>658</v>
      </c>
      <c r="F8" s="1189"/>
      <c r="G8" s="1189"/>
      <c r="H8" s="550"/>
    </row>
    <row r="9" spans="1:9">
      <c r="B9" s="549"/>
    </row>
    <row r="10" spans="1:9" ht="26.25" customHeight="1">
      <c r="A10" s="138" t="s">
        <v>527</v>
      </c>
      <c r="B10" s="138" t="s">
        <v>528</v>
      </c>
      <c r="C10" s="138" t="s">
        <v>529</v>
      </c>
      <c r="E10" s="138" t="s">
        <v>530</v>
      </c>
      <c r="F10" s="138" t="s">
        <v>528</v>
      </c>
      <c r="G10" s="138" t="s">
        <v>529</v>
      </c>
    </row>
    <row r="11" spans="1:9">
      <c r="A11" s="80" t="s">
        <v>229</v>
      </c>
      <c r="B11" s="81">
        <v>347</v>
      </c>
      <c r="C11" s="81">
        <v>343</v>
      </c>
      <c r="E11" s="82" t="s">
        <v>1420</v>
      </c>
      <c r="F11" s="81">
        <v>8642</v>
      </c>
      <c r="G11" s="81">
        <v>8630</v>
      </c>
    </row>
    <row r="12" spans="1:9">
      <c r="A12" s="80" t="s">
        <v>866</v>
      </c>
      <c r="B12" s="179">
        <v>1521</v>
      </c>
      <c r="C12" s="81">
        <v>1513</v>
      </c>
      <c r="E12" s="82" t="s">
        <v>1459</v>
      </c>
      <c r="F12" s="81">
        <v>9205</v>
      </c>
      <c r="G12" s="81">
        <v>9192</v>
      </c>
    </row>
    <row r="13" spans="1:9">
      <c r="A13" s="80" t="s">
        <v>1124</v>
      </c>
      <c r="B13" s="81">
        <v>4427</v>
      </c>
      <c r="C13" s="81">
        <v>4419</v>
      </c>
      <c r="E13" s="82" t="s">
        <v>1478</v>
      </c>
      <c r="F13" s="81">
        <v>10376</v>
      </c>
      <c r="G13" s="81">
        <v>10362</v>
      </c>
    </row>
    <row r="14" spans="1:9">
      <c r="A14" s="80" t="s">
        <v>1417</v>
      </c>
      <c r="B14" s="81">
        <v>7820</v>
      </c>
      <c r="C14" s="81">
        <v>7813</v>
      </c>
      <c r="E14" s="82" t="s">
        <v>1534</v>
      </c>
      <c r="F14" s="81">
        <v>11113</v>
      </c>
      <c r="G14" s="81">
        <v>11097</v>
      </c>
    </row>
    <row r="15" spans="1:9">
      <c r="A15" s="80" t="s">
        <v>1533</v>
      </c>
      <c r="B15" s="81">
        <v>11113</v>
      </c>
      <c r="C15" s="81">
        <v>11097</v>
      </c>
      <c r="E15" s="82" t="s">
        <v>1612</v>
      </c>
      <c r="F15" s="81">
        <v>11723</v>
      </c>
      <c r="G15" s="81">
        <v>11701</v>
      </c>
    </row>
    <row r="16" spans="1:9" ht="15">
      <c r="A16" s="33" t="s">
        <v>531</v>
      </c>
      <c r="E16" s="33" t="s">
        <v>526</v>
      </c>
      <c r="F16"/>
      <c r="G16"/>
    </row>
    <row r="17" spans="1:9">
      <c r="A17" s="33"/>
    </row>
    <row r="18" spans="1:9">
      <c r="A18" s="879"/>
    </row>
    <row r="19" spans="1:9">
      <c r="A19" s="880"/>
    </row>
    <row r="21" spans="1:9">
      <c r="A21" s="58" t="s">
        <v>85</v>
      </c>
    </row>
    <row r="22" spans="1:9">
      <c r="A22" s="548" t="s">
        <v>86</v>
      </c>
    </row>
    <row r="23" spans="1:9">
      <c r="E23" s="33"/>
    </row>
    <row r="24" spans="1:9" ht="29.25" customHeight="1">
      <c r="A24" s="1188" t="s">
        <v>659</v>
      </c>
      <c r="B24" s="1188"/>
      <c r="C24" s="1188"/>
      <c r="E24" s="1188" t="s">
        <v>661</v>
      </c>
      <c r="F24" s="1188"/>
      <c r="G24" s="1188"/>
    </row>
    <row r="25" spans="1:9" ht="27" customHeight="1">
      <c r="A25" s="1189" t="s">
        <v>660</v>
      </c>
      <c r="B25" s="1189"/>
      <c r="C25" s="1189"/>
      <c r="E25" s="1189" t="s">
        <v>662</v>
      </c>
      <c r="F25" s="1189"/>
      <c r="G25" s="1189"/>
      <c r="H25" s="1190"/>
      <c r="I25" s="1190"/>
    </row>
    <row r="26" spans="1:9">
      <c r="H26" s="74"/>
      <c r="I26" s="75"/>
    </row>
    <row r="27" spans="1:9" ht="25.5" customHeight="1">
      <c r="A27" s="138" t="s">
        <v>527</v>
      </c>
      <c r="B27" s="138" t="s">
        <v>528</v>
      </c>
      <c r="C27" s="138" t="s">
        <v>529</v>
      </c>
      <c r="E27" s="138" t="s">
        <v>530</v>
      </c>
      <c r="F27" s="138" t="s">
        <v>528</v>
      </c>
      <c r="G27" s="138" t="s">
        <v>529</v>
      </c>
    </row>
    <row r="28" spans="1:9">
      <c r="A28" s="80" t="s">
        <v>229</v>
      </c>
      <c r="B28" s="81">
        <v>10024</v>
      </c>
      <c r="C28" s="81">
        <v>10317</v>
      </c>
      <c r="E28" s="82" t="s">
        <v>1420</v>
      </c>
      <c r="F28" s="81">
        <v>5471</v>
      </c>
      <c r="G28" s="81">
        <v>5604</v>
      </c>
    </row>
    <row r="29" spans="1:9">
      <c r="A29" s="80" t="s">
        <v>866</v>
      </c>
      <c r="B29" s="81">
        <v>7714</v>
      </c>
      <c r="C29" s="81">
        <v>7908</v>
      </c>
      <c r="E29" s="82" t="s">
        <v>1459</v>
      </c>
      <c r="F29" s="81">
        <v>5394</v>
      </c>
      <c r="G29" s="81">
        <v>5534</v>
      </c>
    </row>
    <row r="30" spans="1:9">
      <c r="A30" s="80" t="s">
        <v>1124</v>
      </c>
      <c r="B30" s="81">
        <v>6273</v>
      </c>
      <c r="C30" s="81">
        <v>6390</v>
      </c>
      <c r="E30" s="82" t="s">
        <v>1478</v>
      </c>
      <c r="F30" s="81">
        <v>5308</v>
      </c>
      <c r="G30" s="81">
        <v>5447</v>
      </c>
    </row>
    <row r="31" spans="1:9">
      <c r="A31" s="80" t="s">
        <v>1417</v>
      </c>
      <c r="B31" s="81">
        <v>5674</v>
      </c>
      <c r="C31" s="81">
        <v>5806</v>
      </c>
      <c r="E31" s="82" t="s">
        <v>1534</v>
      </c>
      <c r="F31" s="81">
        <v>5232</v>
      </c>
      <c r="G31" s="81">
        <v>5366</v>
      </c>
    </row>
    <row r="32" spans="1:9">
      <c r="A32" s="80" t="s">
        <v>1533</v>
      </c>
      <c r="B32" s="81">
        <v>5232</v>
      </c>
      <c r="C32" s="81">
        <v>5366</v>
      </c>
      <c r="E32" s="82" t="s">
        <v>1612</v>
      </c>
      <c r="F32" s="81">
        <v>4990</v>
      </c>
      <c r="G32" s="81">
        <v>5129</v>
      </c>
    </row>
    <row r="33" spans="1:9" ht="15">
      <c r="A33" s="33" t="s">
        <v>526</v>
      </c>
      <c r="E33" s="33" t="s">
        <v>526</v>
      </c>
      <c r="F33" s="261"/>
      <c r="G33" s="261"/>
    </row>
    <row r="35" spans="1:9">
      <c r="A35" s="879"/>
    </row>
    <row r="36" spans="1:9">
      <c r="A36" s="880"/>
    </row>
    <row r="37" spans="1:9">
      <c r="A37" s="613"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1006</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24" customWidth="1"/>
    <col min="2" max="2" width="14.28515625" style="824" bestFit="1" customWidth="1"/>
    <col min="3" max="3" width="12.5703125" style="824" customWidth="1"/>
    <col min="4" max="4" width="13.7109375" style="824" customWidth="1"/>
    <col min="5" max="16384" width="9.140625" style="824"/>
  </cols>
  <sheetData>
    <row r="1" spans="1:4">
      <c r="A1" s="148" t="s">
        <v>943</v>
      </c>
      <c r="B1" s="284"/>
      <c r="C1" s="284"/>
      <c r="D1" s="284"/>
    </row>
    <row r="2" spans="1:4">
      <c r="A2" s="524" t="s">
        <v>944</v>
      </c>
      <c r="B2" s="284"/>
      <c r="C2" s="284"/>
      <c r="D2" s="284"/>
    </row>
    <row r="3" spans="1:4">
      <c r="A3" s="284"/>
      <c r="B3" s="284"/>
      <c r="C3" s="284"/>
      <c r="D3" s="284"/>
    </row>
    <row r="4" spans="1:4">
      <c r="A4" s="284"/>
      <c r="B4" s="284"/>
      <c r="C4" s="284"/>
      <c r="D4" s="13" t="s">
        <v>1514</v>
      </c>
    </row>
    <row r="5" spans="1:4" ht="35.25" customHeight="1">
      <c r="A5" s="1191" t="s">
        <v>308</v>
      </c>
      <c r="B5" s="825" t="s">
        <v>945</v>
      </c>
      <c r="C5" s="1193" t="s">
        <v>346</v>
      </c>
      <c r="D5" s="1193"/>
    </row>
    <row r="6" spans="1:4" ht="22.5">
      <c r="A6" s="1192"/>
      <c r="B6" s="826" t="s">
        <v>1534</v>
      </c>
      <c r="C6" s="827" t="s">
        <v>347</v>
      </c>
      <c r="D6" s="827" t="s">
        <v>348</v>
      </c>
    </row>
    <row r="7" spans="1:4">
      <c r="A7" s="455" t="s">
        <v>946</v>
      </c>
      <c r="B7" s="456">
        <v>1046.5441767867806</v>
      </c>
      <c r="C7" s="457">
        <v>0.42116161956262693</v>
      </c>
      <c r="D7" s="456">
        <v>310.14364191386284</v>
      </c>
    </row>
    <row r="8" spans="1:4">
      <c r="A8" s="455" t="s">
        <v>989</v>
      </c>
      <c r="B8" s="456">
        <v>1505.9564921361737</v>
      </c>
      <c r="C8" s="457">
        <v>-4.8581449751415776E-2</v>
      </c>
      <c r="D8" s="456">
        <v>-76.897333598778815</v>
      </c>
    </row>
    <row r="9" spans="1:4">
      <c r="A9" s="455" t="s">
        <v>990</v>
      </c>
      <c r="B9" s="456">
        <v>322550.56671311968</v>
      </c>
      <c r="C9" s="457">
        <v>0.2567603411563924</v>
      </c>
      <c r="D9" s="456">
        <v>65898.159607140507</v>
      </c>
    </row>
    <row r="10" spans="1:4">
      <c r="A10" s="455" t="s">
        <v>947</v>
      </c>
      <c r="B10" s="456">
        <v>234.70593005507996</v>
      </c>
      <c r="C10" s="457">
        <v>26.523256979444</v>
      </c>
      <c r="D10" s="456">
        <v>226.17838078173733</v>
      </c>
    </row>
    <row r="11" spans="1:4">
      <c r="A11" s="455" t="s">
        <v>948</v>
      </c>
      <c r="B11" s="456">
        <v>314.3154051363727</v>
      </c>
      <c r="C11" s="457">
        <v>-0.75805459405773679</v>
      </c>
      <c r="D11" s="456">
        <v>-984.80165770787698</v>
      </c>
    </row>
    <row r="12" spans="1:4">
      <c r="A12" s="455" t="s">
        <v>991</v>
      </c>
      <c r="B12" s="456">
        <v>47445.907222775233</v>
      </c>
      <c r="C12" s="457">
        <v>2.2115365916934846</v>
      </c>
      <c r="D12" s="456">
        <v>32672.322719490348</v>
      </c>
    </row>
    <row r="13" spans="1:4" ht="22.5">
      <c r="A13" s="458" t="s">
        <v>992</v>
      </c>
      <c r="B13" s="456">
        <v>85.846880350388219</v>
      </c>
      <c r="C13" s="457">
        <v>-0.19160789290899863</v>
      </c>
      <c r="D13" s="456">
        <v>-20.347724467449719</v>
      </c>
    </row>
    <row r="14" spans="1:4">
      <c r="A14" s="828" t="s">
        <v>949</v>
      </c>
      <c r="B14" s="829">
        <v>373183.84282035968</v>
      </c>
      <c r="C14" s="830">
        <v>0.35624757789481176</v>
      </c>
      <c r="D14" s="829">
        <v>98024.757633552304</v>
      </c>
    </row>
    <row r="15" spans="1:4">
      <c r="A15" s="455" t="s">
        <v>993</v>
      </c>
      <c r="B15" s="456">
        <v>6.8138987324971794</v>
      </c>
      <c r="C15" s="457">
        <v>-0.99995593724441045</v>
      </c>
      <c r="D15" s="456">
        <v>-154633.96245139028</v>
      </c>
    </row>
    <row r="16" spans="1:4">
      <c r="A16" s="458" t="s">
        <v>994</v>
      </c>
      <c r="B16" s="456">
        <v>23250.492874112417</v>
      </c>
      <c r="C16" s="457">
        <v>0.70053166671970957</v>
      </c>
      <c r="D16" s="456">
        <v>9578.0083628641569</v>
      </c>
    </row>
    <row r="17" spans="1:4" ht="22.5">
      <c r="A17" s="458" t="s">
        <v>996</v>
      </c>
      <c r="B17" s="456">
        <v>0</v>
      </c>
      <c r="C17" s="457">
        <v>0</v>
      </c>
      <c r="D17" s="456">
        <v>0</v>
      </c>
    </row>
    <row r="18" spans="1:4">
      <c r="A18" s="455" t="s">
        <v>997</v>
      </c>
      <c r="B18" s="456">
        <v>0</v>
      </c>
      <c r="C18" s="457">
        <v>0</v>
      </c>
      <c r="D18" s="456">
        <v>0</v>
      </c>
    </row>
    <row r="19" spans="1:4">
      <c r="A19" s="455" t="s">
        <v>998</v>
      </c>
      <c r="B19" s="456">
        <v>330439.26840135379</v>
      </c>
      <c r="C19" s="457">
        <v>0.38294425566433443</v>
      </c>
      <c r="D19" s="456">
        <v>91500.30390735947</v>
      </c>
    </row>
    <row r="20" spans="1:4">
      <c r="A20" s="455" t="s">
        <v>999</v>
      </c>
      <c r="B20" s="456">
        <v>0</v>
      </c>
      <c r="C20" s="457">
        <v>-1</v>
      </c>
      <c r="D20" s="456">
        <v>-2262.6874855663946</v>
      </c>
    </row>
    <row r="21" spans="1:4">
      <c r="A21" s="455" t="s">
        <v>1000</v>
      </c>
      <c r="B21" s="456">
        <v>514.9349897139823</v>
      </c>
      <c r="C21" s="457">
        <v>-0.36725839420770534</v>
      </c>
      <c r="D21" s="456">
        <v>-298.88061052491861</v>
      </c>
    </row>
    <row r="22" spans="1:4">
      <c r="A22" s="455" t="s">
        <v>1001</v>
      </c>
      <c r="B22" s="456">
        <v>0</v>
      </c>
      <c r="C22" s="457">
        <v>-1</v>
      </c>
      <c r="D22" s="456">
        <v>-9.3479461145397842</v>
      </c>
    </row>
    <row r="23" spans="1:4">
      <c r="A23" s="458" t="s">
        <v>1002</v>
      </c>
      <c r="B23" s="456">
        <v>477.82751741986857</v>
      </c>
      <c r="C23" s="457">
        <v>-0.15482851431612676</v>
      </c>
      <c r="D23" s="456">
        <v>-87.534099143937866</v>
      </c>
    </row>
    <row r="24" spans="1:4" ht="22.5">
      <c r="A24" s="458" t="s">
        <v>1003</v>
      </c>
      <c r="B24" s="456">
        <v>18501.319037759637</v>
      </c>
      <c r="C24" s="457">
        <v>-2.0908956307544212E-2</v>
      </c>
      <c r="D24" s="456">
        <v>-395.10449399429325</v>
      </c>
    </row>
    <row r="25" spans="1:4">
      <c r="A25" s="828" t="s">
        <v>950</v>
      </c>
      <c r="B25" s="829">
        <v>373183.84282035968</v>
      </c>
      <c r="C25" s="830">
        <v>0.35624757790135364</v>
      </c>
      <c r="D25" s="829">
        <v>98024.757634879526</v>
      </c>
    </row>
    <row r="26" spans="1:4">
      <c r="A26" s="455" t="s">
        <v>1020</v>
      </c>
      <c r="B26" s="456">
        <v>6.8138987324971794</v>
      </c>
      <c r="C26" s="457">
        <v>-0.99995593724441045</v>
      </c>
      <c r="D26" s="456">
        <v>-154633.96245139028</v>
      </c>
    </row>
    <row r="27" spans="1:4">
      <c r="A27" s="33" t="s">
        <v>531</v>
      </c>
      <c r="B27" s="831"/>
      <c r="C27" s="831"/>
      <c r="D27" s="832"/>
    </row>
    <row r="28" spans="1:4">
      <c r="A28" s="879"/>
      <c r="B28" s="831"/>
      <c r="C28" s="831"/>
      <c r="D28" s="832"/>
    </row>
    <row r="29" spans="1:4">
      <c r="A29" s="880"/>
      <c r="B29" s="834"/>
      <c r="C29" s="834"/>
      <c r="D29" s="832"/>
    </row>
    <row r="30" spans="1:4">
      <c r="A30" s="880"/>
      <c r="B30" s="834"/>
      <c r="C30" s="834"/>
      <c r="D30" s="832"/>
    </row>
    <row r="31" spans="1:4">
      <c r="A31" s="148" t="s">
        <v>1009</v>
      </c>
      <c r="B31" s="834"/>
      <c r="C31" s="834"/>
      <c r="D31" s="832"/>
    </row>
    <row r="32" spans="1:4">
      <c r="A32" s="524" t="s">
        <v>1010</v>
      </c>
      <c r="B32" s="834"/>
      <c r="C32" s="834"/>
      <c r="D32" s="832"/>
    </row>
    <row r="33" spans="1:6">
      <c r="A33" s="833"/>
      <c r="B33" s="834"/>
      <c r="C33" s="834"/>
      <c r="D33" s="832"/>
    </row>
    <row r="34" spans="1:6">
      <c r="A34" s="835"/>
      <c r="B34" s="284"/>
      <c r="C34" s="284"/>
      <c r="D34" s="13" t="s">
        <v>1514</v>
      </c>
    </row>
    <row r="35" spans="1:6" ht="40.5" customHeight="1">
      <c r="A35" s="1191" t="s">
        <v>308</v>
      </c>
      <c r="B35" s="825" t="s">
        <v>309</v>
      </c>
      <c r="C35" s="1193" t="s">
        <v>366</v>
      </c>
      <c r="D35" s="1193"/>
    </row>
    <row r="36" spans="1:6" ht="24">
      <c r="A36" s="1194"/>
      <c r="B36" s="826" t="s">
        <v>1535</v>
      </c>
      <c r="C36" s="827" t="s">
        <v>347</v>
      </c>
      <c r="D36" s="827" t="s">
        <v>348</v>
      </c>
    </row>
    <row r="37" spans="1:6" ht="45">
      <c r="A37" s="79" t="s">
        <v>977</v>
      </c>
      <c r="B37" s="456">
        <v>118533.41562147455</v>
      </c>
      <c r="C37" s="457">
        <v>3.1873798247943182E-2</v>
      </c>
      <c r="D37" s="456">
        <v>3661.4072201207837</v>
      </c>
    </row>
    <row r="38" spans="1:6">
      <c r="A38" s="79" t="s">
        <v>978</v>
      </c>
      <c r="B38" s="456">
        <v>61257.09938283894</v>
      </c>
      <c r="C38" s="457">
        <v>1.6421681224021603</v>
      </c>
      <c r="D38" s="456">
        <v>38072.693037361467</v>
      </c>
    </row>
    <row r="39" spans="1:6">
      <c r="A39" s="79" t="s">
        <v>979</v>
      </c>
      <c r="B39" s="456">
        <v>0</v>
      </c>
      <c r="C39" s="457">
        <v>0</v>
      </c>
      <c r="D39" s="456">
        <v>0</v>
      </c>
    </row>
    <row r="40" spans="1:6">
      <c r="A40" s="79" t="s">
        <v>980</v>
      </c>
      <c r="B40" s="456">
        <v>54.753253699648283</v>
      </c>
      <c r="C40" s="457">
        <v>-0.80075040412751486</v>
      </c>
      <c r="D40" s="456">
        <v>-220.04405999070934</v>
      </c>
    </row>
    <row r="41" spans="1:6" ht="22.5">
      <c r="A41" s="79" t="s">
        <v>981</v>
      </c>
      <c r="B41" s="514">
        <v>-127153.91231800383</v>
      </c>
      <c r="C41" s="836">
        <v>0.12476276686558474</v>
      </c>
      <c r="D41" s="514">
        <v>-14104.37328289865</v>
      </c>
    </row>
    <row r="42" spans="1:6">
      <c r="A42" s="79" t="s">
        <v>982</v>
      </c>
      <c r="B42" s="514">
        <v>-6207.0014891499095</v>
      </c>
      <c r="C42" s="836">
        <v>1.3234479361336426</v>
      </c>
      <c r="D42" s="514">
        <v>-3535.5400836153685</v>
      </c>
    </row>
    <row r="43" spans="1:6">
      <c r="A43" s="79" t="s">
        <v>983</v>
      </c>
      <c r="B43" s="514">
        <v>-49035.447409914384</v>
      </c>
      <c r="C43" s="836">
        <v>1.2846323430365316</v>
      </c>
      <c r="D43" s="514">
        <v>-27572.279579268692</v>
      </c>
    </row>
    <row r="44" spans="1:6">
      <c r="A44" s="79" t="s">
        <v>984</v>
      </c>
      <c r="B44" s="514">
        <v>-8388.9201393589483</v>
      </c>
      <c r="C44" s="836">
        <v>24.111997066766985</v>
      </c>
      <c r="D44" s="514">
        <v>-8054.8598845311553</v>
      </c>
    </row>
    <row r="45" spans="1:6" ht="22.5">
      <c r="A45" s="79" t="s">
        <v>985</v>
      </c>
      <c r="B45" s="514">
        <v>-10940.013098413961</v>
      </c>
      <c r="C45" s="836">
        <v>-14.45662320993384</v>
      </c>
      <c r="D45" s="514">
        <v>-11752.996632822349</v>
      </c>
      <c r="E45" s="981"/>
      <c r="F45" s="981"/>
    </row>
    <row r="46" spans="1:6">
      <c r="A46" s="79" t="s">
        <v>986</v>
      </c>
      <c r="B46" s="514">
        <v>-8.5381578074192035</v>
      </c>
      <c r="C46" s="836">
        <v>-0.96236780683609335</v>
      </c>
      <c r="D46" s="514">
        <v>218.34624858982016</v>
      </c>
    </row>
    <row r="47" spans="1:6" ht="22.5">
      <c r="A47" s="79" t="s">
        <v>987</v>
      </c>
      <c r="B47" s="514">
        <v>-10948.551256221381</v>
      </c>
      <c r="C47" s="836">
        <v>-19.680374586759527</v>
      </c>
      <c r="D47" s="514">
        <v>-11534.650384232529</v>
      </c>
    </row>
    <row r="48" spans="1:6">
      <c r="A48" s="79" t="s">
        <v>988</v>
      </c>
      <c r="B48" s="514">
        <v>-47.948684053354569</v>
      </c>
      <c r="C48" s="836">
        <v>-0.4453553792640137</v>
      </c>
      <c r="D48" s="514">
        <v>38.500696794744179</v>
      </c>
    </row>
    <row r="49" spans="1:5" ht="21.75">
      <c r="A49" s="837" t="s">
        <v>995</v>
      </c>
      <c r="B49" s="838">
        <v>-10996.499940274734</v>
      </c>
      <c r="C49" s="839">
        <v>-23.008416901462507</v>
      </c>
      <c r="D49" s="838">
        <v>-11496.149687437784</v>
      </c>
    </row>
    <row r="50" spans="1:5">
      <c r="A50" s="33" t="s">
        <v>531</v>
      </c>
    </row>
    <row r="51" spans="1:5">
      <c r="A51" s="879"/>
    </row>
    <row r="52" spans="1:5">
      <c r="A52" s="880"/>
    </row>
    <row r="54" spans="1:5">
      <c r="A54" s="613" t="s">
        <v>81</v>
      </c>
    </row>
    <row r="56" spans="1:5">
      <c r="E56" s="61" t="s">
        <v>1067</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58"/>
  <sheetViews>
    <sheetView showGridLines="0" zoomScaleNormal="100" workbookViewId="0"/>
  </sheetViews>
  <sheetFormatPr defaultColWidth="9.140625" defaultRowHeight="14.25"/>
  <cols>
    <col min="1" max="1" width="57.140625" style="824" customWidth="1"/>
    <col min="2" max="2" width="13.140625" style="824" customWidth="1"/>
    <col min="3" max="3" width="13.42578125" style="824" customWidth="1"/>
    <col min="4" max="4" width="12.85546875" style="824" customWidth="1"/>
    <col min="5" max="5" width="12.7109375" style="824" bestFit="1" customWidth="1"/>
    <col min="6" max="6" width="15.7109375" style="824" bestFit="1" customWidth="1"/>
    <col min="7" max="16384" width="9.140625" style="824"/>
  </cols>
  <sheetData>
    <row r="1" spans="1:8">
      <c r="A1" s="840" t="s">
        <v>1012</v>
      </c>
      <c r="B1" s="841"/>
      <c r="C1" s="841"/>
      <c r="D1" s="842"/>
      <c r="E1" s="699" t="s">
        <v>1527</v>
      </c>
    </row>
    <row r="2" spans="1:8">
      <c r="A2" s="524" t="s">
        <v>1013</v>
      </c>
      <c r="B2" s="842"/>
      <c r="C2" s="842"/>
      <c r="D2" s="842"/>
      <c r="E2" s="529" t="s">
        <v>1528</v>
      </c>
    </row>
    <row r="3" spans="1:8">
      <c r="A3" s="842"/>
      <c r="B3" s="842"/>
      <c r="C3" s="13" t="s">
        <v>1514</v>
      </c>
      <c r="D3" s="842"/>
    </row>
    <row r="4" spans="1:8" ht="24">
      <c r="A4" s="825" t="s">
        <v>416</v>
      </c>
      <c r="B4" s="854" t="s">
        <v>951</v>
      </c>
      <c r="C4" s="854" t="s">
        <v>952</v>
      </c>
      <c r="D4" s="842"/>
      <c r="E4" s="1079"/>
      <c r="F4" s="1081"/>
      <c r="G4" s="1081"/>
      <c r="H4" s="1082"/>
    </row>
    <row r="5" spans="1:8" ht="15">
      <c r="A5" s="869" t="s">
        <v>1011</v>
      </c>
      <c r="B5" s="852">
        <v>14024.557498175063</v>
      </c>
      <c r="C5" s="853">
        <v>4.2421527282361461E-2</v>
      </c>
      <c r="D5" s="1085"/>
      <c r="E5" s="1079"/>
      <c r="F5" s="1080"/>
      <c r="G5" s="1080"/>
      <c r="H5" s="1081"/>
    </row>
    <row r="6" spans="1:8" ht="15">
      <c r="A6" s="79" t="s">
        <v>953</v>
      </c>
      <c r="B6" s="852">
        <v>0</v>
      </c>
      <c r="C6" s="853">
        <v>0</v>
      </c>
      <c r="D6" s="1085"/>
      <c r="E6" s="1079"/>
      <c r="F6" s="1080"/>
      <c r="G6" s="1080"/>
      <c r="H6" s="1081"/>
    </row>
    <row r="7" spans="1:8" ht="15">
      <c r="A7" s="79" t="s">
        <v>957</v>
      </c>
      <c r="B7" s="852">
        <v>0</v>
      </c>
      <c r="C7" s="853">
        <v>0</v>
      </c>
      <c r="D7" s="1085"/>
      <c r="E7" s="1079"/>
      <c r="F7" s="1080"/>
      <c r="G7" s="1080"/>
      <c r="H7" s="1081"/>
    </row>
    <row r="8" spans="1:8" ht="15">
      <c r="A8" s="79" t="s">
        <v>954</v>
      </c>
      <c r="B8" s="852">
        <v>264772.82726657373</v>
      </c>
      <c r="C8" s="853">
        <v>0.80088571186495561</v>
      </c>
      <c r="D8" s="1085"/>
      <c r="E8" s="43"/>
      <c r="F8" s="1080"/>
      <c r="G8" s="1080"/>
      <c r="H8" s="1082"/>
    </row>
    <row r="9" spans="1:8" ht="15">
      <c r="A9" s="79" t="s">
        <v>955</v>
      </c>
      <c r="B9" s="852">
        <v>162.10115601566127</v>
      </c>
      <c r="C9" s="853">
        <v>4.9032410564935948E-4</v>
      </c>
      <c r="D9" s="1085"/>
      <c r="E9" s="1079"/>
      <c r="F9" s="1080"/>
      <c r="G9" s="1080"/>
      <c r="H9" s="1081"/>
    </row>
    <row r="10" spans="1:8" ht="15">
      <c r="A10" s="79" t="s">
        <v>956</v>
      </c>
      <c r="B10" s="852">
        <v>20726.441790430687</v>
      </c>
      <c r="C10" s="853">
        <v>6.2693408757705446E-2</v>
      </c>
      <c r="D10" s="1085"/>
      <c r="E10" s="1079"/>
      <c r="F10" s="1080"/>
      <c r="G10" s="1080"/>
      <c r="H10" s="1081"/>
    </row>
    <row r="11" spans="1:8" ht="15">
      <c r="A11" s="79" t="s">
        <v>958</v>
      </c>
      <c r="B11" s="852">
        <v>0</v>
      </c>
      <c r="C11" s="853">
        <v>0</v>
      </c>
      <c r="D11" s="1085"/>
      <c r="E11" s="1079"/>
      <c r="F11" s="1080"/>
      <c r="G11" s="1080"/>
      <c r="H11" s="1081"/>
    </row>
    <row r="12" spans="1:8" ht="15">
      <c r="A12" s="851" t="s">
        <v>963</v>
      </c>
      <c r="B12" s="852">
        <v>15117.636884995687</v>
      </c>
      <c r="C12" s="853">
        <v>4.5727877378315074E-2</v>
      </c>
      <c r="D12" s="1085"/>
      <c r="E12" s="1079"/>
      <c r="F12" s="1080"/>
      <c r="G12" s="1080"/>
      <c r="H12" s="1081"/>
    </row>
    <row r="13" spans="1:8" ht="15">
      <c r="A13" s="79" t="s">
        <v>959</v>
      </c>
      <c r="B13" s="852">
        <v>15796.449043732166</v>
      </c>
      <c r="C13" s="853">
        <v>4.7781150611013165E-2</v>
      </c>
      <c r="D13" s="1085"/>
      <c r="E13" s="43"/>
      <c r="F13" s="1080"/>
      <c r="G13" s="1080"/>
      <c r="H13" s="1082"/>
    </row>
    <row r="14" spans="1:8" ht="21.75">
      <c r="A14" s="870" t="s">
        <v>1031</v>
      </c>
      <c r="B14" s="871">
        <v>330600.01363992295</v>
      </c>
      <c r="C14" s="872">
        <v>0.99999999999999989</v>
      </c>
      <c r="D14" s="1085"/>
      <c r="E14" s="1079"/>
      <c r="F14" s="1080"/>
      <c r="G14" s="1080"/>
      <c r="H14" s="1081"/>
    </row>
    <row r="15" spans="1:8">
      <c r="A15" s="33" t="s">
        <v>531</v>
      </c>
      <c r="B15" s="842"/>
      <c r="C15" s="842"/>
      <c r="D15" s="1085"/>
    </row>
    <row r="16" spans="1:8">
      <c r="A16" s="879"/>
      <c r="B16" s="842"/>
      <c r="C16" s="842"/>
      <c r="D16" s="842"/>
    </row>
    <row r="17" spans="1:5">
      <c r="A17" s="880"/>
      <c r="B17" s="842"/>
      <c r="C17" s="842"/>
      <c r="D17" s="842"/>
    </row>
    <row r="18" spans="1:5">
      <c r="A18" s="880"/>
      <c r="B18" s="842"/>
      <c r="C18" s="842"/>
      <c r="D18" s="842"/>
    </row>
    <row r="19" spans="1:5">
      <c r="A19" s="843" t="s">
        <v>1014</v>
      </c>
      <c r="B19" s="842"/>
      <c r="C19" s="842"/>
      <c r="E19" s="699" t="s">
        <v>1527</v>
      </c>
    </row>
    <row r="20" spans="1:5">
      <c r="A20" s="524" t="s">
        <v>1015</v>
      </c>
      <c r="B20" s="842"/>
      <c r="C20" s="842"/>
      <c r="E20" s="529" t="s">
        <v>1528</v>
      </c>
    </row>
    <row r="21" spans="1:5">
      <c r="A21" s="842"/>
      <c r="B21" s="13" t="s">
        <v>1514</v>
      </c>
      <c r="C21" s="842"/>
      <c r="D21" s="842"/>
    </row>
    <row r="22" spans="1:5" ht="24">
      <c r="A22" s="857" t="s">
        <v>968</v>
      </c>
      <c r="B22" s="858" t="s">
        <v>969</v>
      </c>
      <c r="C22" s="842"/>
      <c r="D22" s="842"/>
    </row>
    <row r="23" spans="1:5">
      <c r="A23" s="844" t="s">
        <v>960</v>
      </c>
      <c r="B23" s="845">
        <v>13066.38829915721</v>
      </c>
      <c r="C23" s="842"/>
      <c r="D23" s="842"/>
    </row>
    <row r="24" spans="1:5">
      <c r="A24" s="844" t="s">
        <v>961</v>
      </c>
      <c r="B24" s="845">
        <v>22203.948697325628</v>
      </c>
      <c r="C24" s="842"/>
      <c r="D24" s="842"/>
    </row>
    <row r="25" spans="1:5" ht="21.75">
      <c r="A25" s="855" t="s">
        <v>1034</v>
      </c>
      <c r="B25" s="847">
        <v>9137.5603981684253</v>
      </c>
      <c r="C25" s="842"/>
      <c r="D25" s="842"/>
    </row>
    <row r="26" spans="1:5">
      <c r="A26" s="844" t="s">
        <v>962</v>
      </c>
      <c r="B26" s="845">
        <v>4355.4627659433272</v>
      </c>
      <c r="C26" s="842"/>
      <c r="D26" s="842"/>
    </row>
    <row r="27" spans="1:5">
      <c r="A27" s="844" t="s">
        <v>972</v>
      </c>
      <c r="B27" s="845">
        <v>22203.948697325628</v>
      </c>
      <c r="C27" s="842"/>
      <c r="D27" s="842"/>
    </row>
    <row r="28" spans="1:5" ht="32.25">
      <c r="A28" s="855" t="s">
        <v>964</v>
      </c>
      <c r="B28" s="847">
        <v>17848.485931382307</v>
      </c>
      <c r="C28" s="842"/>
      <c r="D28" s="842"/>
    </row>
    <row r="29" spans="1:5" ht="22.5">
      <c r="A29" s="856" t="s">
        <v>965</v>
      </c>
      <c r="B29" s="845">
        <v>6131.7937487557238</v>
      </c>
      <c r="C29" s="842"/>
      <c r="D29" s="842"/>
    </row>
    <row r="30" spans="1:5">
      <c r="A30" s="844" t="s">
        <v>972</v>
      </c>
      <c r="B30" s="845">
        <v>22203.948697325628</v>
      </c>
      <c r="C30" s="842"/>
      <c r="D30" s="842"/>
    </row>
    <row r="31" spans="1:5" ht="32.25">
      <c r="A31" s="855" t="s">
        <v>966</v>
      </c>
      <c r="B31" s="847">
        <v>16072.154948569911</v>
      </c>
      <c r="C31" s="842"/>
      <c r="D31" s="842"/>
    </row>
    <row r="32" spans="1:5">
      <c r="A32" s="33" t="s">
        <v>531</v>
      </c>
      <c r="B32" s="842"/>
      <c r="C32" s="842"/>
      <c r="D32" s="842"/>
    </row>
    <row r="33" spans="1:4">
      <c r="A33" s="56" t="s">
        <v>1035</v>
      </c>
      <c r="B33" s="842"/>
      <c r="C33" s="842"/>
      <c r="D33" s="842"/>
    </row>
    <row r="34" spans="1:4">
      <c r="A34" s="879"/>
      <c r="B34" s="842"/>
      <c r="C34" s="842"/>
      <c r="D34" s="842"/>
    </row>
    <row r="35" spans="1:4">
      <c r="A35" s="880"/>
    </row>
    <row r="36" spans="1:4">
      <c r="A36" s="880"/>
    </row>
    <row r="37" spans="1:4">
      <c r="A37" s="843" t="s">
        <v>1016</v>
      </c>
      <c r="B37" s="842"/>
      <c r="C37" s="842"/>
      <c r="D37" s="842"/>
    </row>
    <row r="38" spans="1:4">
      <c r="A38" s="524" t="s">
        <v>1017</v>
      </c>
      <c r="B38" s="842"/>
      <c r="C38" s="842"/>
      <c r="D38" s="842"/>
    </row>
    <row r="39" spans="1:4">
      <c r="A39" s="842"/>
      <c r="C39" s="842"/>
      <c r="D39" s="13" t="s">
        <v>1514</v>
      </c>
    </row>
    <row r="40" spans="1:4" ht="78.75" customHeight="1">
      <c r="A40" s="866" t="s">
        <v>970</v>
      </c>
      <c r="B40" s="866" t="s">
        <v>945</v>
      </c>
      <c r="C40" s="1193" t="s">
        <v>346</v>
      </c>
      <c r="D40" s="1193"/>
    </row>
    <row r="41" spans="1:4" ht="22.5">
      <c r="A41" s="867"/>
      <c r="B41" s="881" t="s">
        <v>1534</v>
      </c>
      <c r="C41" s="868" t="s">
        <v>347</v>
      </c>
      <c r="D41" s="868" t="s">
        <v>348</v>
      </c>
    </row>
    <row r="42" spans="1:4">
      <c r="A42" s="844" t="s">
        <v>971</v>
      </c>
      <c r="B42" s="845">
        <v>1548.4789262724798</v>
      </c>
      <c r="C42" s="848">
        <v>0.30645825499786539</v>
      </c>
      <c r="D42" s="845">
        <v>363.22947773574896</v>
      </c>
    </row>
    <row r="43" spans="1:4">
      <c r="A43" s="844" t="s">
        <v>973</v>
      </c>
      <c r="B43" s="845">
        <v>393.19466321587362</v>
      </c>
      <c r="C43" s="848">
        <v>3.8435863260446679E-2</v>
      </c>
      <c r="D43" s="845">
        <v>14.553403676421711</v>
      </c>
    </row>
    <row r="44" spans="1:4">
      <c r="A44" s="844" t="s">
        <v>974</v>
      </c>
      <c r="B44" s="845">
        <v>256480.32417413231</v>
      </c>
      <c r="C44" s="848">
        <v>0.47173256484999015</v>
      </c>
      <c r="D44" s="845">
        <v>82209.311695533892</v>
      </c>
    </row>
    <row r="45" spans="1:4">
      <c r="A45" s="844" t="s">
        <v>975</v>
      </c>
      <c r="B45" s="845">
        <v>22032.731058464393</v>
      </c>
      <c r="C45" s="848">
        <v>6.1370399283521282E-2</v>
      </c>
      <c r="D45" s="845">
        <v>1273.9732550268757</v>
      </c>
    </row>
    <row r="46" spans="1:4">
      <c r="A46" s="844" t="s">
        <v>976</v>
      </c>
      <c r="B46" s="845">
        <v>46168.905796005041</v>
      </c>
      <c r="C46" s="848">
        <v>0.38559070461133205</v>
      </c>
      <c r="D46" s="845">
        <v>12848.167108633619</v>
      </c>
    </row>
    <row r="47" spans="1:4">
      <c r="A47" s="846" t="s">
        <v>1004</v>
      </c>
      <c r="B47" s="849">
        <v>326623.63461809012</v>
      </c>
      <c r="C47" s="850">
        <v>0.42063148317924903</v>
      </c>
      <c r="D47" s="849">
        <v>96709.234940606548</v>
      </c>
    </row>
    <row r="48" spans="1:4">
      <c r="A48" s="33" t="s">
        <v>531</v>
      </c>
    </row>
    <row r="49" spans="1:5">
      <c r="E49" s="824" t="s">
        <v>967</v>
      </c>
    </row>
    <row r="50" spans="1:5">
      <c r="A50" s="879"/>
    </row>
    <row r="51" spans="1:5">
      <c r="A51" s="880"/>
    </row>
    <row r="54" spans="1:5">
      <c r="A54" s="613" t="s">
        <v>81</v>
      </c>
    </row>
    <row r="58" spans="1:5">
      <c r="E58" s="61" t="s">
        <v>1068</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S115"/>
  <sheetViews>
    <sheetView showGridLines="0" topLeftCell="A4" zoomScaleNormal="100" workbookViewId="0"/>
  </sheetViews>
  <sheetFormatPr defaultRowHeight="15"/>
  <cols>
    <col min="1" max="1" width="39.140625" customWidth="1"/>
    <col min="2" max="2" width="23.28515625" style="261" bestFit="1" customWidth="1"/>
    <col min="3" max="4" width="10" customWidth="1"/>
    <col min="5" max="5" width="10.5703125" customWidth="1"/>
    <col min="6" max="9" width="10" customWidth="1"/>
    <col min="10" max="10" width="11" customWidth="1"/>
    <col min="11" max="14" width="10" customWidth="1"/>
    <col min="15" max="15" width="10.42578125" bestFit="1" customWidth="1"/>
    <col min="16" max="16" width="7.7109375" bestFit="1" customWidth="1"/>
    <col min="17" max="17" width="11.42578125" customWidth="1"/>
  </cols>
  <sheetData>
    <row r="1" spans="1:19" ht="18">
      <c r="A1" s="596" t="s">
        <v>87</v>
      </c>
      <c r="B1" s="596"/>
      <c r="C1" s="545"/>
      <c r="D1" s="545"/>
      <c r="E1" s="197"/>
      <c r="F1" s="197"/>
      <c r="G1" s="197"/>
      <c r="H1" s="197"/>
      <c r="I1" s="197"/>
      <c r="J1" s="197"/>
      <c r="K1" s="197"/>
      <c r="L1" s="197"/>
      <c r="M1" s="197"/>
      <c r="N1" s="197"/>
      <c r="O1" s="197"/>
      <c r="P1" s="197"/>
      <c r="Q1" s="197"/>
    </row>
    <row r="2" spans="1:19" ht="18">
      <c r="A2" s="597" t="s">
        <v>88</v>
      </c>
      <c r="B2" s="597"/>
      <c r="C2" s="545"/>
      <c r="D2" s="545"/>
      <c r="E2" s="197"/>
      <c r="F2" s="197"/>
      <c r="G2" s="197"/>
      <c r="H2" s="197"/>
      <c r="I2" s="197"/>
      <c r="J2" s="197"/>
      <c r="K2" s="197"/>
      <c r="L2" s="197"/>
      <c r="M2" s="197"/>
      <c r="N2" s="197"/>
      <c r="O2" s="197"/>
      <c r="P2" s="197"/>
      <c r="Q2" s="197"/>
    </row>
    <row r="3" spans="1:19" s="261" customFormat="1" ht="18">
      <c r="A3" s="546"/>
      <c r="B3" s="546"/>
      <c r="C3" s="545"/>
      <c r="D3" s="545"/>
      <c r="E3" s="197"/>
      <c r="F3" s="197"/>
      <c r="G3" s="197"/>
      <c r="H3" s="197"/>
      <c r="I3" s="197"/>
      <c r="J3" s="197"/>
      <c r="K3" s="197"/>
      <c r="L3" s="197"/>
      <c r="M3" s="197"/>
      <c r="N3" s="197"/>
      <c r="O3" s="197"/>
      <c r="P3" s="197"/>
      <c r="Q3" s="197"/>
    </row>
    <row r="4" spans="1:19" ht="12.6" customHeight="1">
      <c r="A4" s="148" t="s">
        <v>1607</v>
      </c>
      <c r="B4" s="148"/>
    </row>
    <row r="5" spans="1:19" ht="12.75" customHeight="1">
      <c r="A5" s="524" t="s">
        <v>1608</v>
      </c>
      <c r="B5" s="524"/>
      <c r="I5" s="52"/>
      <c r="K5" s="52"/>
    </row>
    <row r="6" spans="1:19" ht="12.75" customHeight="1">
      <c r="N6" s="986"/>
      <c r="O6" s="986"/>
      <c r="P6" s="986"/>
      <c r="Q6" s="24" t="s">
        <v>1536</v>
      </c>
    </row>
    <row r="7" spans="1:19" ht="24" customHeight="1">
      <c r="A7" s="960"/>
      <c r="B7" s="959"/>
      <c r="C7" s="1195" t="s">
        <v>520</v>
      </c>
      <c r="D7" s="1195"/>
      <c r="E7" s="1195"/>
      <c r="F7" s="1195"/>
      <c r="G7" s="1195"/>
      <c r="H7" s="1195" t="s">
        <v>521</v>
      </c>
      <c r="I7" s="1195"/>
      <c r="J7" s="1195"/>
      <c r="K7" s="1195"/>
      <c r="L7" s="1195"/>
      <c r="M7" s="1195" t="s">
        <v>522</v>
      </c>
      <c r="N7" s="1195"/>
      <c r="O7" s="1195"/>
      <c r="P7" s="1195"/>
      <c r="Q7" s="1195"/>
    </row>
    <row r="8" spans="1:19" ht="48" customHeight="1">
      <c r="A8" s="959" t="s">
        <v>1391</v>
      </c>
      <c r="B8" s="959" t="s">
        <v>1392</v>
      </c>
      <c r="C8" s="1196" t="s">
        <v>1547</v>
      </c>
      <c r="D8" s="1196"/>
      <c r="E8" s="1196"/>
      <c r="F8" s="1196" t="s">
        <v>523</v>
      </c>
      <c r="G8" s="1196"/>
      <c r="H8" s="1196" t="s">
        <v>1547</v>
      </c>
      <c r="I8" s="1196"/>
      <c r="J8" s="1196"/>
      <c r="K8" s="1196" t="s">
        <v>524</v>
      </c>
      <c r="L8" s="1196"/>
      <c r="M8" s="1196" t="s">
        <v>1547</v>
      </c>
      <c r="N8" s="1196"/>
      <c r="O8" s="1196"/>
      <c r="P8" s="1196" t="s">
        <v>524</v>
      </c>
      <c r="Q8" s="1196"/>
    </row>
    <row r="9" spans="1:19" ht="48">
      <c r="A9" s="960"/>
      <c r="B9" s="959"/>
      <c r="C9" s="803" t="s">
        <v>1591</v>
      </c>
      <c r="D9" s="803" t="s">
        <v>1592</v>
      </c>
      <c r="E9" s="383" t="s">
        <v>1609</v>
      </c>
      <c r="F9" s="803" t="s">
        <v>1591</v>
      </c>
      <c r="G9" s="803" t="s">
        <v>1592</v>
      </c>
      <c r="H9" s="803" t="s">
        <v>1591</v>
      </c>
      <c r="I9" s="803" t="s">
        <v>1592</v>
      </c>
      <c r="J9" s="1098" t="s">
        <v>1609</v>
      </c>
      <c r="K9" s="803" t="s">
        <v>1591</v>
      </c>
      <c r="L9" s="803" t="s">
        <v>1592</v>
      </c>
      <c r="M9" s="803" t="s">
        <v>1591</v>
      </c>
      <c r="N9" s="803" t="s">
        <v>1592</v>
      </c>
      <c r="O9" s="1098" t="s">
        <v>1609</v>
      </c>
      <c r="P9" s="803" t="s">
        <v>1591</v>
      </c>
      <c r="Q9" s="803" t="s">
        <v>1592</v>
      </c>
    </row>
    <row r="10" spans="1:19">
      <c r="A10" s="83" t="s">
        <v>1358</v>
      </c>
      <c r="B10" s="83" t="s">
        <v>1376</v>
      </c>
      <c r="C10" s="84">
        <v>67965.669810000021</v>
      </c>
      <c r="D10" s="84">
        <v>80801.117060000004</v>
      </c>
      <c r="E10" s="85">
        <v>118.88519201809066</v>
      </c>
      <c r="F10" s="86">
        <v>0.13607376244638544</v>
      </c>
      <c r="G10" s="87">
        <v>0.14082491049299101</v>
      </c>
      <c r="H10" s="84">
        <v>0</v>
      </c>
      <c r="I10" s="84">
        <v>0</v>
      </c>
      <c r="J10" s="85" t="s">
        <v>139</v>
      </c>
      <c r="K10" s="86">
        <v>0</v>
      </c>
      <c r="L10" s="87">
        <v>0</v>
      </c>
      <c r="M10" s="84">
        <v>67965.669810000021</v>
      </c>
      <c r="N10" s="84">
        <v>80801.117060000004</v>
      </c>
      <c r="O10" s="88">
        <v>118.88519201809066</v>
      </c>
      <c r="P10" s="89">
        <v>0.10167886847826287</v>
      </c>
      <c r="Q10" s="87">
        <v>0.11587638297614693</v>
      </c>
      <c r="R10" s="63"/>
    </row>
    <row r="11" spans="1:19">
      <c r="A11" s="83" t="s">
        <v>1359</v>
      </c>
      <c r="B11" s="83" t="s">
        <v>1377</v>
      </c>
      <c r="C11" s="84">
        <v>4866.1663800000006</v>
      </c>
      <c r="D11" s="84">
        <v>6210.5139100000006</v>
      </c>
      <c r="E11" s="85">
        <v>127.62641934162555</v>
      </c>
      <c r="F11" s="86">
        <v>9.7425298664426899E-3</v>
      </c>
      <c r="G11" s="87">
        <v>1.0824046712643623E-2</v>
      </c>
      <c r="H11" s="84">
        <v>18376.600799999997</v>
      </c>
      <c r="I11" s="84">
        <v>17847.57979</v>
      </c>
      <c r="J11" s="85">
        <v>97.121224889425704</v>
      </c>
      <c r="K11" s="86">
        <v>0.10876438354464836</v>
      </c>
      <c r="L11" s="87">
        <v>0.14447458757974008</v>
      </c>
      <c r="M11" s="84">
        <v>23242.767179999999</v>
      </c>
      <c r="N11" s="84">
        <v>24058.093699999998</v>
      </c>
      <c r="O11" s="88">
        <v>103.50787199168596</v>
      </c>
      <c r="P11" s="89">
        <v>3.4771941095743962E-2</v>
      </c>
      <c r="Q11" s="87">
        <v>3.4501563600749893E-2</v>
      </c>
      <c r="R11" s="63"/>
      <c r="S11" s="261"/>
    </row>
    <row r="12" spans="1:19">
      <c r="A12" s="83" t="s">
        <v>1360</v>
      </c>
      <c r="B12" s="83" t="s">
        <v>1378</v>
      </c>
      <c r="C12" s="84">
        <v>46686.070636405857</v>
      </c>
      <c r="D12" s="84">
        <v>59471.276389999999</v>
      </c>
      <c r="E12" s="85">
        <v>127.38548260607784</v>
      </c>
      <c r="F12" s="86">
        <v>9.3469972459518963E-2</v>
      </c>
      <c r="G12" s="87">
        <v>0.10365001721828521</v>
      </c>
      <c r="H12" s="84">
        <v>32701.553162120905</v>
      </c>
      <c r="I12" s="84">
        <v>16820.146559999997</v>
      </c>
      <c r="J12" s="85">
        <v>51.435314025033009</v>
      </c>
      <c r="K12" s="86">
        <v>0.19354854085041814</v>
      </c>
      <c r="L12" s="87">
        <v>0.13615760601044402</v>
      </c>
      <c r="M12" s="84">
        <v>79387.623798526765</v>
      </c>
      <c r="N12" s="84">
        <v>76291.422950000007</v>
      </c>
      <c r="O12" s="88">
        <v>96.099894794200637</v>
      </c>
      <c r="P12" s="89">
        <v>0.1187664858093482</v>
      </c>
      <c r="Q12" s="87">
        <v>0.10940905850329845</v>
      </c>
      <c r="R12" s="63"/>
      <c r="S12" s="261"/>
    </row>
    <row r="13" spans="1:19">
      <c r="A13" s="83" t="s">
        <v>1361</v>
      </c>
      <c r="B13" s="83" t="s">
        <v>1379</v>
      </c>
      <c r="C13" s="84">
        <v>140682.26206000001</v>
      </c>
      <c r="D13" s="84">
        <v>168056.95463999998</v>
      </c>
      <c r="E13" s="85">
        <v>119.45852460655264</v>
      </c>
      <c r="F13" s="86">
        <v>0.28165932538423955</v>
      </c>
      <c r="G13" s="87">
        <v>0.2928994852549956</v>
      </c>
      <c r="H13" s="84">
        <v>24331.570319999995</v>
      </c>
      <c r="I13" s="84">
        <v>14146.28075</v>
      </c>
      <c r="J13" s="85">
        <v>58.139612708728791</v>
      </c>
      <c r="K13" s="87">
        <v>0.14400967161065295</v>
      </c>
      <c r="L13" s="87">
        <v>0.11451289761363584</v>
      </c>
      <c r="M13" s="84">
        <v>165013.83238000001</v>
      </c>
      <c r="N13" s="84">
        <v>182203.23538999999</v>
      </c>
      <c r="O13" s="88">
        <v>110.41694672626934</v>
      </c>
      <c r="P13" s="89">
        <v>0.2468660988196642</v>
      </c>
      <c r="Q13" s="87">
        <v>0.26129653464898134</v>
      </c>
      <c r="R13" s="63"/>
      <c r="S13" s="261"/>
    </row>
    <row r="14" spans="1:19">
      <c r="A14" s="83" t="s">
        <v>1362</v>
      </c>
      <c r="B14" s="83" t="s">
        <v>1380</v>
      </c>
      <c r="C14" s="84">
        <v>77487.046829999977</v>
      </c>
      <c r="D14" s="84">
        <v>87921.563280000002</v>
      </c>
      <c r="E14" s="85">
        <v>113.46614289339543</v>
      </c>
      <c r="F14" s="86">
        <v>0.15513646863914218</v>
      </c>
      <c r="G14" s="87">
        <v>0.15323484043068059</v>
      </c>
      <c r="H14" s="84">
        <v>0</v>
      </c>
      <c r="I14" s="84">
        <v>0</v>
      </c>
      <c r="J14" s="85" t="s">
        <v>139</v>
      </c>
      <c r="K14" s="86">
        <v>0</v>
      </c>
      <c r="L14" s="87">
        <v>0</v>
      </c>
      <c r="M14" s="84">
        <v>77487.046829999977</v>
      </c>
      <c r="N14" s="84">
        <v>87921.563280000002</v>
      </c>
      <c r="O14" s="88">
        <v>113.46614289339543</v>
      </c>
      <c r="P14" s="89">
        <v>0.11592316040468609</v>
      </c>
      <c r="Q14" s="87">
        <v>0.12608777092684934</v>
      </c>
      <c r="R14" s="63"/>
      <c r="S14" s="261"/>
    </row>
    <row r="15" spans="1:19">
      <c r="A15" s="83" t="s">
        <v>1363</v>
      </c>
      <c r="B15" s="83" t="s">
        <v>1381</v>
      </c>
      <c r="C15" s="84">
        <v>37507.857380000001</v>
      </c>
      <c r="D15" s="84">
        <v>36366.625260000001</v>
      </c>
      <c r="E15" s="85">
        <v>96.957351873134385</v>
      </c>
      <c r="F15" s="86">
        <v>7.5094312897481072E-2</v>
      </c>
      <c r="G15" s="87">
        <v>6.3381880517428144E-2</v>
      </c>
      <c r="H15" s="84">
        <v>12132.336440000001</v>
      </c>
      <c r="I15" s="84">
        <v>14565.18773</v>
      </c>
      <c r="J15" s="85">
        <v>120.05261972441642</v>
      </c>
      <c r="K15" s="86">
        <v>7.1806865057049835E-2</v>
      </c>
      <c r="L15" s="87">
        <v>0.11790391274744599</v>
      </c>
      <c r="M15" s="84">
        <v>49640.193820000008</v>
      </c>
      <c r="N15" s="84">
        <v>50931.812989999999</v>
      </c>
      <c r="O15" s="88">
        <v>102.60196238290995</v>
      </c>
      <c r="P15" s="89">
        <v>7.4263356085054313E-2</v>
      </c>
      <c r="Q15" s="87">
        <v>7.3040998471794336E-2</v>
      </c>
      <c r="R15" s="63"/>
      <c r="S15" s="261"/>
    </row>
    <row r="16" spans="1:19">
      <c r="A16" s="83" t="s">
        <v>1364</v>
      </c>
      <c r="B16" s="83" t="s">
        <v>1382</v>
      </c>
      <c r="C16" s="84">
        <v>11001.473380000005</v>
      </c>
      <c r="D16" s="84">
        <v>10210.28865</v>
      </c>
      <c r="E16" s="85">
        <v>92.808374817882765</v>
      </c>
      <c r="F16" s="86">
        <v>2.2026000471345213E-2</v>
      </c>
      <c r="G16" s="87">
        <v>1.7795087958699218E-2</v>
      </c>
      <c r="H16" s="84">
        <v>14896.607681996149</v>
      </c>
      <c r="I16" s="84">
        <v>11015.142179999999</v>
      </c>
      <c r="J16" s="85">
        <v>73.94396372076551</v>
      </c>
      <c r="K16" s="86">
        <v>8.8167576205866349E-2</v>
      </c>
      <c r="L16" s="87">
        <v>8.9166606470607576E-2</v>
      </c>
      <c r="M16" s="84">
        <v>25898.081061996156</v>
      </c>
      <c r="N16" s="84">
        <v>21225.430829999998</v>
      </c>
      <c r="O16" s="88">
        <v>81.957542642597616</v>
      </c>
      <c r="P16" s="89">
        <v>3.8744377646884494E-2</v>
      </c>
      <c r="Q16" s="87">
        <v>3.0439259272423677E-2</v>
      </c>
      <c r="R16" s="63"/>
      <c r="S16" s="261"/>
    </row>
    <row r="17" spans="1:19">
      <c r="A17" s="83" t="s">
        <v>1365</v>
      </c>
      <c r="B17" s="83" t="s">
        <v>1383</v>
      </c>
      <c r="C17" s="84">
        <v>0</v>
      </c>
      <c r="D17" s="84">
        <v>0</v>
      </c>
      <c r="E17" s="85" t="s">
        <v>139</v>
      </c>
      <c r="F17" s="86">
        <v>0</v>
      </c>
      <c r="G17" s="87">
        <v>0</v>
      </c>
      <c r="H17" s="84">
        <v>2529.0850341761229</v>
      </c>
      <c r="I17" s="84">
        <v>3604.5269500000004</v>
      </c>
      <c r="J17" s="85">
        <v>142.5229638897537</v>
      </c>
      <c r="K17" s="86">
        <v>1.4968729944558733E-2</v>
      </c>
      <c r="L17" s="87">
        <v>2.9178328414763088E-2</v>
      </c>
      <c r="M17" s="84">
        <v>2529.0850341761229</v>
      </c>
      <c r="N17" s="84">
        <v>3604.5269500000004</v>
      </c>
      <c r="O17" s="88">
        <v>142.5229638897537</v>
      </c>
      <c r="P17" s="89">
        <v>3.7835940597542809E-3</v>
      </c>
      <c r="Q17" s="87">
        <v>5.1692298386900896E-3</v>
      </c>
      <c r="R17" s="63"/>
      <c r="S17" s="261"/>
    </row>
    <row r="18" spans="1:19">
      <c r="A18" s="83" t="s">
        <v>1366</v>
      </c>
      <c r="B18" s="83" t="s">
        <v>1384</v>
      </c>
      <c r="C18" s="84">
        <v>13504.560170000002</v>
      </c>
      <c r="D18" s="84">
        <v>17077.22666</v>
      </c>
      <c r="E18" s="85">
        <v>126.45525989018564</v>
      </c>
      <c r="F18" s="86">
        <v>2.7037419297898598E-2</v>
      </c>
      <c r="G18" s="87">
        <v>2.9763188967761773E-2</v>
      </c>
      <c r="H18" s="84">
        <v>0</v>
      </c>
      <c r="I18" s="84">
        <v>0</v>
      </c>
      <c r="J18" s="85" t="s">
        <v>139</v>
      </c>
      <c r="K18" s="86">
        <v>0</v>
      </c>
      <c r="L18" s="87">
        <v>0</v>
      </c>
      <c r="M18" s="84">
        <v>13504.560170000002</v>
      </c>
      <c r="N18" s="84">
        <v>17077.22666</v>
      </c>
      <c r="O18" s="88">
        <v>126.45525989018564</v>
      </c>
      <c r="P18" s="89">
        <v>2.0203264401290198E-2</v>
      </c>
      <c r="Q18" s="87">
        <v>2.449034529009303E-2</v>
      </c>
      <c r="R18" s="63"/>
      <c r="S18" s="261"/>
    </row>
    <row r="19" spans="1:19">
      <c r="A19" s="83" t="s">
        <v>1367</v>
      </c>
      <c r="B19" s="83" t="s">
        <v>1385</v>
      </c>
      <c r="C19" s="84">
        <v>1066.8064999999999</v>
      </c>
      <c r="D19" s="84">
        <v>1040.8313599999999</v>
      </c>
      <c r="E19" s="85">
        <v>97.565149818640961</v>
      </c>
      <c r="F19" s="86">
        <v>2.135848505033071E-3</v>
      </c>
      <c r="G19" s="87">
        <v>1.8140217418214251E-3</v>
      </c>
      <c r="H19" s="84">
        <v>0</v>
      </c>
      <c r="I19" s="84">
        <v>0</v>
      </c>
      <c r="J19" s="85" t="s">
        <v>139</v>
      </c>
      <c r="K19" s="86">
        <v>0</v>
      </c>
      <c r="L19" s="87">
        <v>0</v>
      </c>
      <c r="M19" s="84">
        <v>1066.8064999999999</v>
      </c>
      <c r="N19" s="84">
        <v>1040.8313599999999</v>
      </c>
      <c r="O19" s="88">
        <v>97.565149818640961</v>
      </c>
      <c r="P19" s="89">
        <v>1.5959774708097722E-3</v>
      </c>
      <c r="Q19" s="87">
        <v>1.4926498255634863E-3</v>
      </c>
      <c r="R19" s="63"/>
      <c r="S19" s="261"/>
    </row>
    <row r="20" spans="1:19">
      <c r="A20" s="83" t="s">
        <v>1368</v>
      </c>
      <c r="B20" s="83" t="s">
        <v>1386</v>
      </c>
      <c r="C20" s="84">
        <v>1785.6545699999999</v>
      </c>
      <c r="D20" s="84">
        <v>2036.50296</v>
      </c>
      <c r="E20" s="85">
        <v>114.04797961567674</v>
      </c>
      <c r="F20" s="86">
        <v>3.5750509992580394E-3</v>
      </c>
      <c r="G20" s="87">
        <v>3.5493364138487224E-3</v>
      </c>
      <c r="H20" s="84">
        <v>11226.596529999999</v>
      </c>
      <c r="I20" s="84">
        <v>12375.893689999999</v>
      </c>
      <c r="J20" s="85">
        <v>110.23727143777565</v>
      </c>
      <c r="K20" s="86">
        <v>6.6446121574885511E-2</v>
      </c>
      <c r="L20" s="87">
        <v>0.1001817701801381</v>
      </c>
      <c r="M20" s="84">
        <v>13012.251099999999</v>
      </c>
      <c r="N20" s="84">
        <v>14412.396650000001</v>
      </c>
      <c r="O20" s="88">
        <v>110.76021004543941</v>
      </c>
      <c r="P20" s="89">
        <v>1.9466753905342419E-2</v>
      </c>
      <c r="Q20" s="87">
        <v>2.0668729029815432E-2</v>
      </c>
      <c r="R20" s="63"/>
      <c r="S20" s="261"/>
    </row>
    <row r="21" spans="1:19">
      <c r="A21" s="83" t="s">
        <v>1369</v>
      </c>
      <c r="B21" s="83" t="s">
        <v>1387</v>
      </c>
      <c r="C21" s="84">
        <v>33838.235209999999</v>
      </c>
      <c r="D21" s="84">
        <v>34580.960880000006</v>
      </c>
      <c r="E21" s="85">
        <v>102.19493027751196</v>
      </c>
      <c r="F21" s="86">
        <v>6.7747378822903617E-2</v>
      </c>
      <c r="G21" s="87">
        <v>6.0269720244974345E-2</v>
      </c>
      <c r="H21" s="84">
        <v>3326.9265300000002</v>
      </c>
      <c r="I21" s="84">
        <v>3340.11697</v>
      </c>
      <c r="J21" s="85">
        <v>100.39647524166998</v>
      </c>
      <c r="K21" s="85">
        <v>1.9690862149750032E-2</v>
      </c>
      <c r="L21" s="87">
        <v>2.7037952898197468E-2</v>
      </c>
      <c r="M21" s="84">
        <v>37165.161740000003</v>
      </c>
      <c r="N21" s="84">
        <v>37921.077850000001</v>
      </c>
      <c r="O21" s="88">
        <v>102.03393736125308</v>
      </c>
      <c r="P21" s="89">
        <v>5.5600299432035066E-2</v>
      </c>
      <c r="Q21" s="87">
        <v>5.4382383557295869E-2</v>
      </c>
      <c r="R21" s="63"/>
      <c r="S21" s="261"/>
    </row>
    <row r="22" spans="1:19">
      <c r="A22" s="83" t="s">
        <v>1370</v>
      </c>
      <c r="B22" s="83" t="s">
        <v>1388</v>
      </c>
      <c r="C22" s="84">
        <v>25997.717169998625</v>
      </c>
      <c r="D22" s="84">
        <v>31066.322110000001</v>
      </c>
      <c r="E22" s="85">
        <v>119.49634618631264</v>
      </c>
      <c r="F22" s="86">
        <v>5.2049912849063226E-2</v>
      </c>
      <c r="G22" s="87">
        <v>5.4144202328768862E-2</v>
      </c>
      <c r="H22" s="84">
        <v>9420.7353499999972</v>
      </c>
      <c r="I22" s="84">
        <v>9136.0115600000008</v>
      </c>
      <c r="J22" s="85">
        <v>96.977690388043897</v>
      </c>
      <c r="K22" s="85">
        <v>5.5757889287121422E-2</v>
      </c>
      <c r="L22" s="87">
        <v>7.3955209489764542E-2</v>
      </c>
      <c r="M22" s="84">
        <v>35418.452519998624</v>
      </c>
      <c r="N22" s="84">
        <v>40202.33367</v>
      </c>
      <c r="O22" s="88">
        <v>113.50674806388056</v>
      </c>
      <c r="P22" s="89">
        <v>5.2987165219618937E-2</v>
      </c>
      <c r="Q22" s="87">
        <v>5.7653918440515262E-2</v>
      </c>
      <c r="R22" s="63"/>
      <c r="S22" s="261"/>
    </row>
    <row r="23" spans="1:19">
      <c r="A23" s="83" t="s">
        <v>1371</v>
      </c>
      <c r="B23" s="83" t="s">
        <v>1389</v>
      </c>
      <c r="C23" s="84">
        <v>37087.150410000031</v>
      </c>
      <c r="D23" s="84">
        <v>38929.874830000001</v>
      </c>
      <c r="E23" s="85">
        <v>104.96863307002175</v>
      </c>
      <c r="F23" s="86">
        <v>7.4252017361288308E-2</v>
      </c>
      <c r="G23" s="87">
        <v>6.7849261717101469E-2</v>
      </c>
      <c r="H23" s="84">
        <v>36960.234160000007</v>
      </c>
      <c r="I23" s="84">
        <v>20683.502039999999</v>
      </c>
      <c r="J23" s="85">
        <v>55.961501624858748</v>
      </c>
      <c r="K23" s="85">
        <v>0.21875411714217874</v>
      </c>
      <c r="L23" s="87">
        <v>0.1674311285952633</v>
      </c>
      <c r="M23" s="84">
        <v>74047.384570000038</v>
      </c>
      <c r="N23" s="84">
        <v>59613.37687</v>
      </c>
      <c r="O23" s="88">
        <v>80.507066139041044</v>
      </c>
      <c r="P23" s="89">
        <v>0.11077731298610125</v>
      </c>
      <c r="Q23" s="87">
        <v>8.5491175617782966E-2</v>
      </c>
      <c r="R23" s="63"/>
      <c r="S23" s="261"/>
    </row>
    <row r="24" spans="1:19" s="261" customFormat="1">
      <c r="A24" s="83" t="s">
        <v>1372</v>
      </c>
      <c r="B24" s="83" t="s">
        <v>1390</v>
      </c>
      <c r="C24" s="84">
        <v>0</v>
      </c>
      <c r="D24" s="84" t="s">
        <v>139</v>
      </c>
      <c r="E24" s="85" t="s">
        <v>139</v>
      </c>
      <c r="F24" s="86">
        <v>0</v>
      </c>
      <c r="G24" s="87" t="s">
        <v>139</v>
      </c>
      <c r="H24" s="84">
        <v>3055.6444435596259</v>
      </c>
      <c r="I24" s="84" t="s">
        <v>139</v>
      </c>
      <c r="J24" s="85" t="s">
        <v>139</v>
      </c>
      <c r="K24" s="85">
        <v>1.8085242632869994E-2</v>
      </c>
      <c r="L24" s="87" t="s">
        <v>139</v>
      </c>
      <c r="M24" s="84">
        <v>3055.6444435596259</v>
      </c>
      <c r="N24" s="84" t="s">
        <v>139</v>
      </c>
      <c r="O24" s="88" t="s">
        <v>139</v>
      </c>
      <c r="P24" s="89">
        <v>4.5713441854040313E-3</v>
      </c>
      <c r="Q24" s="87" t="s">
        <v>139</v>
      </c>
      <c r="R24" s="63"/>
    </row>
    <row r="25" spans="1:19" ht="18.75" customHeight="1">
      <c r="A25" s="384" t="s">
        <v>525</v>
      </c>
      <c r="B25" s="384"/>
      <c r="C25" s="385">
        <v>499476.67050640454</v>
      </c>
      <c r="D25" s="385">
        <v>573770.05799</v>
      </c>
      <c r="E25" s="386">
        <v>114.87424575972118</v>
      </c>
      <c r="F25" s="387">
        <v>1</v>
      </c>
      <c r="G25" s="388">
        <v>1</v>
      </c>
      <c r="H25" s="389">
        <v>168957.89045185279</v>
      </c>
      <c r="I25" s="385">
        <v>123534.38821999999</v>
      </c>
      <c r="J25" s="386">
        <v>73.115489243873498</v>
      </c>
      <c r="K25" s="387">
        <v>1</v>
      </c>
      <c r="L25" s="388">
        <v>1</v>
      </c>
      <c r="M25" s="390">
        <v>668434.56095825729</v>
      </c>
      <c r="N25" s="391">
        <v>697304.44620999997</v>
      </c>
      <c r="O25" s="392">
        <v>104.31902940661166</v>
      </c>
      <c r="P25" s="393">
        <v>1</v>
      </c>
      <c r="Q25" s="388">
        <v>1</v>
      </c>
      <c r="S25" s="261" t="str">
        <f t="shared" ref="S25:S26" si="0">IF(A25=R25,"OK","")</f>
        <v/>
      </c>
    </row>
    <row r="26" spans="1:19" ht="12.75" customHeight="1">
      <c r="A26" s="33" t="s">
        <v>526</v>
      </c>
      <c r="B26" s="33"/>
      <c r="S26" s="261" t="str">
        <f t="shared" si="0"/>
        <v/>
      </c>
    </row>
    <row r="27" spans="1:19" ht="12.75" customHeight="1">
      <c r="N27" s="76"/>
    </row>
    <row r="28" spans="1:19" ht="12.75" customHeight="1">
      <c r="A28" s="1089" t="s">
        <v>1550</v>
      </c>
      <c r="B28" s="286"/>
    </row>
    <row r="29" spans="1:19" ht="12.75" customHeight="1">
      <c r="A29" s="1090" t="s">
        <v>1551</v>
      </c>
      <c r="B29" s="875"/>
    </row>
    <row r="30" spans="1:19">
      <c r="A30" s="547"/>
      <c r="B30" s="955"/>
    </row>
    <row r="31" spans="1:19" ht="12.75" customHeight="1">
      <c r="A31" s="613" t="s">
        <v>81</v>
      </c>
      <c r="B31" s="547"/>
    </row>
    <row r="32" spans="1:19" ht="12.75" customHeight="1">
      <c r="B32" s="876"/>
    </row>
    <row r="33" spans="1:2" ht="12.75" customHeight="1">
      <c r="A33" s="876"/>
      <c r="B33" s="876"/>
    </row>
    <row r="34" spans="1:2" ht="12.75" customHeight="1">
      <c r="A34" s="876"/>
      <c r="B34" s="876"/>
    </row>
    <row r="35" spans="1:2" ht="12.75" customHeight="1"/>
    <row r="36" spans="1:2" ht="12.75" customHeight="1">
      <c r="B36" s="613"/>
    </row>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row r="51" spans="17:17" ht="12.75" customHeight="1">
      <c r="Q51" s="24" t="s">
        <v>1069</v>
      </c>
    </row>
    <row r="103" spans="1:2">
      <c r="A103" s="643"/>
      <c r="B103" s="643"/>
    </row>
    <row r="105" spans="1:2">
      <c r="A105" s="644"/>
      <c r="B105" s="644"/>
    </row>
    <row r="107" spans="1:2">
      <c r="A107" s="644"/>
      <c r="B107" s="644"/>
    </row>
    <row r="109" spans="1:2">
      <c r="A109" s="644"/>
      <c r="B109" s="644"/>
    </row>
    <row r="111" spans="1:2">
      <c r="A111" s="644"/>
      <c r="B111" s="644"/>
    </row>
    <row r="113" spans="1:2">
      <c r="A113" s="644"/>
      <c r="B113" s="644"/>
    </row>
    <row r="115" spans="1:2">
      <c r="A115" s="644"/>
      <c r="B115" s="644"/>
    </row>
  </sheetData>
  <mergeCells count="9">
    <mergeCell ref="C7:G7"/>
    <mergeCell ref="H7:L7"/>
    <mergeCell ref="M7:Q7"/>
    <mergeCell ref="C8:E8"/>
    <mergeCell ref="F8:G8"/>
    <mergeCell ref="H8:J8"/>
    <mergeCell ref="K8:L8"/>
    <mergeCell ref="M8:O8"/>
    <mergeCell ref="P8:Q8"/>
  </mergeCells>
  <hyperlinks>
    <hyperlink ref="A31" location="'2 Sadržaj'!A1" display="Sadržaj / Contents"/>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1019</v>
      </c>
    </row>
    <row r="2" spans="1:1">
      <c r="A2" s="1"/>
    </row>
    <row r="3" spans="1:1">
      <c r="A3" s="662" t="s">
        <v>619</v>
      </c>
    </row>
    <row r="4" spans="1:1">
      <c r="A4" s="630"/>
    </row>
    <row r="5" spans="1:1">
      <c r="A5" s="812" t="s">
        <v>757</v>
      </c>
    </row>
    <row r="6" spans="1:1">
      <c r="A6" s="813" t="s">
        <v>934</v>
      </c>
    </row>
    <row r="7" spans="1:1">
      <c r="A7" s="812" t="s">
        <v>637</v>
      </c>
    </row>
    <row r="8" spans="1:1">
      <c r="A8" s="813" t="s">
        <v>638</v>
      </c>
    </row>
    <row r="9" spans="1:1">
      <c r="A9" s="812" t="s">
        <v>726</v>
      </c>
    </row>
    <row r="10" spans="1:1">
      <c r="A10" s="813" t="s">
        <v>727</v>
      </c>
    </row>
    <row r="11" spans="1:1">
      <c r="A11" s="812" t="s">
        <v>639</v>
      </c>
    </row>
    <row r="12" spans="1:1" s="261" customFormat="1">
      <c r="A12" s="813" t="s">
        <v>767</v>
      </c>
    </row>
    <row r="13" spans="1:1">
      <c r="A13" s="812" t="s">
        <v>730</v>
      </c>
    </row>
    <row r="14" spans="1:1">
      <c r="A14" s="813" t="s">
        <v>935</v>
      </c>
    </row>
    <row r="15" spans="1:1">
      <c r="A15" s="812" t="s">
        <v>641</v>
      </c>
    </row>
    <row r="16" spans="1:1">
      <c r="A16" s="813" t="s">
        <v>936</v>
      </c>
    </row>
    <row r="17" spans="1:2">
      <c r="A17" s="812" t="s">
        <v>642</v>
      </c>
    </row>
    <row r="18" spans="1:2">
      <c r="A18" s="813" t="s">
        <v>643</v>
      </c>
      <c r="B18" s="150"/>
    </row>
    <row r="19" spans="1:2">
      <c r="A19" s="812" t="s">
        <v>644</v>
      </c>
      <c r="B19" s="551"/>
    </row>
    <row r="20" spans="1:2">
      <c r="A20" s="813" t="s">
        <v>645</v>
      </c>
      <c r="B20" s="338"/>
    </row>
    <row r="21" spans="1:2">
      <c r="A21" s="812" t="s">
        <v>646</v>
      </c>
      <c r="B21" s="150"/>
    </row>
    <row r="22" spans="1:2">
      <c r="A22" s="813" t="s">
        <v>919</v>
      </c>
      <c r="B22" s="551"/>
    </row>
    <row r="23" spans="1:2">
      <c r="A23" s="812" t="s">
        <v>647</v>
      </c>
      <c r="B23" s="150"/>
    </row>
    <row r="24" spans="1:2">
      <c r="A24" s="813" t="s">
        <v>920</v>
      </c>
      <c r="B24" s="551"/>
    </row>
    <row r="25" spans="1:2">
      <c r="A25" s="812" t="s">
        <v>776</v>
      </c>
      <c r="B25" s="306"/>
    </row>
    <row r="26" spans="1:2">
      <c r="A26" s="813" t="s">
        <v>937</v>
      </c>
      <c r="B26" s="556"/>
    </row>
    <row r="27" spans="1:2">
      <c r="A27" s="812" t="s">
        <v>650</v>
      </c>
      <c r="B27" s="136"/>
    </row>
    <row r="28" spans="1:2">
      <c r="A28" s="813" t="s">
        <v>649</v>
      </c>
      <c r="B28" s="527"/>
    </row>
    <row r="29" spans="1:2">
      <c r="A29" s="812" t="s">
        <v>728</v>
      </c>
      <c r="B29" s="151"/>
    </row>
    <row r="30" spans="1:2">
      <c r="A30" s="813" t="s">
        <v>938</v>
      </c>
      <c r="B30" s="554"/>
    </row>
    <row r="31" spans="1:2">
      <c r="A31" s="812" t="s">
        <v>652</v>
      </c>
      <c r="B31" s="150"/>
    </row>
    <row r="32" spans="1:2">
      <c r="A32" s="813" t="s">
        <v>923</v>
      </c>
      <c r="B32" s="551"/>
    </row>
    <row r="33" spans="1:2">
      <c r="A33" s="812" t="s">
        <v>653</v>
      </c>
      <c r="B33" s="136"/>
    </row>
    <row r="34" spans="1:2">
      <c r="A34" s="813" t="s">
        <v>924</v>
      </c>
      <c r="B34" s="527"/>
    </row>
    <row r="35" spans="1:2">
      <c r="A35" s="812" t="s">
        <v>729</v>
      </c>
      <c r="B35" s="136"/>
    </row>
    <row r="36" spans="1:2">
      <c r="A36" s="813" t="s">
        <v>939</v>
      </c>
      <c r="B36" s="527"/>
    </row>
    <row r="37" spans="1:2">
      <c r="A37" s="812" t="s">
        <v>654</v>
      </c>
      <c r="B37" s="150"/>
    </row>
    <row r="38" spans="1:2">
      <c r="A38" s="813" t="s">
        <v>925</v>
      </c>
      <c r="B38" s="553"/>
    </row>
    <row r="39" spans="1:2">
      <c r="A39" s="812" t="s">
        <v>1080</v>
      </c>
      <c r="B39" s="152"/>
    </row>
    <row r="40" spans="1:2">
      <c r="A40" s="813" t="s">
        <v>1081</v>
      </c>
      <c r="B40" s="553"/>
    </row>
    <row r="41" spans="1:2">
      <c r="A41" s="812" t="s">
        <v>1082</v>
      </c>
      <c r="B41" s="151"/>
    </row>
    <row r="42" spans="1:2">
      <c r="A42" s="813" t="s">
        <v>1083</v>
      </c>
      <c r="B42" s="527"/>
    </row>
    <row r="43" spans="1:2">
      <c r="A43" s="812" t="s">
        <v>1084</v>
      </c>
      <c r="B43" s="151"/>
    </row>
    <row r="44" spans="1:2">
      <c r="A44" s="813" t="s">
        <v>1085</v>
      </c>
      <c r="B44" s="527"/>
    </row>
    <row r="45" spans="1:2" s="261" customFormat="1">
      <c r="A45" s="812" t="s">
        <v>1086</v>
      </c>
      <c r="B45" s="527"/>
    </row>
    <row r="46" spans="1:2" s="261" customFormat="1">
      <c r="A46" s="813" t="s">
        <v>926</v>
      </c>
      <c r="B46" s="527"/>
    </row>
    <row r="47" spans="1:2" s="261" customFormat="1">
      <c r="A47" s="812" t="s">
        <v>1060</v>
      </c>
      <c r="B47" s="527"/>
    </row>
    <row r="48" spans="1:2" s="261" customFormat="1">
      <c r="A48" s="813" t="s">
        <v>1061</v>
      </c>
      <c r="B48" s="527"/>
    </row>
    <row r="49" spans="1:5" s="261" customFormat="1">
      <c r="A49" s="812" t="s">
        <v>1063</v>
      </c>
      <c r="B49" s="527"/>
    </row>
    <row r="50" spans="1:5" s="261" customFormat="1">
      <c r="A50" s="813" t="s">
        <v>1064</v>
      </c>
      <c r="B50" s="527"/>
    </row>
    <row r="51" spans="1:5" s="261" customFormat="1">
      <c r="A51" s="812" t="s">
        <v>1087</v>
      </c>
      <c r="B51" s="527"/>
    </row>
    <row r="52" spans="1:5" s="261" customFormat="1">
      <c r="A52" s="813" t="s">
        <v>1088</v>
      </c>
      <c r="B52" s="527"/>
    </row>
    <row r="53" spans="1:5">
      <c r="A53" s="632"/>
      <c r="B53" s="551"/>
    </row>
    <row r="54" spans="1:5">
      <c r="A54" s="640" t="s">
        <v>620</v>
      </c>
      <c r="B54" s="136"/>
    </row>
    <row r="55" spans="1:5">
      <c r="A55" s="631"/>
      <c r="B55" s="527"/>
    </row>
    <row r="56" spans="1:5">
      <c r="A56" s="814" t="s">
        <v>83</v>
      </c>
      <c r="B56" s="153"/>
    </row>
    <row r="57" spans="1:5">
      <c r="A57" s="815" t="s">
        <v>84</v>
      </c>
      <c r="B57" s="527"/>
    </row>
    <row r="58" spans="1:5" ht="15" customHeight="1">
      <c r="A58" s="859" t="s">
        <v>655</v>
      </c>
      <c r="C58" s="738"/>
      <c r="D58" s="58"/>
      <c r="E58" s="58"/>
    </row>
    <row r="59" spans="1:5">
      <c r="A59" s="815" t="s">
        <v>731</v>
      </c>
      <c r="C59" s="739"/>
    </row>
    <row r="60" spans="1:5">
      <c r="A60" s="859" t="s">
        <v>657</v>
      </c>
      <c r="C60" s="739"/>
    </row>
    <row r="61" spans="1:5">
      <c r="A61" s="815" t="s">
        <v>732</v>
      </c>
      <c r="C61" s="739"/>
    </row>
    <row r="62" spans="1:5">
      <c r="A62" s="859" t="s">
        <v>85</v>
      </c>
    </row>
    <row r="63" spans="1:5">
      <c r="A63" s="815" t="s">
        <v>86</v>
      </c>
    </row>
    <row r="64" spans="1:5">
      <c r="A64" s="859" t="s">
        <v>659</v>
      </c>
    </row>
    <row r="65" spans="1:1">
      <c r="A65" s="815" t="s">
        <v>733</v>
      </c>
    </row>
    <row r="66" spans="1:1">
      <c r="A66" s="859" t="s">
        <v>661</v>
      </c>
    </row>
    <row r="67" spans="1:1">
      <c r="A67" s="815" t="s">
        <v>734</v>
      </c>
    </row>
    <row r="68" spans="1:1" s="261" customFormat="1">
      <c r="A68" s="859" t="s">
        <v>943</v>
      </c>
    </row>
    <row r="69" spans="1:1" s="261" customFormat="1">
      <c r="A69" s="815" t="s">
        <v>944</v>
      </c>
    </row>
    <row r="70" spans="1:1" s="261" customFormat="1">
      <c r="A70" s="859" t="s">
        <v>1009</v>
      </c>
    </row>
    <row r="71" spans="1:1" s="261" customFormat="1">
      <c r="A71" s="815" t="s">
        <v>1010</v>
      </c>
    </row>
    <row r="72" spans="1:1" s="261" customFormat="1">
      <c r="A72" s="859" t="s">
        <v>1012</v>
      </c>
    </row>
    <row r="73" spans="1:1" s="261" customFormat="1">
      <c r="A73" s="815" t="s">
        <v>1013</v>
      </c>
    </row>
    <row r="74" spans="1:1" s="261" customFormat="1">
      <c r="A74" s="859" t="s">
        <v>1014</v>
      </c>
    </row>
    <row r="75" spans="1:1" s="261" customFormat="1">
      <c r="A75" s="815" t="s">
        <v>1015</v>
      </c>
    </row>
    <row r="76" spans="1:1" s="261" customFormat="1">
      <c r="A76" s="859" t="s">
        <v>1016</v>
      </c>
    </row>
    <row r="77" spans="1:1" s="261" customFormat="1">
      <c r="A77" s="815" t="s">
        <v>1017</v>
      </c>
    </row>
    <row r="78" spans="1:1">
      <c r="A78" s="631"/>
    </row>
    <row r="79" spans="1:1">
      <c r="A79" s="641" t="s">
        <v>621</v>
      </c>
    </row>
    <row r="80" spans="1:1">
      <c r="A80" s="633"/>
    </row>
    <row r="81" spans="1:1">
      <c r="A81" s="861" t="s">
        <v>1611</v>
      </c>
    </row>
    <row r="82" spans="1:1">
      <c r="A82" s="862" t="s">
        <v>1610</v>
      </c>
    </row>
    <row r="83" spans="1:1">
      <c r="A83" s="861" t="s">
        <v>735</v>
      </c>
    </row>
    <row r="84" spans="1:1">
      <c r="A84" s="862" t="s">
        <v>736</v>
      </c>
    </row>
    <row r="85" spans="1:1">
      <c r="A85" s="634"/>
    </row>
    <row r="86" spans="1:1">
      <c r="A86" s="642" t="s">
        <v>622</v>
      </c>
    </row>
    <row r="87" spans="1:1">
      <c r="A87" s="635"/>
    </row>
    <row r="88" spans="1:1">
      <c r="A88" s="817" t="s">
        <v>663</v>
      </c>
    </row>
    <row r="89" spans="1:1">
      <c r="A89" s="860" t="s">
        <v>664</v>
      </c>
    </row>
    <row r="90" spans="1:1" s="261" customFormat="1">
      <c r="A90" s="817" t="s">
        <v>665</v>
      </c>
    </row>
    <row r="91" spans="1:1" s="261" customFormat="1">
      <c r="A91" s="860" t="s">
        <v>666</v>
      </c>
    </row>
    <row r="92" spans="1:1">
      <c r="A92" s="817" t="s">
        <v>892</v>
      </c>
    </row>
    <row r="93" spans="1:1">
      <c r="A93" s="860" t="s">
        <v>893</v>
      </c>
    </row>
    <row r="94" spans="1:1">
      <c r="A94" s="817" t="s">
        <v>902</v>
      </c>
    </row>
    <row r="95" spans="1:1">
      <c r="A95" s="860" t="s">
        <v>903</v>
      </c>
    </row>
    <row r="96" spans="1:1">
      <c r="A96" s="817" t="s">
        <v>904</v>
      </c>
    </row>
    <row r="97" spans="1:5">
      <c r="A97" s="860" t="s">
        <v>905</v>
      </c>
    </row>
    <row r="98" spans="1:5">
      <c r="A98" s="817" t="s">
        <v>906</v>
      </c>
    </row>
    <row r="99" spans="1:5">
      <c r="A99" s="860" t="s">
        <v>907</v>
      </c>
    </row>
    <row r="100" spans="1:5">
      <c r="A100" s="817" t="s">
        <v>908</v>
      </c>
    </row>
    <row r="101" spans="1:5">
      <c r="A101" s="860" t="s">
        <v>909</v>
      </c>
    </row>
    <row r="102" spans="1:5" s="261" customFormat="1">
      <c r="A102" s="817" t="s">
        <v>1046</v>
      </c>
    </row>
    <row r="103" spans="1:5" s="261" customFormat="1">
      <c r="A103" s="860" t="s">
        <v>1047</v>
      </c>
    </row>
    <row r="104" spans="1:5">
      <c r="A104" s="636"/>
    </row>
    <row r="105" spans="1:5" s="261" customFormat="1">
      <c r="A105" s="740" t="s">
        <v>740</v>
      </c>
    </row>
    <row r="106" spans="1:5" s="261" customFormat="1">
      <c r="A106" s="636"/>
    </row>
    <row r="107" spans="1:5" s="261" customFormat="1">
      <c r="A107" s="863" t="s">
        <v>670</v>
      </c>
      <c r="E107" s="148"/>
    </row>
    <row r="108" spans="1:5" s="261" customFormat="1">
      <c r="A108" s="860" t="s">
        <v>671</v>
      </c>
      <c r="E108" s="148"/>
    </row>
    <row r="109" spans="1:5" s="261" customFormat="1">
      <c r="A109" s="863" t="s">
        <v>672</v>
      </c>
      <c r="E109" s="148"/>
    </row>
    <row r="110" spans="1:5" s="261" customFormat="1">
      <c r="A110" s="860" t="s">
        <v>673</v>
      </c>
      <c r="E110" s="148"/>
    </row>
    <row r="111" spans="1:5" s="261" customFormat="1">
      <c r="A111" s="863" t="s">
        <v>674</v>
      </c>
      <c r="E111" s="148"/>
    </row>
    <row r="112" spans="1:5" s="261" customFormat="1">
      <c r="A112" s="860" t="s">
        <v>675</v>
      </c>
      <c r="E112" s="717"/>
    </row>
    <row r="113" spans="1:5" s="261" customFormat="1">
      <c r="A113" s="863" t="s">
        <v>867</v>
      </c>
      <c r="E113" s="717"/>
    </row>
    <row r="114" spans="1:5" s="261" customFormat="1">
      <c r="A114" s="860" t="s">
        <v>868</v>
      </c>
      <c r="E114" s="717"/>
    </row>
    <row r="115" spans="1:5" s="261" customFormat="1">
      <c r="A115" s="636"/>
      <c r="E115" s="717"/>
    </row>
    <row r="116" spans="1:5">
      <c r="A116" s="661" t="s">
        <v>737</v>
      </c>
      <c r="E116" s="148"/>
    </row>
    <row r="117" spans="1:5">
      <c r="A117" s="633"/>
      <c r="E117" s="717"/>
    </row>
    <row r="118" spans="1:5">
      <c r="A118" s="864" t="s">
        <v>741</v>
      </c>
    </row>
    <row r="119" spans="1:5">
      <c r="A119" s="860" t="s">
        <v>742</v>
      </c>
    </row>
    <row r="120" spans="1:5">
      <c r="A120" s="864" t="s">
        <v>743</v>
      </c>
    </row>
    <row r="121" spans="1:5">
      <c r="A121" s="860" t="s">
        <v>744</v>
      </c>
      <c r="C121" s="645"/>
    </row>
    <row r="122" spans="1:5">
      <c r="A122" s="864" t="s">
        <v>709</v>
      </c>
    </row>
    <row r="123" spans="1:5">
      <c r="A123" s="860" t="s">
        <v>710</v>
      </c>
    </row>
    <row r="124" spans="1:5">
      <c r="A124" s="864" t="s">
        <v>745</v>
      </c>
    </row>
    <row r="125" spans="1:5">
      <c r="A125" s="860" t="s">
        <v>746</v>
      </c>
    </row>
    <row r="126" spans="1:5">
      <c r="A126" s="864" t="s">
        <v>747</v>
      </c>
    </row>
    <row r="127" spans="1:5">
      <c r="A127" s="860" t="s">
        <v>748</v>
      </c>
    </row>
    <row r="128" spans="1:5">
      <c r="A128" s="864" t="s">
        <v>749</v>
      </c>
    </row>
    <row r="129" spans="1:1">
      <c r="A129" s="860" t="s">
        <v>817</v>
      </c>
    </row>
    <row r="130" spans="1:1">
      <c r="A130" s="864" t="s">
        <v>716</v>
      </c>
    </row>
    <row r="131" spans="1:1">
      <c r="A131" s="860" t="s">
        <v>813</v>
      </c>
    </row>
    <row r="132" spans="1:1">
      <c r="A132" s="864" t="s">
        <v>717</v>
      </c>
    </row>
    <row r="133" spans="1:1">
      <c r="A133" s="860" t="s">
        <v>815</v>
      </c>
    </row>
    <row r="134" spans="1:1">
      <c r="A134" s="864" t="s">
        <v>718</v>
      </c>
    </row>
    <row r="135" spans="1:1">
      <c r="A135" s="860" t="s">
        <v>750</v>
      </c>
    </row>
    <row r="136" spans="1:1">
      <c r="A136" s="864" t="s">
        <v>751</v>
      </c>
    </row>
    <row r="137" spans="1:1">
      <c r="A137" s="860" t="s">
        <v>752</v>
      </c>
    </row>
    <row r="138" spans="1:1">
      <c r="A138" s="864" t="s">
        <v>753</v>
      </c>
    </row>
    <row r="139" spans="1:1">
      <c r="A139" s="860" t="s">
        <v>754</v>
      </c>
    </row>
    <row r="140" spans="1:1">
      <c r="A140" s="864" t="s">
        <v>755</v>
      </c>
    </row>
    <row r="141" spans="1:1">
      <c r="A141" s="860" t="s">
        <v>756</v>
      </c>
    </row>
    <row r="142" spans="1:1">
      <c r="A142" s="646"/>
    </row>
    <row r="143" spans="1:1">
      <c r="A143" s="647" t="s">
        <v>738</v>
      </c>
    </row>
    <row r="144" spans="1:1">
      <c r="A144" s="636"/>
    </row>
    <row r="145" spans="1:1">
      <c r="A145" s="865" t="s">
        <v>684</v>
      </c>
    </row>
    <row r="146" spans="1:1">
      <c r="A146" s="860" t="s">
        <v>685</v>
      </c>
    </row>
    <row r="147" spans="1:1">
      <c r="A147" s="865" t="s">
        <v>686</v>
      </c>
    </row>
    <row r="148" spans="1:1">
      <c r="A148" s="860" t="s">
        <v>687</v>
      </c>
    </row>
    <row r="149" spans="1:1">
      <c r="A149" s="865" t="s">
        <v>688</v>
      </c>
    </row>
    <row r="150" spans="1:1">
      <c r="A150" s="860" t="s">
        <v>689</v>
      </c>
    </row>
    <row r="151" spans="1:1">
      <c r="A151" s="865" t="s">
        <v>690</v>
      </c>
    </row>
    <row r="152" spans="1:1">
      <c r="A152" s="860" t="s">
        <v>1018</v>
      </c>
    </row>
    <row r="153" spans="1:1">
      <c r="A153" s="865" t="s">
        <v>691</v>
      </c>
    </row>
    <row r="154" spans="1:1">
      <c r="A154" s="860" t="s">
        <v>692</v>
      </c>
    </row>
    <row r="155" spans="1:1">
      <c r="A155" s="865" t="s">
        <v>693</v>
      </c>
    </row>
    <row r="156" spans="1:1">
      <c r="A156" s="860" t="s">
        <v>694</v>
      </c>
    </row>
    <row r="157" spans="1:1">
      <c r="A157" s="865" t="s">
        <v>695</v>
      </c>
    </row>
    <row r="158" spans="1:1">
      <c r="A158" s="860" t="s">
        <v>696</v>
      </c>
    </row>
    <row r="159" spans="1:1" s="261" customFormat="1">
      <c r="A159" s="865" t="s">
        <v>827</v>
      </c>
    </row>
    <row r="160" spans="1:1" s="261" customFormat="1">
      <c r="A160" s="860" t="s">
        <v>828</v>
      </c>
    </row>
    <row r="161" spans="1:8">
      <c r="A161" s="648"/>
    </row>
    <row r="162" spans="1:8">
      <c r="A162" s="629" t="s">
        <v>739</v>
      </c>
    </row>
    <row r="163" spans="1:8">
      <c r="A163" s="188"/>
      <c r="B163" s="188"/>
      <c r="C163" s="188"/>
      <c r="D163" s="188"/>
      <c r="E163" s="188"/>
    </row>
    <row r="164" spans="1:8">
      <c r="A164" s="62" t="s">
        <v>699</v>
      </c>
    </row>
    <row r="165" spans="1:8">
      <c r="A165" s="860" t="s">
        <v>700</v>
      </c>
    </row>
    <row r="166" spans="1:8">
      <c r="A166" s="62" t="s">
        <v>701</v>
      </c>
    </row>
    <row r="167" spans="1:8">
      <c r="A167" s="860" t="s">
        <v>702</v>
      </c>
      <c r="H167" s="234"/>
    </row>
    <row r="168" spans="1:8">
      <c r="A168" s="62" t="s">
        <v>703</v>
      </c>
    </row>
    <row r="169" spans="1:8">
      <c r="A169" s="860" t="s">
        <v>704</v>
      </c>
      <c r="F169" s="62"/>
    </row>
    <row r="170" spans="1:8">
      <c r="A170" s="62" t="s">
        <v>705</v>
      </c>
    </row>
    <row r="171" spans="1:8">
      <c r="A171" s="860" t="s">
        <v>706</v>
      </c>
    </row>
    <row r="172" spans="1:8">
      <c r="A172" s="62" t="s">
        <v>707</v>
      </c>
    </row>
    <row r="173" spans="1:8" s="261" customFormat="1">
      <c r="A173" s="860" t="s">
        <v>708</v>
      </c>
    </row>
    <row r="174" spans="1:8">
      <c r="A174" s="62" t="s">
        <v>832</v>
      </c>
    </row>
    <row r="175" spans="1:8" s="261" customFormat="1">
      <c r="A175" s="860" t="s">
        <v>833</v>
      </c>
    </row>
    <row r="176" spans="1:8" s="261" customFormat="1">
      <c r="A176" s="637"/>
    </row>
    <row r="177" spans="1:1">
      <c r="A177" s="638"/>
    </row>
    <row r="178" spans="1:1">
      <c r="A178" s="25" t="s">
        <v>4</v>
      </c>
    </row>
    <row r="179" spans="1:1">
      <c r="A179" s="639" t="s">
        <v>5</v>
      </c>
    </row>
    <row r="180" spans="1:1">
      <c r="A180" s="637"/>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1.19'!A1" display="Tablica 1.18: Članstvo ZDMF-ova"/>
    <hyperlink ref="A40" location="'12 Tablice 1.18, 1.19'!A2" display="Table 1.18: CVPFs' Membership"/>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1.19'!A32" display="Tablica 1.19: Struktura članova ZDMF- ova prema dobi i spolu "/>
    <hyperlink ref="A42" location="'12 Tablice 1.18, 1.19'!A33" display="Table 1.19: Closed voluntary pension funds members age and gender structure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1640</v>
      </c>
      <c r="F1" s="197"/>
    </row>
    <row r="2" spans="1:8">
      <c r="A2" s="544" t="s">
        <v>1641</v>
      </c>
    </row>
    <row r="3" spans="1:8" ht="12.75" customHeight="1"/>
    <row r="4" spans="1:8" ht="12.75" customHeight="1">
      <c r="B4" s="802"/>
      <c r="C4" s="801"/>
      <c r="D4" s="801"/>
      <c r="E4" s="801"/>
      <c r="F4" s="24" t="s">
        <v>1549</v>
      </c>
    </row>
    <row r="5" spans="1:8">
      <c r="A5" s="1197" t="s">
        <v>488</v>
      </c>
      <c r="B5" s="1197" t="s">
        <v>489</v>
      </c>
      <c r="C5" s="1198" t="s">
        <v>870</v>
      </c>
      <c r="D5" s="1198"/>
      <c r="E5" s="1199" t="s">
        <v>871</v>
      </c>
      <c r="F5" s="1199"/>
    </row>
    <row r="6" spans="1:8" ht="65.25">
      <c r="A6" s="1197"/>
      <c r="B6" s="1197"/>
      <c r="C6" s="394" t="s">
        <v>490</v>
      </c>
      <c r="D6" s="394" t="s">
        <v>1548</v>
      </c>
      <c r="E6" s="394" t="s">
        <v>491</v>
      </c>
      <c r="F6" s="394" t="s">
        <v>492</v>
      </c>
    </row>
    <row r="7" spans="1:8" ht="22.5">
      <c r="A7" s="90">
        <v>1</v>
      </c>
      <c r="B7" s="91" t="s">
        <v>493</v>
      </c>
      <c r="C7" s="882">
        <v>1279052</v>
      </c>
      <c r="D7" s="882">
        <v>29466.581080000004</v>
      </c>
      <c r="E7" s="882">
        <v>5928</v>
      </c>
      <c r="F7" s="882">
        <v>4846.1064699999997</v>
      </c>
      <c r="G7" s="52"/>
    </row>
    <row r="8" spans="1:8" ht="22.5">
      <c r="A8" s="90">
        <v>2</v>
      </c>
      <c r="B8" s="91" t="s">
        <v>495</v>
      </c>
      <c r="C8" s="882">
        <v>286172</v>
      </c>
      <c r="D8" s="882">
        <v>47364.566740000002</v>
      </c>
      <c r="E8" s="882">
        <v>2484802</v>
      </c>
      <c r="F8" s="882">
        <v>27107.259329999997</v>
      </c>
      <c r="G8" s="52"/>
    </row>
    <row r="9" spans="1:8" ht="22.5">
      <c r="A9" s="90">
        <v>3</v>
      </c>
      <c r="B9" s="91" t="s">
        <v>494</v>
      </c>
      <c r="C9" s="882">
        <v>361233</v>
      </c>
      <c r="D9" s="882">
        <v>100399.11565000001</v>
      </c>
      <c r="E9" s="882">
        <v>50070</v>
      </c>
      <c r="F9" s="882">
        <v>56516.62758</v>
      </c>
      <c r="G9" s="52"/>
    </row>
    <row r="10" spans="1:8" ht="22.5">
      <c r="A10" s="90">
        <v>4</v>
      </c>
      <c r="B10" s="91" t="s">
        <v>496</v>
      </c>
      <c r="C10" s="882">
        <v>28</v>
      </c>
      <c r="D10" s="882">
        <v>227.11962</v>
      </c>
      <c r="E10" s="882">
        <v>71</v>
      </c>
      <c r="F10" s="882">
        <v>130.72621999999998</v>
      </c>
    </row>
    <row r="11" spans="1:8" ht="22.5">
      <c r="A11" s="90">
        <v>5</v>
      </c>
      <c r="B11" s="91" t="s">
        <v>497</v>
      </c>
      <c r="C11" s="882">
        <v>104</v>
      </c>
      <c r="D11" s="882">
        <v>937.38854000000015</v>
      </c>
      <c r="E11" s="882">
        <v>5</v>
      </c>
      <c r="F11" s="185">
        <v>97.596910000000008</v>
      </c>
    </row>
    <row r="12" spans="1:8" ht="22.5">
      <c r="A12" s="90">
        <v>6</v>
      </c>
      <c r="B12" s="91" t="s">
        <v>498</v>
      </c>
      <c r="C12" s="882">
        <v>10753</v>
      </c>
      <c r="D12" s="882">
        <v>14401.834510000001</v>
      </c>
      <c r="E12" s="882">
        <v>564</v>
      </c>
      <c r="F12" s="882">
        <v>6342.7409600000001</v>
      </c>
    </row>
    <row r="13" spans="1:8" ht="22.5">
      <c r="A13" s="90">
        <v>7</v>
      </c>
      <c r="B13" s="91" t="s">
        <v>499</v>
      </c>
      <c r="C13" s="882">
        <v>7319</v>
      </c>
      <c r="D13" s="882">
        <v>2789.6074199999998</v>
      </c>
      <c r="E13" s="882">
        <v>1013</v>
      </c>
      <c r="F13" s="882">
        <v>1088.95344</v>
      </c>
    </row>
    <row r="14" spans="1:8" ht="22.5">
      <c r="A14" s="90">
        <v>8</v>
      </c>
      <c r="B14" s="91" t="s">
        <v>500</v>
      </c>
      <c r="C14" s="882">
        <v>331097</v>
      </c>
      <c r="D14" s="882">
        <v>52703.671109999988</v>
      </c>
      <c r="E14" s="882">
        <v>11384</v>
      </c>
      <c r="F14" s="882">
        <v>16616.84463</v>
      </c>
      <c r="H14" s="261"/>
    </row>
    <row r="15" spans="1:8" ht="22.5">
      <c r="A15" s="90">
        <v>9</v>
      </c>
      <c r="B15" s="91" t="s">
        <v>501</v>
      </c>
      <c r="C15" s="882">
        <v>354546</v>
      </c>
      <c r="D15" s="882">
        <v>54609.530510000004</v>
      </c>
      <c r="E15" s="882">
        <v>25236</v>
      </c>
      <c r="F15" s="882">
        <v>23295.052159999996</v>
      </c>
    </row>
    <row r="16" spans="1:8" ht="22.5">
      <c r="A16" s="90">
        <v>10</v>
      </c>
      <c r="B16" s="91" t="s">
        <v>502</v>
      </c>
      <c r="C16" s="882">
        <v>1528115</v>
      </c>
      <c r="D16" s="882">
        <v>202291.63695000001</v>
      </c>
      <c r="E16" s="882">
        <v>53933</v>
      </c>
      <c r="F16" s="882">
        <v>116093.87507000001</v>
      </c>
    </row>
    <row r="17" spans="1:6" ht="22.5">
      <c r="A17" s="90">
        <v>11</v>
      </c>
      <c r="B17" s="91" t="s">
        <v>503</v>
      </c>
      <c r="C17" s="882">
        <v>1142</v>
      </c>
      <c r="D17" s="882">
        <v>471.28267</v>
      </c>
      <c r="E17" s="882">
        <v>4</v>
      </c>
      <c r="F17" s="882">
        <v>40.779470000000003</v>
      </c>
    </row>
    <row r="18" spans="1:6" ht="22.5">
      <c r="A18" s="90">
        <v>12</v>
      </c>
      <c r="B18" s="91" t="s">
        <v>504</v>
      </c>
      <c r="C18" s="882">
        <v>21422</v>
      </c>
      <c r="D18" s="882">
        <v>2107.2765100000001</v>
      </c>
      <c r="E18" s="882">
        <v>140</v>
      </c>
      <c r="F18" s="882">
        <v>497.99913000000009</v>
      </c>
    </row>
    <row r="19" spans="1:6" ht="22.5">
      <c r="A19" s="90">
        <v>13</v>
      </c>
      <c r="B19" s="91" t="s">
        <v>505</v>
      </c>
      <c r="C19" s="882">
        <v>147852</v>
      </c>
      <c r="D19" s="882">
        <v>35072.88162</v>
      </c>
      <c r="E19" s="882">
        <v>4180</v>
      </c>
      <c r="F19" s="882">
        <v>11657.886460000002</v>
      </c>
    </row>
    <row r="20" spans="1:6" ht="22.5">
      <c r="A20" s="90">
        <v>14</v>
      </c>
      <c r="B20" s="91" t="s">
        <v>506</v>
      </c>
      <c r="C20" s="882">
        <v>19509</v>
      </c>
      <c r="D20" s="882">
        <v>8027.5662899999998</v>
      </c>
      <c r="E20" s="882">
        <v>539</v>
      </c>
      <c r="F20" s="882">
        <v>-2378.0911900000001</v>
      </c>
    </row>
    <row r="21" spans="1:6" ht="22.5">
      <c r="A21" s="90">
        <v>15</v>
      </c>
      <c r="B21" s="91" t="s">
        <v>507</v>
      </c>
      <c r="C21" s="882">
        <v>1000</v>
      </c>
      <c r="D21" s="882">
        <v>658.87846000000013</v>
      </c>
      <c r="E21" s="882">
        <v>220</v>
      </c>
      <c r="F21" s="882">
        <v>223.44923</v>
      </c>
    </row>
    <row r="22" spans="1:6" ht="22.5">
      <c r="A22" s="90">
        <v>16</v>
      </c>
      <c r="B22" s="91" t="s">
        <v>508</v>
      </c>
      <c r="C22" s="882">
        <v>154190</v>
      </c>
      <c r="D22" s="882">
        <v>12095.424010000001</v>
      </c>
      <c r="E22" s="882">
        <v>2845</v>
      </c>
      <c r="F22" s="882">
        <v>2355.6878400000001</v>
      </c>
    </row>
    <row r="23" spans="1:6" ht="22.5">
      <c r="A23" s="90">
        <v>17</v>
      </c>
      <c r="B23" s="91" t="s">
        <v>509</v>
      </c>
      <c r="C23" s="882">
        <v>8427</v>
      </c>
      <c r="D23" s="882">
        <v>195.35993999999999</v>
      </c>
      <c r="E23" s="882">
        <v>8</v>
      </c>
      <c r="F23" s="882">
        <v>47.983919999999998</v>
      </c>
    </row>
    <row r="24" spans="1:6" ht="22.5">
      <c r="A24" s="90">
        <v>18</v>
      </c>
      <c r="B24" s="91" t="s">
        <v>510</v>
      </c>
      <c r="C24" s="882">
        <v>482177</v>
      </c>
      <c r="D24" s="882">
        <v>9950.3363599999993</v>
      </c>
      <c r="E24" s="882">
        <v>153163</v>
      </c>
      <c r="F24" s="882">
        <v>4115.7607699999999</v>
      </c>
    </row>
    <row r="25" spans="1:6" ht="22.5">
      <c r="A25" s="90">
        <v>19</v>
      </c>
      <c r="B25" s="91" t="s">
        <v>511</v>
      </c>
      <c r="C25" s="882">
        <v>771361</v>
      </c>
      <c r="D25" s="882">
        <v>101976.96772000002</v>
      </c>
      <c r="E25" s="882">
        <v>31080</v>
      </c>
      <c r="F25" s="882">
        <v>173147.24548000001</v>
      </c>
    </row>
    <row r="26" spans="1:6" ht="22.5">
      <c r="A26" s="90">
        <v>20</v>
      </c>
      <c r="B26" s="91" t="s">
        <v>512</v>
      </c>
      <c r="C26" s="882">
        <v>3354</v>
      </c>
      <c r="D26" s="882">
        <v>1058.6426999999999</v>
      </c>
      <c r="E26" s="882">
        <v>1759</v>
      </c>
      <c r="F26" s="882">
        <v>1263.1134000000002</v>
      </c>
    </row>
    <row r="27" spans="1:6" ht="33.75">
      <c r="A27" s="90">
        <v>21</v>
      </c>
      <c r="B27" s="91" t="s">
        <v>513</v>
      </c>
      <c r="C27" s="882">
        <v>518612</v>
      </c>
      <c r="D27" s="882">
        <v>6280.3771299999999</v>
      </c>
      <c r="E27" s="882">
        <v>862</v>
      </c>
      <c r="F27" s="882">
        <v>815.5081899999999</v>
      </c>
    </row>
    <row r="28" spans="1:6" ht="22.5">
      <c r="A28" s="90">
        <v>22</v>
      </c>
      <c r="B28" s="91" t="s">
        <v>514</v>
      </c>
      <c r="C28" s="882">
        <v>1688</v>
      </c>
      <c r="D28" s="882">
        <v>145.64723999999998</v>
      </c>
      <c r="E28" s="882">
        <v>117</v>
      </c>
      <c r="F28" s="882">
        <v>653.80674999999997</v>
      </c>
    </row>
    <row r="29" spans="1:6" ht="45">
      <c r="A29" s="90">
        <v>23</v>
      </c>
      <c r="B29" s="91" t="s">
        <v>515</v>
      </c>
      <c r="C29" s="882">
        <v>77644</v>
      </c>
      <c r="D29" s="882">
        <v>14072.753429999999</v>
      </c>
      <c r="E29" s="882">
        <v>2995</v>
      </c>
      <c r="F29" s="882">
        <v>17394.100589999998</v>
      </c>
    </row>
    <row r="30" spans="1:6" ht="22.5">
      <c r="A30" s="90">
        <v>24</v>
      </c>
      <c r="B30" s="91" t="s">
        <v>516</v>
      </c>
      <c r="C30" s="882">
        <v>0</v>
      </c>
      <c r="D30" s="882">
        <v>0</v>
      </c>
      <c r="E30" s="882">
        <v>0</v>
      </c>
      <c r="F30" s="882">
        <v>0</v>
      </c>
    </row>
    <row r="31" spans="1:6" ht="22.5">
      <c r="A31" s="90">
        <v>25</v>
      </c>
      <c r="B31" s="91" t="s">
        <v>517</v>
      </c>
      <c r="C31" s="882">
        <v>0</v>
      </c>
      <c r="D31" s="882">
        <v>0</v>
      </c>
      <c r="E31" s="882">
        <v>0</v>
      </c>
      <c r="F31" s="882">
        <v>0</v>
      </c>
    </row>
    <row r="32" spans="1:6" ht="22.5">
      <c r="A32" s="397"/>
      <c r="B32" s="398" t="s">
        <v>518</v>
      </c>
      <c r="C32" s="883">
        <v>4994138</v>
      </c>
      <c r="D32" s="883">
        <v>573770.05799</v>
      </c>
      <c r="E32" s="883">
        <v>2794105</v>
      </c>
      <c r="F32" s="883">
        <v>268697.23839999997</v>
      </c>
    </row>
    <row r="33" spans="1:7" ht="22.5">
      <c r="A33" s="397"/>
      <c r="B33" s="398" t="s">
        <v>519</v>
      </c>
      <c r="C33" s="883">
        <v>1372659</v>
      </c>
      <c r="D33" s="883">
        <v>123534.38821999999</v>
      </c>
      <c r="E33" s="883">
        <v>36813</v>
      </c>
      <c r="F33" s="883">
        <v>193273.77440999998</v>
      </c>
    </row>
    <row r="34" spans="1:7">
      <c r="A34" s="395"/>
      <c r="B34" s="396" t="s">
        <v>279</v>
      </c>
      <c r="C34" s="884">
        <v>6366797</v>
      </c>
      <c r="D34" s="884">
        <v>697304.44621000008</v>
      </c>
      <c r="E34" s="884">
        <v>2830918</v>
      </c>
      <c r="F34" s="884">
        <v>461971.0128100001</v>
      </c>
    </row>
    <row r="35" spans="1:7" ht="12.75" customHeight="1">
      <c r="A35" s="33" t="s">
        <v>487</v>
      </c>
      <c r="F35" s="261"/>
    </row>
    <row r="36" spans="1:7" ht="12.75" customHeight="1">
      <c r="G36" s="76"/>
    </row>
    <row r="37" spans="1:7" s="1079" customFormat="1" ht="12.75" customHeight="1">
      <c r="A37" s="286" t="s">
        <v>1552</v>
      </c>
      <c r="G37" s="76"/>
    </row>
    <row r="38" spans="1:7" s="1079" customFormat="1" ht="12.75" customHeight="1">
      <c r="A38" s="1091" t="s">
        <v>1553</v>
      </c>
      <c r="G38" s="76"/>
    </row>
    <row r="39" spans="1:7" ht="12.75" customHeight="1"/>
    <row r="40" spans="1:7" ht="12.75" customHeight="1">
      <c r="A40" s="613" t="s">
        <v>81</v>
      </c>
      <c r="F40" s="34" t="s">
        <v>1070</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8" t="s">
        <v>89</v>
      </c>
      <c r="B1" s="197"/>
      <c r="C1" s="197"/>
      <c r="D1" s="197"/>
      <c r="E1" s="197"/>
      <c r="F1" s="197"/>
      <c r="G1" s="197"/>
    </row>
    <row r="2" spans="1:7">
      <c r="A2" s="599" t="s">
        <v>90</v>
      </c>
      <c r="B2" s="197"/>
      <c r="C2" s="197"/>
      <c r="D2" s="197"/>
      <c r="E2" s="197"/>
      <c r="F2" s="197"/>
      <c r="G2" s="197"/>
    </row>
    <row r="3" spans="1:7" s="261" customFormat="1">
      <c r="A3" s="543"/>
      <c r="B3" s="197"/>
      <c r="C3" s="197"/>
      <c r="D3" s="197"/>
      <c r="E3" s="197"/>
      <c r="F3" s="197"/>
      <c r="G3" s="197"/>
    </row>
    <row r="4" spans="1:7" ht="12.75" customHeight="1">
      <c r="A4" s="23" t="s">
        <v>663</v>
      </c>
    </row>
    <row r="5" spans="1:7" ht="12.75" customHeight="1">
      <c r="A5" s="525" t="s">
        <v>664</v>
      </c>
      <c r="B5" s="197"/>
    </row>
    <row r="6" spans="1:7" ht="53.25" customHeight="1">
      <c r="A6" s="806" t="s">
        <v>1517</v>
      </c>
      <c r="B6" s="1200" t="s">
        <v>469</v>
      </c>
      <c r="C6" s="1201"/>
      <c r="D6" s="1202"/>
      <c r="E6" s="1200" t="s">
        <v>844</v>
      </c>
      <c r="F6" s="1201"/>
      <c r="G6" s="1202"/>
    </row>
    <row r="7" spans="1:7" s="261" customFormat="1">
      <c r="A7" s="1203" t="s">
        <v>855</v>
      </c>
      <c r="B7" s="406" t="str">
        <f>Naslovnica!A20</f>
        <v>Svibanj 2023.</v>
      </c>
      <c r="C7" s="1204" t="s">
        <v>856</v>
      </c>
      <c r="D7" s="1206" t="s">
        <v>851</v>
      </c>
      <c r="E7" s="406" t="str">
        <f>$B$7</f>
        <v>Svibanj 2023.</v>
      </c>
      <c r="F7" s="1204" t="s">
        <v>856</v>
      </c>
      <c r="G7" s="1206" t="s">
        <v>851</v>
      </c>
    </row>
    <row r="8" spans="1:7" s="261" customFormat="1">
      <c r="A8" s="1203"/>
      <c r="B8" s="792" t="str">
        <f>Naslovnica!A24</f>
        <v>May 2023</v>
      </c>
      <c r="C8" s="1205"/>
      <c r="D8" s="1203"/>
      <c r="E8" s="792" t="str">
        <f>$B$8</f>
        <v>May 2023</v>
      </c>
      <c r="F8" s="1205"/>
      <c r="G8" s="1203"/>
    </row>
    <row r="9" spans="1:7" ht="25.5">
      <c r="A9" s="241" t="s">
        <v>473</v>
      </c>
      <c r="B9" s="249">
        <v>18816061.969999999</v>
      </c>
      <c r="C9" s="245">
        <v>106405010.33</v>
      </c>
      <c r="D9" s="252">
        <v>-0.13417234548336587</v>
      </c>
      <c r="E9" s="249">
        <v>223944.44</v>
      </c>
      <c r="F9" s="244">
        <v>660503.84</v>
      </c>
      <c r="G9" s="255">
        <v>2.7774534659143622</v>
      </c>
    </row>
    <row r="10" spans="1:7">
      <c r="A10" s="92" t="s">
        <v>475</v>
      </c>
      <c r="B10" s="250">
        <v>16876396.57</v>
      </c>
      <c r="C10" s="190">
        <v>93998931.090000004</v>
      </c>
      <c r="D10" s="253">
        <v>-6.2378220579709764E-2</v>
      </c>
      <c r="E10" s="250">
        <v>184127.6</v>
      </c>
      <c r="F10" s="191">
        <v>620687</v>
      </c>
      <c r="G10" s="253">
        <v>2.1058303603808755</v>
      </c>
    </row>
    <row r="11" spans="1:7">
      <c r="A11" s="92" t="s">
        <v>474</v>
      </c>
      <c r="B11" s="250">
        <v>1429421.57</v>
      </c>
      <c r="C11" s="190">
        <v>9899215.3200000003</v>
      </c>
      <c r="D11" s="253">
        <v>-0.57793834834691515</v>
      </c>
      <c r="E11" s="250">
        <v>39816.839999999997</v>
      </c>
      <c r="F11" s="191">
        <v>39816.839999999997</v>
      </c>
      <c r="G11" s="253"/>
    </row>
    <row r="12" spans="1:7">
      <c r="A12" s="92" t="s">
        <v>476</v>
      </c>
      <c r="B12" s="250"/>
      <c r="C12" s="191"/>
      <c r="D12" s="254"/>
      <c r="E12" s="250"/>
      <c r="F12" s="191"/>
      <c r="G12" s="253"/>
    </row>
    <row r="13" spans="1:7">
      <c r="A13" s="92" t="s">
        <v>845</v>
      </c>
      <c r="B13" s="250"/>
      <c r="C13" s="191"/>
      <c r="D13" s="254"/>
      <c r="E13" s="250"/>
      <c r="F13" s="191"/>
      <c r="G13" s="253"/>
    </row>
    <row r="14" spans="1:7">
      <c r="A14" s="92" t="s">
        <v>477</v>
      </c>
      <c r="B14" s="250"/>
      <c r="C14" s="191"/>
      <c r="D14" s="254"/>
      <c r="E14" s="250"/>
      <c r="F14" s="191"/>
      <c r="G14" s="253"/>
    </row>
    <row r="15" spans="1:7" s="261" customFormat="1">
      <c r="A15" s="92" t="s">
        <v>1042</v>
      </c>
      <c r="B15" s="250">
        <v>510243.83</v>
      </c>
      <c r="C15" s="191">
        <v>2506863.92</v>
      </c>
      <c r="D15" s="254">
        <v>0.47483198057111919</v>
      </c>
      <c r="E15" s="250"/>
      <c r="F15" s="191"/>
      <c r="G15" s="253"/>
    </row>
    <row r="16" spans="1:7">
      <c r="A16" s="885" t="s">
        <v>1038</v>
      </c>
      <c r="B16" s="886">
        <v>0</v>
      </c>
      <c r="C16" s="887">
        <v>5679254</v>
      </c>
      <c r="D16" s="888">
        <v>-1</v>
      </c>
      <c r="E16" s="250"/>
      <c r="F16" s="191"/>
      <c r="G16" s="253"/>
    </row>
    <row r="17" spans="1:10">
      <c r="A17" s="885" t="s">
        <v>1039</v>
      </c>
      <c r="B17" s="886"/>
      <c r="C17" s="887"/>
      <c r="D17" s="888"/>
      <c r="E17" s="250"/>
      <c r="F17" s="191"/>
      <c r="G17" s="253"/>
    </row>
    <row r="18" spans="1:10" ht="18.75" customHeight="1">
      <c r="A18" s="399" t="s">
        <v>478</v>
      </c>
      <c r="B18" s="400">
        <v>18816061.969999999</v>
      </c>
      <c r="C18" s="401">
        <v>112084264.33</v>
      </c>
      <c r="D18" s="402">
        <v>-0.20662777022857393</v>
      </c>
      <c r="E18" s="400">
        <v>223944.44</v>
      </c>
      <c r="F18" s="762">
        <v>660503.84000000008</v>
      </c>
      <c r="G18" s="402">
        <v>2.7774534659143622</v>
      </c>
      <c r="J18" s="76"/>
    </row>
    <row r="19" spans="1:10" ht="15" customHeight="1">
      <c r="A19" s="1207" t="s">
        <v>854</v>
      </c>
      <c r="B19" s="403" t="str">
        <f>B7</f>
        <v>Svibanj 2023.</v>
      </c>
      <c r="C19" s="1205" t="s">
        <v>856</v>
      </c>
      <c r="D19" s="1203" t="s">
        <v>851</v>
      </c>
      <c r="E19" s="793" t="str">
        <f>E7</f>
        <v>Svibanj 2023.</v>
      </c>
      <c r="F19" s="1205" t="s">
        <v>856</v>
      </c>
      <c r="G19" s="1203" t="s">
        <v>851</v>
      </c>
    </row>
    <row r="20" spans="1:10" s="261" customFormat="1">
      <c r="A20" s="1207"/>
      <c r="B20" s="792" t="str">
        <f>B8</f>
        <v>May 2023</v>
      </c>
      <c r="C20" s="1205"/>
      <c r="D20" s="1203"/>
      <c r="E20" s="795" t="str">
        <f>E8</f>
        <v>May 2023</v>
      </c>
      <c r="F20" s="1205"/>
      <c r="G20" s="1203"/>
    </row>
    <row r="21" spans="1:10" ht="25.5">
      <c r="A21" s="242" t="s">
        <v>479</v>
      </c>
      <c r="B21" s="249">
        <v>5097123</v>
      </c>
      <c r="C21" s="244">
        <v>29159148</v>
      </c>
      <c r="D21" s="255">
        <v>-0.19018049626105016</v>
      </c>
      <c r="E21" s="249">
        <v>301668</v>
      </c>
      <c r="F21" s="244">
        <v>307048</v>
      </c>
      <c r="G21" s="255">
        <v>499.27860696517411</v>
      </c>
    </row>
    <row r="22" spans="1:10">
      <c r="A22" s="92" t="s">
        <v>475</v>
      </c>
      <c r="B22" s="250">
        <v>974227</v>
      </c>
      <c r="C22" s="191">
        <v>6034915</v>
      </c>
      <c r="D22" s="253">
        <v>-0.14490935869101551</v>
      </c>
      <c r="E22" s="250">
        <v>1668</v>
      </c>
      <c r="F22" s="191">
        <v>7048</v>
      </c>
      <c r="G22" s="253">
        <v>1.7661691542288556</v>
      </c>
    </row>
    <row r="23" spans="1:10">
      <c r="A23" s="92" t="s">
        <v>474</v>
      </c>
      <c r="B23" s="250">
        <v>4091641</v>
      </c>
      <c r="C23" s="191">
        <v>22984475</v>
      </c>
      <c r="D23" s="253">
        <v>-0.20355926568417382</v>
      </c>
      <c r="E23" s="250">
        <v>300000</v>
      </c>
      <c r="F23" s="191">
        <v>300000</v>
      </c>
      <c r="G23" s="253"/>
    </row>
    <row r="24" spans="1:10">
      <c r="A24" s="92" t="s">
        <v>476</v>
      </c>
      <c r="B24" s="250"/>
      <c r="C24" s="191"/>
      <c r="D24" s="254"/>
      <c r="E24" s="250"/>
      <c r="F24" s="191"/>
      <c r="G24" s="253"/>
    </row>
    <row r="25" spans="1:10">
      <c r="A25" s="92" t="s">
        <v>845</v>
      </c>
      <c r="B25" s="250"/>
      <c r="C25" s="191"/>
      <c r="D25" s="254"/>
      <c r="E25" s="250"/>
      <c r="F25" s="191"/>
      <c r="G25" s="253"/>
    </row>
    <row r="26" spans="1:10">
      <c r="A26" s="92" t="s">
        <v>477</v>
      </c>
      <c r="B26" s="250"/>
      <c r="C26" s="191"/>
      <c r="D26" s="254"/>
      <c r="E26" s="250"/>
      <c r="F26" s="191"/>
      <c r="G26" s="253"/>
    </row>
    <row r="27" spans="1:10" s="261" customFormat="1">
      <c r="A27" s="92" t="s">
        <v>1042</v>
      </c>
      <c r="B27" s="250">
        <v>31255</v>
      </c>
      <c r="C27" s="191">
        <v>139758</v>
      </c>
      <c r="D27" s="254">
        <v>0.79492333314190544</v>
      </c>
      <c r="E27" s="250"/>
      <c r="F27" s="191"/>
      <c r="G27" s="253"/>
    </row>
    <row r="28" spans="1:10">
      <c r="A28" s="885" t="s">
        <v>1040</v>
      </c>
      <c r="B28" s="886">
        <v>0</v>
      </c>
      <c r="C28" s="887">
        <v>192730</v>
      </c>
      <c r="D28" s="934">
        <v>-1</v>
      </c>
      <c r="E28" s="250"/>
      <c r="F28" s="191"/>
      <c r="G28" s="253"/>
    </row>
    <row r="29" spans="1:10">
      <c r="A29" s="885" t="s">
        <v>1041</v>
      </c>
      <c r="B29" s="886"/>
      <c r="C29" s="887"/>
      <c r="D29" s="888"/>
      <c r="E29" s="250"/>
      <c r="F29" s="191"/>
      <c r="G29" s="253"/>
    </row>
    <row r="30" spans="1:10" ht="18.75" customHeight="1">
      <c r="A30" s="399" t="s">
        <v>480</v>
      </c>
      <c r="B30" s="400">
        <v>5097123</v>
      </c>
      <c r="C30" s="404">
        <v>29351878</v>
      </c>
      <c r="D30" s="402">
        <v>-0.1989513540884319</v>
      </c>
      <c r="E30" s="400">
        <v>301668</v>
      </c>
      <c r="F30" s="404">
        <v>307048</v>
      </c>
      <c r="G30" s="402">
        <v>499.27860696517411</v>
      </c>
    </row>
    <row r="31" spans="1:10" ht="18.75" customHeight="1">
      <c r="A31" s="407" t="s">
        <v>481</v>
      </c>
      <c r="B31" s="249">
        <v>5703</v>
      </c>
      <c r="C31" s="408">
        <v>32389</v>
      </c>
      <c r="D31" s="409">
        <v>-9.0575665763036217E-2</v>
      </c>
      <c r="E31" s="249">
        <v>0</v>
      </c>
      <c r="F31" s="408">
        <v>183</v>
      </c>
      <c r="G31" s="409">
        <v>-1</v>
      </c>
    </row>
    <row r="32" spans="1:10" ht="15" customHeight="1">
      <c r="A32" s="1207" t="s">
        <v>853</v>
      </c>
      <c r="B32" s="403" t="str">
        <f>B7</f>
        <v>Svibanj 2023.</v>
      </c>
      <c r="C32" s="1205" t="s">
        <v>856</v>
      </c>
      <c r="D32" s="1203" t="s">
        <v>851</v>
      </c>
      <c r="E32" s="403" t="str">
        <f>E7</f>
        <v>Svibanj 2023.</v>
      </c>
      <c r="F32" s="1205" t="s">
        <v>856</v>
      </c>
      <c r="G32" s="1203" t="s">
        <v>851</v>
      </c>
    </row>
    <row r="33" spans="1:7" s="261" customFormat="1">
      <c r="A33" s="1207"/>
      <c r="B33" s="792" t="str">
        <f>B8</f>
        <v>May 2023</v>
      </c>
      <c r="C33" s="1205"/>
      <c r="D33" s="1203"/>
      <c r="E33" s="792" t="str">
        <f>E8</f>
        <v>May 2023</v>
      </c>
      <c r="F33" s="1205"/>
      <c r="G33" s="1203"/>
    </row>
    <row r="34" spans="1:7" ht="17.25" customHeight="1">
      <c r="A34" s="243" t="s">
        <v>482</v>
      </c>
      <c r="B34" s="250">
        <v>35506580.159999996</v>
      </c>
      <c r="C34" s="191">
        <v>450674353.85000002</v>
      </c>
      <c r="D34" s="253">
        <v>-0.23392372120812976</v>
      </c>
      <c r="E34" s="250"/>
      <c r="F34" s="191"/>
      <c r="G34" s="253"/>
    </row>
    <row r="35" spans="1:7" ht="17.25" customHeight="1">
      <c r="A35" s="243" t="s">
        <v>483</v>
      </c>
      <c r="B35" s="250">
        <v>73275309.650000006</v>
      </c>
      <c r="C35" s="259">
        <v>533840931.89999998</v>
      </c>
      <c r="D35" s="253">
        <v>0.44845555389150205</v>
      </c>
      <c r="E35" s="250"/>
      <c r="F35" s="191"/>
      <c r="G35" s="253"/>
    </row>
    <row r="36" spans="1:7">
      <c r="A36" s="1207" t="s">
        <v>849</v>
      </c>
      <c r="B36" s="794" t="str">
        <f>B7</f>
        <v>Svibanj 2023.</v>
      </c>
      <c r="C36" s="1208" t="s">
        <v>850</v>
      </c>
      <c r="D36" s="1203" t="s">
        <v>851</v>
      </c>
      <c r="E36" s="405"/>
      <c r="F36" s="1208"/>
      <c r="G36" s="1203"/>
    </row>
    <row r="37" spans="1:7" s="261" customFormat="1" ht="21" customHeight="1">
      <c r="A37" s="1207"/>
      <c r="B37" s="792" t="str">
        <f>B8</f>
        <v>May 2023</v>
      </c>
      <c r="C37" s="1208"/>
      <c r="D37" s="1203"/>
      <c r="E37" s="405"/>
      <c r="F37" s="1208"/>
      <c r="G37" s="1203"/>
    </row>
    <row r="38" spans="1:7">
      <c r="A38" s="192" t="s">
        <v>62</v>
      </c>
      <c r="B38" s="251">
        <v>2257.2399999999998</v>
      </c>
      <c r="C38" s="93">
        <v>0.14008929834131334</v>
      </c>
      <c r="D38" s="253">
        <v>1.1829571687921536E-2</v>
      </c>
      <c r="E38" s="251"/>
      <c r="F38" s="93"/>
      <c r="G38" s="253"/>
    </row>
    <row r="39" spans="1:7">
      <c r="A39" s="94" t="s">
        <v>111</v>
      </c>
      <c r="B39" s="251">
        <v>1651.69</v>
      </c>
      <c r="C39" s="93">
        <v>0.16648069154495881</v>
      </c>
      <c r="D39" s="253">
        <v>1.7225876382627625E-2</v>
      </c>
      <c r="E39" s="251"/>
      <c r="F39" s="93"/>
      <c r="G39" s="253"/>
    </row>
    <row r="40" spans="1:7">
      <c r="A40" s="94" t="s">
        <v>63</v>
      </c>
      <c r="B40" s="251">
        <v>1300.1500000000001</v>
      </c>
      <c r="C40" s="93">
        <v>0.12455131254594987</v>
      </c>
      <c r="D40" s="253">
        <v>1.4212944544554018E-2</v>
      </c>
      <c r="E40" s="251"/>
      <c r="F40" s="93"/>
      <c r="G40" s="253"/>
    </row>
    <row r="41" spans="1:7" s="261" customFormat="1">
      <c r="A41" s="94" t="s">
        <v>1028</v>
      </c>
      <c r="B41" s="251">
        <v>1393.27</v>
      </c>
      <c r="C41" s="93">
        <v>0.1397917195003231</v>
      </c>
      <c r="D41" s="253">
        <v>2.3394690837507781E-2</v>
      </c>
      <c r="E41" s="251"/>
      <c r="F41" s="93"/>
      <c r="G41" s="253"/>
    </row>
    <row r="42" spans="1:7">
      <c r="A42" s="94" t="s">
        <v>811</v>
      </c>
      <c r="B42" s="251">
        <v>1305</v>
      </c>
      <c r="C42" s="93">
        <v>0.13513795622977609</v>
      </c>
      <c r="D42" s="253">
        <v>2.1886378763556591E-2</v>
      </c>
      <c r="E42" s="251"/>
      <c r="F42" s="93"/>
      <c r="G42" s="253"/>
    </row>
    <row r="43" spans="1:7" s="261" customFormat="1">
      <c r="A43" s="94" t="s">
        <v>91</v>
      </c>
      <c r="B43" s="251">
        <v>1635.97</v>
      </c>
      <c r="C43" s="93">
        <v>0.20215892891259957</v>
      </c>
      <c r="D43" s="253">
        <v>2.7521023855641147E-3</v>
      </c>
      <c r="E43" s="251"/>
      <c r="F43" s="93"/>
      <c r="G43" s="253"/>
    </row>
    <row r="44" spans="1:7">
      <c r="A44" s="94" t="s">
        <v>92</v>
      </c>
      <c r="B44" s="251">
        <v>1424.72</v>
      </c>
      <c r="C44" s="93">
        <v>0.35879143936214852</v>
      </c>
      <c r="D44" s="253">
        <v>5.6042575417496465E-3</v>
      </c>
      <c r="E44" s="251"/>
      <c r="F44" s="93"/>
      <c r="G44" s="253"/>
    </row>
    <row r="45" spans="1:7">
      <c r="A45" s="94" t="s">
        <v>93</v>
      </c>
      <c r="B45" s="251">
        <v>541.23</v>
      </c>
      <c r="C45" s="93">
        <v>-2.3420724995940168E-2</v>
      </c>
      <c r="D45" s="253">
        <v>4.1568038796836237E-2</v>
      </c>
      <c r="E45" s="251"/>
      <c r="F45" s="93"/>
      <c r="G45" s="253"/>
    </row>
    <row r="46" spans="1:7">
      <c r="A46" s="94" t="s">
        <v>94</v>
      </c>
      <c r="B46" s="251">
        <v>782.07</v>
      </c>
      <c r="C46" s="93">
        <v>7.649002064693744E-2</v>
      </c>
      <c r="D46" s="253">
        <v>1.4200124494242239E-2</v>
      </c>
      <c r="E46" s="251"/>
      <c r="F46" s="93"/>
      <c r="G46" s="253"/>
    </row>
    <row r="47" spans="1:7">
      <c r="A47" s="94" t="s">
        <v>95</v>
      </c>
      <c r="B47" s="251">
        <v>1469.66</v>
      </c>
      <c r="C47" s="93">
        <v>0.19093384331140006</v>
      </c>
      <c r="D47" s="253">
        <v>-6.9134348021611114E-2</v>
      </c>
      <c r="E47" s="251"/>
      <c r="F47" s="93"/>
      <c r="G47" s="253"/>
    </row>
    <row r="48" spans="1:7">
      <c r="A48" s="94" t="s">
        <v>96</v>
      </c>
      <c r="B48" s="251">
        <v>4008.57</v>
      </c>
      <c r="C48" s="93">
        <v>0.13667671420105076</v>
      </c>
      <c r="D48" s="253">
        <v>-7.039898538267253E-3</v>
      </c>
      <c r="E48" s="251"/>
      <c r="F48" s="93"/>
      <c r="G48" s="253"/>
    </row>
    <row r="49" spans="1:7">
      <c r="A49" s="192" t="s">
        <v>64</v>
      </c>
      <c r="B49" s="251">
        <v>94.762299999999996</v>
      </c>
      <c r="C49" s="93">
        <v>-1.9293859040885208E-2</v>
      </c>
      <c r="D49" s="253">
        <v>3.1939242393124179E-3</v>
      </c>
      <c r="E49" s="251"/>
      <c r="F49" s="93"/>
      <c r="G49" s="253"/>
    </row>
    <row r="50" spans="1:7">
      <c r="A50" s="192" t="s">
        <v>82</v>
      </c>
      <c r="B50" s="251">
        <v>167.07499999999999</v>
      </c>
      <c r="C50" s="93">
        <v>-8.4016556413236687E-3</v>
      </c>
      <c r="D50" s="253">
        <v>5.2750238720853382E-3</v>
      </c>
      <c r="E50" s="251"/>
      <c r="F50" s="93"/>
      <c r="G50" s="253"/>
    </row>
    <row r="51" spans="1:7" ht="15" customHeight="1">
      <c r="A51" s="1207" t="s">
        <v>852</v>
      </c>
      <c r="B51" s="403" t="str">
        <f>B7</f>
        <v>Svibanj 2023.</v>
      </c>
      <c r="C51" s="1209"/>
      <c r="D51" s="1203" t="s">
        <v>851</v>
      </c>
      <c r="E51" s="403" t="str">
        <f>E7</f>
        <v>Svibanj 2023.</v>
      </c>
      <c r="F51" s="1209"/>
      <c r="G51" s="1203" t="s">
        <v>851</v>
      </c>
    </row>
    <row r="52" spans="1:7" s="261" customFormat="1">
      <c r="A52" s="1207"/>
      <c r="B52" s="792" t="str">
        <f>B8</f>
        <v>May 2023</v>
      </c>
      <c r="C52" s="1209"/>
      <c r="D52" s="1203"/>
      <c r="E52" s="792" t="str">
        <f>E8</f>
        <v>May 2023</v>
      </c>
      <c r="F52" s="1209"/>
      <c r="G52" s="1203"/>
    </row>
    <row r="53" spans="1:7">
      <c r="A53" s="92" t="s">
        <v>475</v>
      </c>
      <c r="B53" s="250">
        <v>20098.299269319999</v>
      </c>
      <c r="C53" s="191"/>
      <c r="D53" s="253">
        <v>2.4269321499339247E-2</v>
      </c>
      <c r="E53" s="250">
        <v>0</v>
      </c>
      <c r="F53" s="191"/>
      <c r="G53" s="253"/>
    </row>
    <row r="54" spans="1:7">
      <c r="A54" s="92" t="s">
        <v>474</v>
      </c>
      <c r="B54" s="250">
        <v>17934.38838353</v>
      </c>
      <c r="C54" s="191"/>
      <c r="D54" s="253">
        <v>2.4753656035947369E-3</v>
      </c>
      <c r="E54" s="250"/>
      <c r="F54" s="191"/>
      <c r="G54" s="253"/>
    </row>
    <row r="55" spans="1:7">
      <c r="A55" s="92" t="s">
        <v>476</v>
      </c>
      <c r="B55" s="250"/>
      <c r="C55" s="191"/>
      <c r="D55" s="254"/>
      <c r="E55" s="250"/>
      <c r="F55" s="191"/>
      <c r="G55" s="253"/>
    </row>
    <row r="56" spans="1:7">
      <c r="A56" s="92" t="s">
        <v>484</v>
      </c>
      <c r="B56" s="250"/>
      <c r="C56" s="191"/>
      <c r="D56" s="254"/>
      <c r="E56" s="250"/>
      <c r="F56" s="191"/>
      <c r="G56" s="253"/>
    </row>
    <row r="57" spans="1:7" s="261" customFormat="1">
      <c r="A57" s="92" t="s">
        <v>1042</v>
      </c>
      <c r="B57" s="250">
        <v>9.2144079000000012</v>
      </c>
      <c r="C57" s="191"/>
      <c r="D57" s="253">
        <v>5.6854500264374108E-2</v>
      </c>
      <c r="E57" s="250"/>
      <c r="F57" s="191"/>
      <c r="G57" s="253"/>
    </row>
    <row r="58" spans="1:7" ht="18.75" customHeight="1">
      <c r="A58" s="399" t="s">
        <v>485</v>
      </c>
      <c r="B58" s="400">
        <v>38041.902060749999</v>
      </c>
      <c r="C58" s="404"/>
      <c r="D58" s="402">
        <v>1.3885456529469486E-2</v>
      </c>
      <c r="E58" s="400">
        <v>0</v>
      </c>
      <c r="F58" s="404"/>
      <c r="G58" s="402"/>
    </row>
    <row r="59" spans="1:7" s="197" customFormat="1">
      <c r="A59" s="19" t="s">
        <v>486</v>
      </c>
      <c r="B59" s="256"/>
      <c r="C59" s="237"/>
      <c r="D59" s="237"/>
    </row>
    <row r="60" spans="1:7" s="197" customFormat="1">
      <c r="A60" s="287"/>
      <c r="B60" s="257"/>
      <c r="C60" s="239"/>
      <c r="D60" s="240"/>
    </row>
    <row r="61" spans="1:7" s="197" customFormat="1">
      <c r="B61" s="238"/>
      <c r="C61" s="239"/>
      <c r="D61" s="240"/>
    </row>
    <row r="62" spans="1:7" s="197" customFormat="1">
      <c r="A62" s="613" t="s">
        <v>81</v>
      </c>
      <c r="B62" s="238"/>
      <c r="C62" s="239"/>
      <c r="D62" s="240"/>
    </row>
    <row r="63" spans="1:7" ht="12.75" customHeight="1">
      <c r="B63" s="35"/>
      <c r="C63" s="35"/>
      <c r="D63" s="35"/>
    </row>
    <row r="64" spans="1:7" ht="12.75" customHeight="1">
      <c r="B64" s="51"/>
      <c r="C64" s="51"/>
      <c r="G64" s="13" t="s">
        <v>1071</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3"/>
    </row>
    <row r="118" spans="1:1">
      <c r="A118" s="644"/>
    </row>
    <row r="120" spans="1:1">
      <c r="A120" s="644"/>
    </row>
    <row r="122" spans="1:1">
      <c r="A122" s="644"/>
    </row>
    <row r="124" spans="1:1">
      <c r="A124" s="644"/>
    </row>
    <row r="126" spans="1:1">
      <c r="A126" s="644"/>
    </row>
    <row r="128" spans="1:1">
      <c r="A128" s="644"/>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5"/>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665</v>
      </c>
      <c r="E1" s="137" t="str">
        <f>Naslovnica!A20</f>
        <v>Svibanj 2023.</v>
      </c>
      <c r="G1" s="139" t="s">
        <v>892</v>
      </c>
      <c r="H1" s="261"/>
      <c r="I1" s="261"/>
      <c r="J1" s="261"/>
      <c r="K1" s="137" t="str">
        <f>E1</f>
        <v>Svibanj 2023.</v>
      </c>
    </row>
    <row r="2" spans="1:18" ht="12.75" customHeight="1">
      <c r="A2" s="531" t="s">
        <v>666</v>
      </c>
      <c r="E2" s="541" t="str">
        <f>Naslovnica!A24</f>
        <v>May 2023</v>
      </c>
      <c r="G2" s="531" t="s">
        <v>893</v>
      </c>
      <c r="H2" s="261"/>
      <c r="I2" s="261"/>
      <c r="J2" s="261"/>
      <c r="K2" s="529" t="str">
        <f>E2</f>
        <v>May 2023</v>
      </c>
    </row>
    <row r="3" spans="1:18" ht="12.75" customHeight="1">
      <c r="A3" s="38" t="s">
        <v>1515</v>
      </c>
      <c r="G3" s="38" t="s">
        <v>1515</v>
      </c>
      <c r="H3" s="261"/>
      <c r="I3" s="261"/>
      <c r="J3" s="261"/>
      <c r="K3" s="261"/>
    </row>
    <row r="4" spans="1:18" ht="45" customHeight="1">
      <c r="A4" s="410" t="s">
        <v>456</v>
      </c>
      <c r="B4" s="410" t="s">
        <v>457</v>
      </c>
      <c r="C4" s="410" t="s">
        <v>458</v>
      </c>
      <c r="D4" s="410" t="s">
        <v>459</v>
      </c>
      <c r="E4" s="410" t="s">
        <v>460</v>
      </c>
      <c r="G4" s="410" t="s">
        <v>456</v>
      </c>
      <c r="H4" s="410" t="s">
        <v>457</v>
      </c>
      <c r="I4" s="410" t="s">
        <v>458</v>
      </c>
      <c r="J4" s="410" t="s">
        <v>459</v>
      </c>
      <c r="K4" s="410" t="s">
        <v>464</v>
      </c>
    </row>
    <row r="5" spans="1:18" ht="12.75" customHeight="1">
      <c r="A5" s="95" t="s">
        <v>1613</v>
      </c>
      <c r="B5" s="96">
        <v>2308790.5</v>
      </c>
      <c r="C5" s="97">
        <v>0.13680589279966182</v>
      </c>
      <c r="D5" s="98">
        <v>24.8</v>
      </c>
      <c r="E5" s="246">
        <v>-1.9800000000000002</v>
      </c>
      <c r="F5" s="52"/>
      <c r="G5" s="95" t="s">
        <v>1634</v>
      </c>
      <c r="H5" s="96">
        <v>147057</v>
      </c>
      <c r="I5" s="97">
        <v>0.79866896652104302</v>
      </c>
      <c r="J5" s="98">
        <v>98</v>
      </c>
      <c r="K5" s="246">
        <v>0</v>
      </c>
      <c r="P5" s="76"/>
      <c r="R5" s="791"/>
    </row>
    <row r="6" spans="1:18" ht="12.75" customHeight="1">
      <c r="A6" s="95" t="s">
        <v>1614</v>
      </c>
      <c r="B6" s="96">
        <v>1467079.54</v>
      </c>
      <c r="C6" s="97">
        <v>8.6930852443223919E-2</v>
      </c>
      <c r="D6" s="98">
        <v>4.3499999999999996</v>
      </c>
      <c r="E6" s="246">
        <v>-0.45999999999999996</v>
      </c>
      <c r="F6" s="52"/>
      <c r="G6" s="95" t="s">
        <v>1635</v>
      </c>
      <c r="H6" s="96">
        <v>33600</v>
      </c>
      <c r="I6" s="97">
        <v>0.18248214824936621</v>
      </c>
      <c r="J6" s="98">
        <v>2100</v>
      </c>
      <c r="K6" s="246">
        <v>-3.6700000000000004</v>
      </c>
      <c r="P6" s="76"/>
      <c r="R6" s="791"/>
    </row>
    <row r="7" spans="1:18" ht="12.75" customHeight="1">
      <c r="A7" s="95" t="s">
        <v>1615</v>
      </c>
      <c r="B7" s="96">
        <v>1334489.8</v>
      </c>
      <c r="C7" s="97">
        <v>7.9074332868678279E-2</v>
      </c>
      <c r="D7" s="98">
        <v>58.6</v>
      </c>
      <c r="E7" s="246">
        <v>5.0200000000000005</v>
      </c>
      <c r="F7" s="52"/>
      <c r="G7" s="95" t="s">
        <v>1636</v>
      </c>
      <c r="H7" s="96">
        <v>3470.6</v>
      </c>
      <c r="I7" s="97">
        <v>1.8848885229590783E-2</v>
      </c>
      <c r="J7" s="98">
        <v>42</v>
      </c>
      <c r="K7" s="96">
        <v>10.530000000000001</v>
      </c>
      <c r="P7" s="76"/>
      <c r="R7" s="791"/>
    </row>
    <row r="8" spans="1:18" ht="12.75" customHeight="1">
      <c r="A8" s="95" t="s">
        <v>1616</v>
      </c>
      <c r="B8" s="96">
        <v>1321610</v>
      </c>
      <c r="C8" s="97">
        <v>7.8311148622172977E-2</v>
      </c>
      <c r="D8" s="98">
        <v>590</v>
      </c>
      <c r="E8" s="246">
        <v>-3.2800000000000002</v>
      </c>
      <c r="G8" s="95"/>
      <c r="H8" s="96"/>
      <c r="I8" s="97"/>
      <c r="J8" s="98"/>
      <c r="K8" s="246"/>
      <c r="P8" s="76"/>
      <c r="R8" s="791"/>
    </row>
    <row r="9" spans="1:18" ht="12.75" customHeight="1">
      <c r="A9" s="95" t="s">
        <v>1617</v>
      </c>
      <c r="B9" s="96">
        <v>1165863.6000000001</v>
      </c>
      <c r="C9" s="97">
        <v>6.9082496086426123E-2</v>
      </c>
      <c r="D9" s="98">
        <v>99.8</v>
      </c>
      <c r="E9" s="246">
        <v>6.8500000000000005</v>
      </c>
      <c r="G9" s="95"/>
      <c r="H9" s="96"/>
      <c r="I9" s="97"/>
      <c r="J9" s="98"/>
      <c r="K9" s="246"/>
      <c r="P9" s="76"/>
      <c r="R9" s="791"/>
    </row>
    <row r="10" spans="1:18" ht="12.75" customHeight="1">
      <c r="A10" s="95" t="s">
        <v>1618</v>
      </c>
      <c r="B10" s="96">
        <v>1128948</v>
      </c>
      <c r="C10" s="97">
        <v>6.6895086004725254E-2</v>
      </c>
      <c r="D10" s="98">
        <v>137</v>
      </c>
      <c r="E10" s="247">
        <v>10.48</v>
      </c>
      <c r="G10" s="95"/>
      <c r="H10" s="96"/>
      <c r="I10" s="97"/>
      <c r="J10" s="98"/>
      <c r="K10" s="247"/>
    </row>
    <row r="11" spans="1:18" ht="12.75" customHeight="1">
      <c r="A11" s="95" t="s">
        <v>1619</v>
      </c>
      <c r="B11" s="96">
        <v>1040172.2</v>
      </c>
      <c r="C11" s="97">
        <v>6.1634733201816443E-2</v>
      </c>
      <c r="D11" s="98">
        <v>56.6</v>
      </c>
      <c r="E11" s="246">
        <v>0.35000000000000003</v>
      </c>
      <c r="G11" s="95"/>
      <c r="H11" s="96"/>
      <c r="I11" s="97"/>
      <c r="J11" s="98"/>
      <c r="K11" s="246"/>
    </row>
    <row r="12" spans="1:18" ht="12.75" customHeight="1">
      <c r="A12" s="95" t="s">
        <v>1620</v>
      </c>
      <c r="B12" s="96">
        <v>956595.8</v>
      </c>
      <c r="C12" s="97">
        <v>5.6682467494303508E-2</v>
      </c>
      <c r="D12" s="98">
        <v>58.4</v>
      </c>
      <c r="E12" s="246">
        <v>2.1</v>
      </c>
      <c r="G12" s="95"/>
      <c r="H12" s="96"/>
      <c r="I12" s="97"/>
      <c r="J12" s="98"/>
      <c r="K12" s="246"/>
    </row>
    <row r="13" spans="1:18" ht="12.75" customHeight="1">
      <c r="A13" s="95" t="s">
        <v>1621</v>
      </c>
      <c r="B13" s="96">
        <v>623673</v>
      </c>
      <c r="C13" s="97">
        <v>3.6955341586880006E-2</v>
      </c>
      <c r="D13" s="98">
        <v>216</v>
      </c>
      <c r="E13" s="246">
        <v>-1.82</v>
      </c>
      <c r="G13" s="95"/>
      <c r="H13" s="96"/>
      <c r="I13" s="97"/>
      <c r="J13" s="98"/>
      <c r="K13" s="246"/>
    </row>
    <row r="14" spans="1:18" ht="12.75" customHeight="1">
      <c r="A14" s="95" t="s">
        <v>1622</v>
      </c>
      <c r="B14" s="96">
        <v>456741.35</v>
      </c>
      <c r="C14" s="97">
        <v>2.7063914272547819E-2</v>
      </c>
      <c r="D14" s="98">
        <v>11.7</v>
      </c>
      <c r="E14" s="246">
        <v>6.36</v>
      </c>
      <c r="G14" s="95"/>
      <c r="H14" s="96"/>
      <c r="I14" s="97"/>
      <c r="J14" s="98"/>
      <c r="K14" s="246"/>
    </row>
    <row r="15" spans="1:18" ht="12.75" customHeight="1">
      <c r="A15" s="95" t="s">
        <v>461</v>
      </c>
      <c r="B15" s="96">
        <v>5072432.7800000012</v>
      </c>
      <c r="C15" s="97">
        <v>0.30056373461956404</v>
      </c>
      <c r="D15" s="99"/>
      <c r="E15" s="248"/>
      <c r="G15" s="95" t="s">
        <v>465</v>
      </c>
      <c r="H15" s="96"/>
      <c r="I15" s="97"/>
      <c r="J15" s="99"/>
      <c r="K15" s="248"/>
    </row>
    <row r="16" spans="1:18" ht="15.75" customHeight="1">
      <c r="A16" s="412" t="s">
        <v>462</v>
      </c>
      <c r="B16" s="413">
        <f>SUM(B5:B15)</f>
        <v>16876396.57</v>
      </c>
      <c r="C16" s="983">
        <f>SUM(C5:C15)</f>
        <v>1.0000000000000002</v>
      </c>
      <c r="D16" s="414"/>
      <c r="E16" s="414"/>
      <c r="G16" s="412" t="s">
        <v>462</v>
      </c>
      <c r="H16" s="413">
        <f>SUM(H5:H15)</f>
        <v>184127.6</v>
      </c>
      <c r="I16" s="983">
        <f>SUM(I5:I15)</f>
        <v>1</v>
      </c>
      <c r="J16" s="414"/>
      <c r="K16" s="414"/>
    </row>
    <row r="17" spans="1:11" ht="12.75" customHeight="1">
      <c r="A17" s="37" t="s">
        <v>463</v>
      </c>
      <c r="G17" s="37" t="s">
        <v>463</v>
      </c>
      <c r="H17" s="261"/>
      <c r="I17" s="261"/>
      <c r="J17" s="261"/>
      <c r="K17" s="261"/>
    </row>
    <row r="18" spans="1:11" ht="12.75" customHeight="1"/>
    <row r="19" spans="1:11" ht="12.75" customHeight="1">
      <c r="A19" s="139" t="s">
        <v>894</v>
      </c>
      <c r="G19" s="139" t="s">
        <v>1637</v>
      </c>
    </row>
    <row r="20" spans="1:11" ht="12.75" customHeight="1">
      <c r="A20" s="531" t="s">
        <v>895</v>
      </c>
      <c r="G20" s="531" t="s">
        <v>1638</v>
      </c>
    </row>
    <row r="21" spans="1:11" ht="12.75" customHeight="1">
      <c r="A21" s="38" t="s">
        <v>1516</v>
      </c>
      <c r="G21" s="38" t="s">
        <v>1516</v>
      </c>
    </row>
    <row r="22" spans="1:11" ht="43.5">
      <c r="A22" s="410" t="s">
        <v>466</v>
      </c>
      <c r="B22" s="410" t="s">
        <v>457</v>
      </c>
      <c r="C22" s="410" t="s">
        <v>458</v>
      </c>
      <c r="D22" s="410" t="s">
        <v>467</v>
      </c>
      <c r="G22" s="410" t="s">
        <v>466</v>
      </c>
      <c r="H22" s="410" t="s">
        <v>457</v>
      </c>
      <c r="I22" s="410" t="s">
        <v>458</v>
      </c>
      <c r="J22" s="410" t="s">
        <v>467</v>
      </c>
    </row>
    <row r="23" spans="1:11" ht="15" customHeight="1">
      <c r="A23" s="101" t="s">
        <v>1623</v>
      </c>
      <c r="B23" s="96">
        <v>984187.16</v>
      </c>
      <c r="C23" s="102">
        <v>0.6885212736785552</v>
      </c>
      <c r="D23" s="134">
        <v>100.79</v>
      </c>
      <c r="E23" s="52"/>
      <c r="F23" s="52"/>
      <c r="G23" s="101" t="s">
        <v>1639</v>
      </c>
      <c r="H23" s="96">
        <v>39816.839999999997</v>
      </c>
      <c r="I23" s="102">
        <v>1</v>
      </c>
      <c r="J23" s="134">
        <v>100</v>
      </c>
    </row>
    <row r="24" spans="1:11" ht="12.75" customHeight="1">
      <c r="A24" s="101" t="s">
        <v>1624</v>
      </c>
      <c r="B24" s="96">
        <v>358351.56</v>
      </c>
      <c r="C24" s="102">
        <v>0.25069690252400484</v>
      </c>
      <c r="D24" s="134">
        <v>90</v>
      </c>
      <c r="E24" s="52"/>
      <c r="F24" s="52"/>
      <c r="G24" s="101"/>
      <c r="H24" s="96"/>
      <c r="I24" s="102"/>
      <c r="J24" s="134"/>
    </row>
    <row r="25" spans="1:11" ht="12.75" customHeight="1">
      <c r="A25" s="101" t="s">
        <v>1625</v>
      </c>
      <c r="B25" s="96">
        <v>86882.85</v>
      </c>
      <c r="C25" s="102">
        <v>6.0781823797439967E-2</v>
      </c>
      <c r="D25" s="134">
        <v>79</v>
      </c>
      <c r="E25" s="52"/>
      <c r="F25" s="52"/>
      <c r="G25" s="101"/>
      <c r="H25" s="96"/>
      <c r="I25" s="102"/>
      <c r="J25" s="134"/>
    </row>
    <row r="26" spans="1:11" ht="12.75" customHeight="1">
      <c r="A26" s="101"/>
      <c r="B26" s="96"/>
      <c r="C26" s="102"/>
      <c r="D26" s="134"/>
      <c r="E26" s="52"/>
      <c r="G26" s="101"/>
      <c r="H26" s="96"/>
      <c r="I26" s="102"/>
      <c r="J26" s="134"/>
    </row>
    <row r="27" spans="1:11" ht="12.75" customHeight="1">
      <c r="A27" s="101"/>
      <c r="B27" s="96"/>
      <c r="C27" s="102"/>
      <c r="D27" s="134"/>
      <c r="G27" s="101"/>
      <c r="H27" s="96"/>
      <c r="I27" s="102"/>
      <c r="J27" s="134"/>
    </row>
    <row r="28" spans="1:11" ht="12.75" customHeight="1">
      <c r="A28" s="101"/>
      <c r="B28" s="96"/>
      <c r="C28" s="102"/>
      <c r="D28" s="134"/>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465</v>
      </c>
      <c r="B33" s="263">
        <v>0</v>
      </c>
      <c r="C33" s="102"/>
      <c r="D33" s="103"/>
      <c r="G33" s="95" t="s">
        <v>465</v>
      </c>
      <c r="H33" s="263">
        <v>0</v>
      </c>
      <c r="I33" s="102"/>
      <c r="J33" s="103"/>
    </row>
    <row r="34" spans="1:10" ht="15" customHeight="1">
      <c r="A34" s="419" t="s">
        <v>462</v>
      </c>
      <c r="B34" s="420">
        <f>SUM(B23:B33)</f>
        <v>1429421.57</v>
      </c>
      <c r="C34" s="421"/>
      <c r="D34" s="422"/>
      <c r="G34" s="419" t="s">
        <v>462</v>
      </c>
      <c r="H34" s="420">
        <f>SUM(H23:H33)</f>
        <v>39816.839999999997</v>
      </c>
      <c r="I34" s="421"/>
      <c r="J34" s="422"/>
    </row>
    <row r="35" spans="1:10" ht="15" customHeight="1">
      <c r="A35" s="100" t="s">
        <v>468</v>
      </c>
      <c r="B35" s="96"/>
      <c r="C35" s="102"/>
      <c r="D35" s="103"/>
    </row>
    <row r="36" spans="1:10" ht="12.75" customHeight="1">
      <c r="A36" s="187"/>
      <c r="B36" s="263"/>
      <c r="C36" s="102"/>
      <c r="D36" s="103"/>
    </row>
    <row r="37" spans="1:10" ht="12.75" customHeight="1">
      <c r="A37" s="95" t="s">
        <v>465</v>
      </c>
      <c r="B37" s="264">
        <v>0</v>
      </c>
      <c r="C37" s="102"/>
      <c r="D37" s="103"/>
    </row>
    <row r="38" spans="1:10" ht="15" customHeight="1">
      <c r="A38" s="104" t="s">
        <v>462</v>
      </c>
      <c r="B38" s="96"/>
      <c r="C38" s="102"/>
      <c r="D38" s="103"/>
    </row>
    <row r="39" spans="1:10" ht="26.25" customHeight="1">
      <c r="A39" s="415" t="s">
        <v>469</v>
      </c>
      <c r="B39" s="416">
        <f>B34+B38</f>
        <v>1429421.57</v>
      </c>
      <c r="C39" s="417"/>
      <c r="D39" s="418"/>
    </row>
    <row r="40" spans="1:10" ht="12.75" customHeight="1"/>
    <row r="41" spans="1:10" ht="12.75" customHeight="1">
      <c r="A41" s="139" t="s">
        <v>896</v>
      </c>
      <c r="G41" s="144"/>
      <c r="H41" s="197"/>
      <c r="I41" s="197"/>
      <c r="J41" s="197"/>
    </row>
    <row r="42" spans="1:10" ht="12.75" customHeight="1">
      <c r="A42" s="531" t="s">
        <v>897</v>
      </c>
      <c r="B42" s="44"/>
      <c r="G42" s="163"/>
      <c r="H42" s="197"/>
      <c r="I42" s="197"/>
      <c r="J42" s="197"/>
    </row>
    <row r="43" spans="1:10" ht="12.75" customHeight="1">
      <c r="A43" s="38" t="s">
        <v>1518</v>
      </c>
      <c r="G43" s="210"/>
      <c r="H43" s="197"/>
      <c r="I43" s="197"/>
      <c r="J43" s="197"/>
    </row>
    <row r="44" spans="1:10" ht="43.5">
      <c r="A44" s="410" t="s">
        <v>942</v>
      </c>
      <c r="B44" s="410" t="s">
        <v>457</v>
      </c>
      <c r="C44" s="410" t="s">
        <v>458</v>
      </c>
      <c r="D44" s="200"/>
      <c r="G44" s="200"/>
      <c r="H44" s="211"/>
      <c r="I44" s="200"/>
      <c r="J44" s="200"/>
    </row>
    <row r="45" spans="1:10" ht="12.75" customHeight="1">
      <c r="A45" s="101" t="s">
        <v>1626</v>
      </c>
      <c r="B45" s="96">
        <v>6142622.9299999997</v>
      </c>
      <c r="C45" s="102">
        <v>0.17299956521636464</v>
      </c>
      <c r="D45" s="202"/>
      <c r="E45" s="52"/>
      <c r="F45" s="52"/>
      <c r="G45" s="199"/>
      <c r="H45" s="196"/>
      <c r="I45" s="201"/>
      <c r="J45" s="202"/>
    </row>
    <row r="46" spans="1:10" ht="12.75" customHeight="1">
      <c r="A46" s="101" t="s">
        <v>1627</v>
      </c>
      <c r="B46" s="96">
        <v>5441675</v>
      </c>
      <c r="C46" s="102">
        <v>0.15325821229413494</v>
      </c>
      <c r="D46" s="202"/>
      <c r="E46" s="52"/>
      <c r="F46" s="52"/>
      <c r="G46" s="207"/>
      <c r="H46" s="208"/>
      <c r="I46" s="201"/>
      <c r="J46" s="202"/>
    </row>
    <row r="47" spans="1:10" ht="12.75" customHeight="1">
      <c r="A47" s="101" t="s">
        <v>1628</v>
      </c>
      <c r="B47" s="96">
        <v>4548071.17</v>
      </c>
      <c r="C47" s="102">
        <v>0.12809093834172283</v>
      </c>
      <c r="D47" s="202"/>
      <c r="E47" s="52"/>
      <c r="G47" s="207"/>
      <c r="H47" s="208"/>
      <c r="I47" s="201"/>
      <c r="J47" s="202"/>
    </row>
    <row r="48" spans="1:10" ht="12.75" customHeight="1">
      <c r="A48" s="101" t="s">
        <v>1624</v>
      </c>
      <c r="B48" s="96">
        <v>4118965.68</v>
      </c>
      <c r="C48" s="102">
        <v>0.11600569982913274</v>
      </c>
      <c r="D48" s="202"/>
      <c r="G48" s="207"/>
      <c r="H48" s="208"/>
      <c r="I48" s="201"/>
      <c r="J48" s="202"/>
    </row>
    <row r="49" spans="1:10" ht="12.75" customHeight="1">
      <c r="A49" s="101" t="s">
        <v>1629</v>
      </c>
      <c r="B49" s="96">
        <v>3686984.7</v>
      </c>
      <c r="C49" s="102">
        <v>0.10383947660928435</v>
      </c>
      <c r="D49" s="202"/>
      <c r="G49" s="207"/>
      <c r="H49" s="208"/>
      <c r="I49" s="201"/>
      <c r="J49" s="202"/>
    </row>
    <row r="50" spans="1:10" ht="12.75" customHeight="1">
      <c r="A50" s="101" t="s">
        <v>1630</v>
      </c>
      <c r="B50" s="96">
        <v>2221500</v>
      </c>
      <c r="C50" s="102">
        <v>6.2565867790968913E-2</v>
      </c>
      <c r="D50" s="203"/>
      <c r="G50" s="207"/>
      <c r="H50" s="208"/>
      <c r="I50" s="201"/>
      <c r="J50" s="203"/>
    </row>
    <row r="51" spans="1:10" ht="12.75" customHeight="1">
      <c r="A51" s="101" t="s">
        <v>1623</v>
      </c>
      <c r="B51" s="96">
        <v>1932080</v>
      </c>
      <c r="C51" s="102">
        <v>5.4414702607056137E-2</v>
      </c>
      <c r="D51" s="202"/>
      <c r="G51" s="207"/>
      <c r="H51" s="208"/>
      <c r="I51" s="201"/>
      <c r="J51" s="202"/>
    </row>
    <row r="52" spans="1:10" ht="12.75" customHeight="1">
      <c r="A52" s="101" t="s">
        <v>1631</v>
      </c>
      <c r="B52" s="96">
        <v>1712000</v>
      </c>
      <c r="C52" s="102">
        <v>4.8216414880998773E-2</v>
      </c>
      <c r="D52" s="202"/>
      <c r="G52" s="207"/>
      <c r="H52" s="208"/>
      <c r="I52" s="201"/>
      <c r="J52" s="202"/>
    </row>
    <row r="53" spans="1:10" ht="12.75" customHeight="1">
      <c r="A53" s="101" t="s">
        <v>1632</v>
      </c>
      <c r="B53" s="96">
        <v>1419750</v>
      </c>
      <c r="C53" s="102">
        <v>3.9985546160804915E-2</v>
      </c>
      <c r="D53" s="202"/>
      <c r="G53" s="207"/>
      <c r="H53" s="208"/>
      <c r="I53" s="201"/>
      <c r="J53" s="202"/>
    </row>
    <row r="54" spans="1:10" ht="12.75" customHeight="1">
      <c r="A54" s="105" t="s">
        <v>1633</v>
      </c>
      <c r="B54" s="96">
        <v>1339800</v>
      </c>
      <c r="C54" s="102">
        <v>3.7733850851379765E-2</v>
      </c>
      <c r="D54" s="202"/>
      <c r="G54" s="207"/>
      <c r="H54" s="208"/>
      <c r="I54" s="201"/>
      <c r="J54" s="202"/>
    </row>
    <row r="55" spans="1:10" ht="24">
      <c r="A55" s="106" t="s">
        <v>470</v>
      </c>
      <c r="B55" s="96">
        <v>2943130.679999996</v>
      </c>
      <c r="C55" s="102">
        <v>8.2889725418151802E-2</v>
      </c>
      <c r="D55" s="204"/>
      <c r="G55" s="209"/>
      <c r="H55" s="208"/>
      <c r="I55" s="201"/>
      <c r="J55" s="204"/>
    </row>
    <row r="56" spans="1:10">
      <c r="A56" s="412" t="s">
        <v>462</v>
      </c>
      <c r="B56" s="416">
        <f>SUM(B45:B55)</f>
        <v>35506580.159999996</v>
      </c>
      <c r="C56" s="982">
        <f>SUM(C45:C55)</f>
        <v>1</v>
      </c>
      <c r="D56" s="206"/>
      <c r="G56" s="199"/>
      <c r="H56" s="196"/>
      <c r="I56" s="205"/>
      <c r="J56" s="206"/>
    </row>
    <row r="57" spans="1:10" ht="12.75" customHeight="1">
      <c r="G57" s="197"/>
      <c r="H57" s="197"/>
      <c r="I57" s="197"/>
      <c r="J57" s="197"/>
    </row>
    <row r="58" spans="1:10" ht="12.75" customHeight="1">
      <c r="A58" s="140" t="s">
        <v>898</v>
      </c>
      <c r="G58" s="212"/>
      <c r="H58" s="197"/>
      <c r="I58" s="197"/>
      <c r="J58" s="197"/>
    </row>
    <row r="59" spans="1:10" ht="12.75" customHeight="1">
      <c r="A59" s="542" t="s">
        <v>899</v>
      </c>
      <c r="G59" s="213"/>
      <c r="H59" s="197"/>
      <c r="I59" s="197"/>
      <c r="J59" s="197"/>
    </row>
    <row r="60" spans="1:10" ht="12.75" customHeight="1">
      <c r="A60" s="38" t="s">
        <v>1515</v>
      </c>
      <c r="G60" s="210"/>
      <c r="H60" s="197"/>
      <c r="I60" s="197"/>
      <c r="J60" s="197"/>
    </row>
    <row r="61" spans="1:10" ht="12.75" customHeight="1">
      <c r="A61" s="411"/>
      <c r="B61" s="889" t="s">
        <v>65</v>
      </c>
      <c r="C61" s="889" t="s">
        <v>66</v>
      </c>
      <c r="D61" s="889" t="s">
        <v>67</v>
      </c>
      <c r="E61" s="889" t="s">
        <v>68</v>
      </c>
      <c r="F61" s="889" t="s">
        <v>69</v>
      </c>
      <c r="G61" s="214"/>
      <c r="H61" s="194"/>
      <c r="I61" s="194"/>
      <c r="J61" s="194"/>
    </row>
    <row r="62" spans="1:10" ht="12.75" customHeight="1">
      <c r="A62" s="411"/>
      <c r="B62" s="890" t="s">
        <v>70</v>
      </c>
      <c r="C62" s="890" t="s">
        <v>71</v>
      </c>
      <c r="D62" s="890" t="s">
        <v>196</v>
      </c>
      <c r="E62" s="890" t="s">
        <v>72</v>
      </c>
      <c r="F62" s="890"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2" t="s">
        <v>462</v>
      </c>
      <c r="B64" s="423"/>
      <c r="C64" s="423"/>
      <c r="D64" s="423"/>
      <c r="E64" s="424" t="str">
        <f>IF(SUM(E63:E63)=0,"",SUM(E63:E63))</f>
        <v/>
      </c>
      <c r="F64" s="424" t="str">
        <f>IF(SUM(F63:F63)=0,"",SUM(F63:F63))</f>
        <v/>
      </c>
      <c r="G64" s="199"/>
      <c r="H64" s="196"/>
      <c r="I64" s="196"/>
      <c r="J64" s="198"/>
    </row>
    <row r="65" spans="1:7" ht="12.75" customHeight="1"/>
    <row r="66" spans="1:7" ht="12.75" customHeight="1">
      <c r="A66" s="140" t="s">
        <v>900</v>
      </c>
    </row>
    <row r="67" spans="1:7" ht="12.75" customHeight="1">
      <c r="A67" s="542" t="s">
        <v>901</v>
      </c>
    </row>
    <row r="68" spans="1:7" ht="12.75" customHeight="1">
      <c r="A68" s="38" t="s">
        <v>1515</v>
      </c>
    </row>
    <row r="69" spans="1:7" ht="12.75" customHeight="1">
      <c r="A69" s="411"/>
      <c r="B69" s="889" t="s">
        <v>65</v>
      </c>
      <c r="C69" s="889" t="s">
        <v>66</v>
      </c>
      <c r="D69" s="889" t="s">
        <v>67</v>
      </c>
      <c r="E69" s="889" t="s">
        <v>68</v>
      </c>
      <c r="F69" s="889" t="s">
        <v>69</v>
      </c>
    </row>
    <row r="70" spans="1:7" ht="12.75" customHeight="1">
      <c r="A70" s="411"/>
      <c r="B70" s="890" t="s">
        <v>70</v>
      </c>
      <c r="C70" s="890" t="s">
        <v>71</v>
      </c>
      <c r="D70" s="890" t="s">
        <v>196</v>
      </c>
      <c r="E70" s="890" t="s">
        <v>72</v>
      </c>
      <c r="F70" s="890" t="s">
        <v>73</v>
      </c>
    </row>
    <row r="71" spans="1:7" ht="12.75" customHeight="1">
      <c r="A71" s="107" t="s">
        <v>139</v>
      </c>
      <c r="B71" s="110" t="s">
        <v>139</v>
      </c>
      <c r="C71" s="110" t="s">
        <v>139</v>
      </c>
      <c r="D71" s="110" t="s">
        <v>139</v>
      </c>
      <c r="E71" s="111" t="s">
        <v>139</v>
      </c>
      <c r="F71" s="111" t="s">
        <v>139</v>
      </c>
      <c r="G71" s="52"/>
    </row>
    <row r="72" spans="1:7" ht="15" customHeight="1">
      <c r="A72" s="412" t="s">
        <v>462</v>
      </c>
      <c r="B72" s="425"/>
      <c r="C72" s="425"/>
      <c r="D72" s="425"/>
      <c r="E72" s="424" t="str">
        <f>IF(SUM(E71)=0,"",SUM(E71))</f>
        <v/>
      </c>
      <c r="F72" s="424" t="str">
        <f>IF(SUM(F71)=0,"",SUM(F71))</f>
        <v/>
      </c>
    </row>
    <row r="73" spans="1:7" ht="12.75" customHeight="1">
      <c r="A73" s="16"/>
    </row>
    <row r="74" spans="1:7" s="261" customFormat="1" ht="12.75" customHeight="1">
      <c r="A74" s="140" t="s">
        <v>1044</v>
      </c>
    </row>
    <row r="75" spans="1:7" s="261" customFormat="1" ht="12.75" customHeight="1">
      <c r="A75" s="542" t="s">
        <v>1045</v>
      </c>
    </row>
    <row r="76" spans="1:7" ht="12.75" customHeight="1">
      <c r="A76" s="38" t="s">
        <v>1515</v>
      </c>
    </row>
    <row r="77" spans="1:7" ht="43.5">
      <c r="A77" s="410" t="s">
        <v>1043</v>
      </c>
      <c r="B77" s="410" t="s">
        <v>457</v>
      </c>
      <c r="C77" s="410" t="s">
        <v>458</v>
      </c>
      <c r="D77" s="410" t="s">
        <v>459</v>
      </c>
      <c r="E77" s="410" t="s">
        <v>460</v>
      </c>
    </row>
    <row r="78" spans="1:7" ht="12.75" customHeight="1">
      <c r="A78" s="95" t="s">
        <v>1127</v>
      </c>
      <c r="B78" s="96">
        <v>358394.55</v>
      </c>
      <c r="C78" s="97">
        <v>0.70239859637303215</v>
      </c>
      <c r="D78" s="98">
        <v>21.33</v>
      </c>
      <c r="E78" s="246">
        <v>-0.79</v>
      </c>
    </row>
    <row r="79" spans="1:7" s="1079" customFormat="1" ht="12.75" customHeight="1">
      <c r="A79" s="95" t="s">
        <v>1602</v>
      </c>
      <c r="B79" s="96">
        <v>133005.29999999999</v>
      </c>
      <c r="C79" s="97">
        <v>0.26067008002820924</v>
      </c>
      <c r="D79" s="98">
        <v>9.9600000000000009</v>
      </c>
      <c r="E79" s="246">
        <v>0</v>
      </c>
    </row>
    <row r="80" spans="1:7" ht="12.75" customHeight="1">
      <c r="A80" s="95" t="s">
        <v>1036</v>
      </c>
      <c r="B80" s="96">
        <v>18843.98</v>
      </c>
      <c r="C80" s="97">
        <v>3.6931323598758656E-2</v>
      </c>
      <c r="D80" s="98">
        <v>17.14</v>
      </c>
      <c r="E80" s="246">
        <v>1.4200000000000002</v>
      </c>
    </row>
    <row r="81" spans="1:11" ht="12.75" customHeight="1">
      <c r="A81" s="412" t="s">
        <v>462</v>
      </c>
      <c r="B81" s="413">
        <f>SUM(B78:B80)</f>
        <v>510243.82999999996</v>
      </c>
      <c r="C81" s="983">
        <f>SUM(C78:C80)</f>
        <v>1</v>
      </c>
      <c r="D81" s="414"/>
      <c r="E81" s="414"/>
    </row>
    <row r="82" spans="1:11" ht="12.75" customHeight="1">
      <c r="A82" s="16" t="s">
        <v>472</v>
      </c>
      <c r="B82" s="261"/>
      <c r="C82" s="261"/>
      <c r="D82" s="261"/>
      <c r="E82" s="261"/>
    </row>
    <row r="83" spans="1:11" ht="12.75" customHeight="1">
      <c r="A83" s="261"/>
      <c r="B83" s="261"/>
      <c r="C83" s="261"/>
      <c r="D83" s="261"/>
      <c r="E83" s="261"/>
    </row>
    <row r="84" spans="1:11" ht="12.75" customHeight="1">
      <c r="A84" s="613" t="s">
        <v>81</v>
      </c>
      <c r="K84" s="34" t="s">
        <v>1072</v>
      </c>
    </row>
    <row r="85" spans="1:11" ht="12.75" customHeight="1"/>
  </sheetData>
  <sortState ref="N5:R9">
    <sortCondition descending="1" ref="O5"/>
  </sortState>
  <hyperlinks>
    <hyperlink ref="A84" location="'2 Sadržaj'!A1" display="Sadržaj / Contents"/>
  </hyperlinks>
  <pageMargins left="0.7" right="0.7" top="0.75" bottom="0.75" header="0.3" footer="0.3"/>
  <pageSetup paperSize="9" scale="48" orientation="portrait" r:id="rId1"/>
  <rowBreaks count="1" manualBreakCount="1">
    <brk id="9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5" t="s">
        <v>667</v>
      </c>
      <c r="B1" s="714"/>
      <c r="C1" s="714"/>
      <c r="D1" s="714"/>
    </row>
    <row r="2" spans="1:7">
      <c r="A2" s="716" t="s">
        <v>668</v>
      </c>
      <c r="B2" s="714"/>
      <c r="C2" s="714"/>
      <c r="D2" s="714"/>
    </row>
    <row r="3" spans="1:7">
      <c r="A3" s="41" t="s">
        <v>846</v>
      </c>
    </row>
    <row r="4" spans="1:7">
      <c r="A4" s="1210"/>
      <c r="B4" s="1210"/>
      <c r="C4" s="1210"/>
      <c r="D4" s="1210"/>
      <c r="E4" s="1210"/>
      <c r="F4" s="1210"/>
      <c r="G4" s="1210"/>
    </row>
    <row r="5" spans="1:7">
      <c r="A5" s="148" t="s">
        <v>670</v>
      </c>
    </row>
    <row r="6" spans="1:7" s="718" customFormat="1">
      <c r="A6" s="717" t="s">
        <v>671</v>
      </c>
    </row>
    <row r="8" spans="1:7" ht="63.75">
      <c r="A8" s="737" t="s">
        <v>669</v>
      </c>
      <c r="B8" s="721" t="s">
        <v>624</v>
      </c>
      <c r="C8" s="721" t="s">
        <v>625</v>
      </c>
      <c r="D8" s="721" t="s">
        <v>626</v>
      </c>
      <c r="E8" s="713"/>
    </row>
    <row r="9" spans="1:7">
      <c r="A9" s="722" t="s">
        <v>1155</v>
      </c>
      <c r="B9" s="723">
        <v>7</v>
      </c>
      <c r="C9" s="723">
        <v>13</v>
      </c>
      <c r="D9" s="723">
        <v>6</v>
      </c>
    </row>
    <row r="10" spans="1:7">
      <c r="A10" s="722" t="s">
        <v>1339</v>
      </c>
      <c r="B10" s="723">
        <v>7</v>
      </c>
      <c r="C10" s="723">
        <v>13</v>
      </c>
      <c r="D10" s="723">
        <v>6</v>
      </c>
    </row>
    <row r="11" spans="1:7">
      <c r="A11" s="722" t="s">
        <v>1357</v>
      </c>
      <c r="B11" s="723">
        <v>7</v>
      </c>
      <c r="C11" s="723">
        <v>13</v>
      </c>
      <c r="D11" s="723">
        <v>6</v>
      </c>
    </row>
    <row r="12" spans="1:7">
      <c r="A12" s="722" t="s">
        <v>1416</v>
      </c>
      <c r="B12" s="723">
        <v>6</v>
      </c>
      <c r="C12" s="723">
        <v>13</v>
      </c>
      <c r="D12" s="723">
        <v>6</v>
      </c>
    </row>
    <row r="13" spans="1:7">
      <c r="A13" s="722" t="s">
        <v>1423</v>
      </c>
      <c r="B13" s="723">
        <v>6</v>
      </c>
      <c r="C13" s="723">
        <v>13</v>
      </c>
      <c r="D13" s="723">
        <v>6</v>
      </c>
    </row>
    <row r="14" spans="1:7">
      <c r="A14" s="722" t="s">
        <v>1458</v>
      </c>
      <c r="B14" s="723">
        <v>5</v>
      </c>
      <c r="C14" s="723">
        <v>12</v>
      </c>
      <c r="D14" s="723">
        <v>6</v>
      </c>
    </row>
    <row r="15" spans="1:7">
      <c r="A15" s="722" t="s">
        <v>1477</v>
      </c>
      <c r="B15" s="723">
        <v>5</v>
      </c>
      <c r="C15" s="723">
        <v>12</v>
      </c>
      <c r="D15" s="723">
        <v>6</v>
      </c>
    </row>
    <row r="16" spans="1:7">
      <c r="A16" s="314" t="s">
        <v>1532</v>
      </c>
      <c r="B16" s="314">
        <v>5</v>
      </c>
      <c r="C16" s="314">
        <v>12</v>
      </c>
      <c r="D16" s="314">
        <v>6</v>
      </c>
    </row>
    <row r="17" spans="1:9">
      <c r="A17" s="805" t="s">
        <v>1593</v>
      </c>
      <c r="B17" s="314">
        <v>5</v>
      </c>
      <c r="C17" s="314">
        <v>12</v>
      </c>
      <c r="D17" s="314">
        <v>6</v>
      </c>
    </row>
    <row r="18" spans="1:9">
      <c r="A18" s="33" t="s">
        <v>487</v>
      </c>
    </row>
    <row r="19" spans="1:9">
      <c r="A19" s="33"/>
    </row>
    <row r="20" spans="1:9">
      <c r="A20" s="148" t="s">
        <v>672</v>
      </c>
    </row>
    <row r="21" spans="1:9" s="718" customFormat="1">
      <c r="A21" s="717" t="s">
        <v>673</v>
      </c>
    </row>
    <row r="23" spans="1:9" s="719" customFormat="1">
      <c r="D23" s="137" t="s">
        <v>1537</v>
      </c>
    </row>
    <row r="24" spans="1:9" s="719" customFormat="1" ht="63.75">
      <c r="A24" s="737" t="s">
        <v>669</v>
      </c>
      <c r="B24" s="721" t="s">
        <v>624</v>
      </c>
      <c r="C24" s="721" t="s">
        <v>625</v>
      </c>
      <c r="D24" s="721" t="s">
        <v>626</v>
      </c>
      <c r="H24" s="614"/>
    </row>
    <row r="25" spans="1:9">
      <c r="A25" s="722" t="s">
        <v>1155</v>
      </c>
      <c r="B25" s="724">
        <v>2706159.4903444154</v>
      </c>
      <c r="C25" s="724">
        <v>67279850.009954199</v>
      </c>
      <c r="D25" s="724">
        <v>644131894.41502428</v>
      </c>
      <c r="H25" s="615"/>
    </row>
    <row r="26" spans="1:9">
      <c r="A26" s="722" t="s">
        <v>1339</v>
      </c>
      <c r="B26" s="724">
        <v>3960436.956666003</v>
      </c>
      <c r="C26" s="724">
        <v>65663601.305992424</v>
      </c>
      <c r="D26" s="724">
        <v>623857737</v>
      </c>
    </row>
    <row r="27" spans="1:9">
      <c r="A27" s="722" t="s">
        <v>1357</v>
      </c>
      <c r="B27" s="724">
        <v>4000581.7307054214</v>
      </c>
      <c r="C27" s="724">
        <v>68543719.106775492</v>
      </c>
      <c r="D27" s="724">
        <v>646288216.64742184</v>
      </c>
      <c r="E27" s="1084"/>
      <c r="F27" s="1084"/>
      <c r="G27" s="1084"/>
      <c r="I27" s="1084"/>
    </row>
    <row r="28" spans="1:9">
      <c r="A28" s="722" t="s">
        <v>1416</v>
      </c>
      <c r="B28" s="724">
        <v>4387805.8889110088</v>
      </c>
      <c r="C28" s="724">
        <v>66403194.984405071</v>
      </c>
      <c r="D28" s="724">
        <v>633065761.44933295</v>
      </c>
    </row>
    <row r="29" spans="1:9">
      <c r="A29" s="722" t="s">
        <v>1423</v>
      </c>
      <c r="B29" s="724">
        <v>4408457.3707611645</v>
      </c>
      <c r="C29" s="724">
        <v>60338443.762691617</v>
      </c>
      <c r="D29" s="724">
        <v>602210908.87915587</v>
      </c>
      <c r="E29" s="942"/>
      <c r="F29" s="942"/>
      <c r="G29" s="942"/>
    </row>
    <row r="30" spans="1:9">
      <c r="A30" s="722" t="s">
        <v>1458</v>
      </c>
      <c r="B30" s="724">
        <v>4117766.5405799984</v>
      </c>
      <c r="C30" s="724">
        <v>55102178.512177311</v>
      </c>
      <c r="D30" s="724">
        <v>558811708.93888116</v>
      </c>
    </row>
    <row r="31" spans="1:9">
      <c r="A31" s="722" t="s">
        <v>1477</v>
      </c>
      <c r="B31" s="724">
        <v>4085669.1220386219</v>
      </c>
      <c r="C31" s="724">
        <v>51583037.228747755</v>
      </c>
      <c r="D31" s="724">
        <v>552721271.08633614</v>
      </c>
    </row>
    <row r="32" spans="1:9">
      <c r="A32" s="314" t="s">
        <v>1532</v>
      </c>
      <c r="B32" s="724">
        <v>3958593.9345676554</v>
      </c>
      <c r="C32" s="724">
        <v>50289952.219788969</v>
      </c>
      <c r="D32" s="724">
        <v>577498269.5600239</v>
      </c>
    </row>
    <row r="33" spans="1:11">
      <c r="A33" s="805" t="s">
        <v>1593</v>
      </c>
      <c r="B33" s="724">
        <v>4622276</v>
      </c>
      <c r="C33" s="724">
        <v>50920135</v>
      </c>
      <c r="D33" s="724">
        <v>591068571</v>
      </c>
      <c r="E33" s="724"/>
      <c r="F33" s="724"/>
      <c r="G33" s="724"/>
      <c r="I33" s="796"/>
      <c r="J33" s="796"/>
      <c r="K33" s="796"/>
    </row>
    <row r="34" spans="1:11">
      <c r="A34" s="33" t="s">
        <v>487</v>
      </c>
      <c r="E34" s="942"/>
      <c r="F34" s="942"/>
      <c r="G34" s="942"/>
      <c r="I34" s="942"/>
      <c r="J34" s="942"/>
      <c r="K34" s="942"/>
    </row>
    <row r="35" spans="1:11">
      <c r="A35" s="555"/>
    </row>
    <row r="36" spans="1:11" s="718" customFormat="1">
      <c r="A36" s="148" t="s">
        <v>674</v>
      </c>
      <c r="B36" s="314"/>
      <c r="C36" s="314"/>
      <c r="D36" s="314"/>
      <c r="E36" s="314"/>
      <c r="F36" s="314"/>
      <c r="G36" s="314"/>
      <c r="H36" s="314"/>
      <c r="I36" s="314"/>
      <c r="J36" s="314"/>
    </row>
    <row r="37" spans="1:11">
      <c r="A37" s="717" t="s">
        <v>675</v>
      </c>
      <c r="B37" s="718"/>
      <c r="C37" s="718"/>
      <c r="D37" s="718"/>
      <c r="E37" s="718"/>
      <c r="F37" s="718"/>
      <c r="G37" s="718"/>
      <c r="H37" s="718"/>
      <c r="I37" s="718"/>
      <c r="J37" s="718"/>
    </row>
    <row r="38" spans="1:11" s="719" customFormat="1">
      <c r="A38" s="314"/>
      <c r="B38" s="314"/>
      <c r="C38" s="314"/>
      <c r="D38" s="314"/>
      <c r="E38" s="314"/>
      <c r="F38" s="314"/>
      <c r="G38" s="314"/>
      <c r="H38" s="314"/>
      <c r="I38" s="314"/>
      <c r="J38" s="314"/>
    </row>
    <row r="39" spans="1:11" s="719" customFormat="1">
      <c r="C39" s="137" t="s">
        <v>1537</v>
      </c>
    </row>
    <row r="40" spans="1:11" ht="51">
      <c r="A40" s="737" t="s">
        <v>669</v>
      </c>
      <c r="B40" s="721" t="s">
        <v>624</v>
      </c>
      <c r="C40" s="721" t="s">
        <v>625</v>
      </c>
      <c r="D40" s="719"/>
      <c r="E40" s="719"/>
      <c r="F40" s="719"/>
      <c r="G40" s="719"/>
      <c r="H40" s="719"/>
      <c r="I40" s="719"/>
      <c r="J40" s="719"/>
    </row>
    <row r="41" spans="1:11">
      <c r="A41" s="722" t="s">
        <v>1155</v>
      </c>
      <c r="B41" s="724">
        <v>376733627.55723667</v>
      </c>
      <c r="C41" s="724">
        <v>9801309772.331274</v>
      </c>
      <c r="D41" s="1084"/>
      <c r="E41" s="1084"/>
      <c r="F41" s="1084"/>
      <c r="G41" s="1084"/>
      <c r="I41" s="1084"/>
    </row>
    <row r="42" spans="1:11">
      <c r="A42" s="722" t="s">
        <v>1339</v>
      </c>
      <c r="B42" s="724">
        <v>388066264.09848028</v>
      </c>
      <c r="C42" s="724">
        <v>11109678135.506004</v>
      </c>
    </row>
    <row r="43" spans="1:11">
      <c r="A43" s="722" t="s">
        <v>1357</v>
      </c>
      <c r="B43" s="724">
        <v>442620905.20538855</v>
      </c>
      <c r="C43" s="724">
        <v>10944975711.955669</v>
      </c>
    </row>
    <row r="44" spans="1:11">
      <c r="A44" s="722" t="s">
        <v>1416</v>
      </c>
      <c r="B44" s="724">
        <v>581119452.9696728</v>
      </c>
      <c r="C44" s="724">
        <v>10943368654.43095</v>
      </c>
      <c r="D44" s="711"/>
      <c r="E44" s="711"/>
      <c r="F44" s="711"/>
      <c r="G44" s="711"/>
      <c r="H44" s="711"/>
      <c r="I44" s="711"/>
      <c r="J44" s="711"/>
    </row>
    <row r="45" spans="1:11">
      <c r="A45" s="722" t="s">
        <v>1423</v>
      </c>
      <c r="B45" s="724">
        <v>602349878.31972933</v>
      </c>
      <c r="C45" s="724">
        <v>10927899032.193243</v>
      </c>
      <c r="H45" s="615"/>
    </row>
    <row r="46" spans="1:11">
      <c r="A46" s="722" t="s">
        <v>1458</v>
      </c>
      <c r="B46" s="724">
        <v>659002849.42597377</v>
      </c>
      <c r="C46" s="724">
        <v>10459325564.80191</v>
      </c>
    </row>
    <row r="47" spans="1:11">
      <c r="A47" s="722" t="s">
        <v>1477</v>
      </c>
      <c r="B47" s="724">
        <v>575836870.92706883</v>
      </c>
      <c r="C47" s="724">
        <v>9797711106.6427765</v>
      </c>
    </row>
    <row r="48" spans="1:11">
      <c r="A48" s="314" t="s">
        <v>1532</v>
      </c>
      <c r="B48" s="724">
        <v>659669627.4470768</v>
      </c>
      <c r="C48" s="724">
        <v>10772312419.669519</v>
      </c>
    </row>
    <row r="49" spans="1:10">
      <c r="A49" s="805" t="s">
        <v>1593</v>
      </c>
      <c r="B49" s="724">
        <v>748991921</v>
      </c>
      <c r="C49" s="724">
        <v>12434586514</v>
      </c>
    </row>
    <row r="50" spans="1:10">
      <c r="A50" s="275" t="s">
        <v>825</v>
      </c>
    </row>
    <row r="51" spans="1:10">
      <c r="A51" s="766" t="s">
        <v>826</v>
      </c>
    </row>
    <row r="52" spans="1:10">
      <c r="A52" s="33" t="s">
        <v>487</v>
      </c>
    </row>
    <row r="53" spans="1:10">
      <c r="A53" s="33"/>
    </row>
    <row r="54" spans="1:10">
      <c r="A54" s="148" t="s">
        <v>867</v>
      </c>
    </row>
    <row r="55" spans="1:10" ht="15" customHeight="1">
      <c r="A55" s="717" t="s">
        <v>868</v>
      </c>
    </row>
    <row r="56" spans="1:10" ht="15" customHeight="1">
      <c r="J56" s="137" t="s">
        <v>1537</v>
      </c>
    </row>
    <row r="57" spans="1:10" ht="15">
      <c r="A57" s="714"/>
      <c r="B57" s="1211" t="s">
        <v>882</v>
      </c>
      <c r="C57" s="1211"/>
      <c r="D57" s="1211"/>
      <c r="E57" s="1211"/>
      <c r="F57" s="1211"/>
      <c r="G57" s="1211"/>
      <c r="H57" s="1211"/>
      <c r="I57" s="1211"/>
      <c r="J57" s="1211"/>
    </row>
    <row r="58" spans="1:10" ht="84">
      <c r="A58" s="737" t="s">
        <v>669</v>
      </c>
      <c r="B58" s="798" t="s">
        <v>883</v>
      </c>
      <c r="C58" s="798" t="s">
        <v>884</v>
      </c>
      <c r="D58" s="798" t="s">
        <v>885</v>
      </c>
      <c r="E58" s="798" t="s">
        <v>886</v>
      </c>
      <c r="F58" s="798" t="s">
        <v>887</v>
      </c>
      <c r="G58" s="798" t="s">
        <v>888</v>
      </c>
      <c r="H58" s="804" t="s">
        <v>889</v>
      </c>
      <c r="I58" s="804" t="s">
        <v>890</v>
      </c>
      <c r="J58" s="798" t="s">
        <v>869</v>
      </c>
    </row>
    <row r="59" spans="1:10">
      <c r="A59" s="805" t="s">
        <v>1155</v>
      </c>
      <c r="B59" s="1083">
        <v>229623758.40926385</v>
      </c>
      <c r="C59" s="1083">
        <v>3050008.8011554843</v>
      </c>
      <c r="D59" s="1083">
        <v>13062331.678279912</v>
      </c>
      <c r="E59" s="1083">
        <v>0</v>
      </c>
      <c r="F59" s="1083">
        <v>0</v>
      </c>
      <c r="G59" s="1083">
        <v>5722567.7543750489</v>
      </c>
      <c r="H59" s="1083">
        <v>0</v>
      </c>
      <c r="I59" s="1083">
        <v>5681485.9937620275</v>
      </c>
      <c r="J59" s="1083">
        <v>257140152.63683629</v>
      </c>
    </row>
    <row r="60" spans="1:10">
      <c r="A60" s="805" t="s">
        <v>1339</v>
      </c>
      <c r="B60" s="1083">
        <v>235320295.33279106</v>
      </c>
      <c r="C60" s="1083">
        <v>7006355.3737182291</v>
      </c>
      <c r="D60" s="1083">
        <v>0</v>
      </c>
      <c r="E60" s="1083">
        <v>0</v>
      </c>
      <c r="F60" s="1083">
        <v>0</v>
      </c>
      <c r="G60" s="1083">
        <v>16240128.718318934</v>
      </c>
      <c r="H60" s="1083">
        <v>0</v>
      </c>
      <c r="I60" s="1083">
        <v>3199980.3145530559</v>
      </c>
      <c r="J60" s="1083">
        <v>261766759.73938128</v>
      </c>
    </row>
    <row r="61" spans="1:10">
      <c r="A61" s="805" t="s">
        <v>1357</v>
      </c>
      <c r="B61" s="1083">
        <v>256391169.86185077</v>
      </c>
      <c r="C61" s="1083">
        <v>3691898.7907890375</v>
      </c>
      <c r="D61" s="1083">
        <v>0</v>
      </c>
      <c r="E61" s="1083">
        <v>0</v>
      </c>
      <c r="F61" s="1083">
        <v>0</v>
      </c>
      <c r="G61" s="1083">
        <v>5402938.6772844912</v>
      </c>
      <c r="H61" s="1083">
        <v>0</v>
      </c>
      <c r="I61" s="1083">
        <v>284870.38954144268</v>
      </c>
      <c r="J61" s="1083">
        <v>265770877.71946573</v>
      </c>
    </row>
    <row r="62" spans="1:10">
      <c r="A62" s="805" t="s">
        <v>1416</v>
      </c>
      <c r="B62" s="1083">
        <v>232220164.178114</v>
      </c>
      <c r="C62" s="1083">
        <v>5508367.1112880744</v>
      </c>
      <c r="D62" s="1083">
        <v>0</v>
      </c>
      <c r="E62" s="1083">
        <v>0</v>
      </c>
      <c r="F62" s="1083">
        <v>0</v>
      </c>
      <c r="G62" s="1083">
        <v>25228932.775897536</v>
      </c>
      <c r="H62" s="1083">
        <v>0</v>
      </c>
      <c r="I62" s="1083">
        <v>3902455.5046784789</v>
      </c>
      <c r="J62" s="1083">
        <v>266859919.56997809</v>
      </c>
    </row>
    <row r="63" spans="1:10">
      <c r="A63" s="805" t="s">
        <v>1423</v>
      </c>
      <c r="B63" s="1083">
        <v>250811442.98564461</v>
      </c>
      <c r="C63" s="1083">
        <v>8520307.3952886723</v>
      </c>
      <c r="D63" s="1083">
        <v>0</v>
      </c>
      <c r="E63" s="1083">
        <v>0</v>
      </c>
      <c r="F63" s="1083">
        <v>0</v>
      </c>
      <c r="G63" s="1083">
        <v>19573234.120445944</v>
      </c>
      <c r="H63" s="1083">
        <v>0</v>
      </c>
      <c r="I63" s="1083">
        <v>8085611.7486230005</v>
      </c>
      <c r="J63" s="1083">
        <v>286990596.25000226</v>
      </c>
    </row>
    <row r="64" spans="1:10">
      <c r="A64" s="805" t="s">
        <v>1458</v>
      </c>
      <c r="B64" s="1083">
        <v>143497241.62187272</v>
      </c>
      <c r="C64" s="1083">
        <v>1445306.1251576082</v>
      </c>
      <c r="D64" s="1083">
        <v>181830247.5280377</v>
      </c>
      <c r="E64" s="1083">
        <v>0</v>
      </c>
      <c r="F64" s="1083">
        <v>0</v>
      </c>
      <c r="G64" s="1083">
        <v>25294880.094233193</v>
      </c>
      <c r="H64" s="1083">
        <v>0</v>
      </c>
      <c r="I64" s="1083">
        <v>8127766.6733028069</v>
      </c>
      <c r="J64" s="1083">
        <v>360195442.04260409</v>
      </c>
    </row>
    <row r="65" spans="1:10">
      <c r="A65" s="805" t="s">
        <v>1477</v>
      </c>
      <c r="B65" s="1083">
        <v>173256581.45862365</v>
      </c>
      <c r="C65" s="1083">
        <v>1979222.9079567322</v>
      </c>
      <c r="D65" s="1083">
        <v>0</v>
      </c>
      <c r="E65" s="1083">
        <v>0</v>
      </c>
      <c r="F65" s="1083">
        <v>0</v>
      </c>
      <c r="G65" s="1083">
        <v>8319975.4462804431</v>
      </c>
      <c r="H65" s="1083">
        <v>0</v>
      </c>
      <c r="I65" s="1083">
        <v>3787286.216736346</v>
      </c>
      <c r="J65" s="1083">
        <v>187343066.02959716</v>
      </c>
    </row>
    <row r="66" spans="1:10">
      <c r="A66" s="805" t="s">
        <v>1532</v>
      </c>
      <c r="B66" s="1083">
        <v>148711049.57196894</v>
      </c>
      <c r="C66" s="1083">
        <v>26924559.161191851</v>
      </c>
      <c r="D66" s="1083">
        <v>0</v>
      </c>
      <c r="E66" s="1083">
        <v>0</v>
      </c>
      <c r="F66" s="1083">
        <v>0</v>
      </c>
      <c r="G66" s="1083">
        <v>18415374.875572365</v>
      </c>
      <c r="H66" s="1083">
        <v>0</v>
      </c>
      <c r="I66" s="1083">
        <v>2139229.1459287279</v>
      </c>
      <c r="J66" s="1083">
        <v>196190212.75466189</v>
      </c>
    </row>
    <row r="67" spans="1:10">
      <c r="A67" s="805" t="s">
        <v>1593</v>
      </c>
      <c r="B67" s="1083">
        <v>248972818</v>
      </c>
      <c r="C67" s="1083">
        <v>33219541</v>
      </c>
      <c r="D67" s="1083">
        <v>0</v>
      </c>
      <c r="E67" s="1083">
        <v>0</v>
      </c>
      <c r="F67" s="1083">
        <v>0</v>
      </c>
      <c r="G67" s="1083">
        <v>9737234</v>
      </c>
      <c r="H67" s="1083">
        <v>0</v>
      </c>
      <c r="I67" s="1083">
        <v>12861896</v>
      </c>
      <c r="J67" s="1083">
        <v>304791489</v>
      </c>
    </row>
    <row r="68" spans="1:10">
      <c r="A68" s="33" t="s">
        <v>487</v>
      </c>
    </row>
    <row r="70" spans="1:10">
      <c r="A70" s="613" t="s">
        <v>81</v>
      </c>
    </row>
    <row r="75" spans="1:10">
      <c r="J75" s="34" t="s">
        <v>1073</v>
      </c>
    </row>
    <row r="106" spans="2:2">
      <c r="B106" s="720"/>
    </row>
    <row r="107" spans="2:2">
      <c r="B107" s="725"/>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8"/>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1"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0" t="s">
        <v>676</v>
      </c>
      <c r="B1" s="537"/>
      <c r="C1" s="537"/>
      <c r="D1" s="537"/>
      <c r="E1" s="538"/>
      <c r="F1" s="538"/>
      <c r="G1" s="538"/>
      <c r="H1" s="538"/>
      <c r="I1" s="538"/>
      <c r="J1" s="538"/>
      <c r="K1" s="538"/>
      <c r="L1" s="538"/>
    </row>
    <row r="2" spans="1:19" ht="15" customHeight="1">
      <c r="A2" s="601" t="s">
        <v>677</v>
      </c>
      <c r="B2" s="540"/>
      <c r="C2" s="540"/>
      <c r="D2" s="540"/>
      <c r="E2" s="540"/>
      <c r="F2" s="540"/>
      <c r="G2" s="540"/>
      <c r="H2" s="540"/>
      <c r="I2" s="540"/>
      <c r="J2" s="538"/>
      <c r="K2" s="538"/>
      <c r="L2" s="538"/>
    </row>
    <row r="3" spans="1:19" s="261" customFormat="1">
      <c r="A3" s="539"/>
      <c r="B3" s="540"/>
      <c r="C3" s="540"/>
      <c r="D3" s="540"/>
      <c r="E3" s="540"/>
      <c r="F3" s="540"/>
      <c r="G3" s="540"/>
      <c r="H3" s="540"/>
      <c r="I3" s="540"/>
      <c r="J3" s="538"/>
      <c r="K3" s="538"/>
      <c r="L3" s="538"/>
    </row>
    <row r="4" spans="1:19" ht="12.75" customHeight="1">
      <c r="A4" s="139" t="s">
        <v>678</v>
      </c>
    </row>
    <row r="5" spans="1:19" ht="12.75" customHeight="1">
      <c r="A5" s="531" t="s">
        <v>679</v>
      </c>
      <c r="H5" s="261"/>
      <c r="I5" s="261"/>
    </row>
    <row r="6" spans="1:19" ht="12.75" customHeight="1">
      <c r="F6" s="137"/>
      <c r="G6" s="137"/>
      <c r="H6" s="1213" t="str">
        <f>Naslovnica!A20</f>
        <v>Svibanj 2023.</v>
      </c>
      <c r="I6" s="1213"/>
    </row>
    <row r="7" spans="1:19" ht="12.75" customHeight="1">
      <c r="F7" s="281"/>
      <c r="G7" s="281"/>
      <c r="H7" s="1214" t="str">
        <f>Naslovnica!A24</f>
        <v>May 2023</v>
      </c>
      <c r="I7" s="1214"/>
    </row>
    <row r="8" spans="1:19" ht="15" customHeight="1">
      <c r="A8" s="559"/>
      <c r="B8" s="560"/>
      <c r="C8" s="560"/>
      <c r="D8" s="560"/>
      <c r="E8" s="560"/>
      <c r="F8" s="560"/>
      <c r="G8" s="560"/>
      <c r="H8" s="741"/>
      <c r="I8" s="741"/>
      <c r="J8" s="561"/>
      <c r="K8" s="1212" t="s">
        <v>1123</v>
      </c>
      <c r="L8" s="1212"/>
    </row>
    <row r="9" spans="1:19" ht="33.75">
      <c r="A9" s="562" t="s">
        <v>74</v>
      </c>
      <c r="B9" s="563" t="s">
        <v>163</v>
      </c>
      <c r="C9" s="563" t="s">
        <v>164</v>
      </c>
      <c r="D9" s="564" t="s">
        <v>75</v>
      </c>
      <c r="E9" s="563" t="s">
        <v>104</v>
      </c>
      <c r="F9" s="563" t="s">
        <v>141</v>
      </c>
      <c r="G9" s="563" t="s">
        <v>633</v>
      </c>
      <c r="H9" s="563" t="s">
        <v>1519</v>
      </c>
      <c r="I9" s="563" t="s">
        <v>1521</v>
      </c>
      <c r="J9" s="563" t="s">
        <v>629</v>
      </c>
      <c r="K9" s="563" t="s">
        <v>631</v>
      </c>
      <c r="L9" s="563" t="s">
        <v>59</v>
      </c>
    </row>
    <row r="10" spans="1:19" ht="31.5">
      <c r="A10" s="565" t="s">
        <v>197</v>
      </c>
      <c r="B10" s="566" t="s">
        <v>166</v>
      </c>
      <c r="C10" s="566" t="s">
        <v>165</v>
      </c>
      <c r="D10" s="567" t="s">
        <v>76</v>
      </c>
      <c r="E10" s="566" t="s">
        <v>453</v>
      </c>
      <c r="F10" s="566" t="s">
        <v>142</v>
      </c>
      <c r="G10" s="568" t="s">
        <v>634</v>
      </c>
      <c r="H10" s="568" t="s">
        <v>1520</v>
      </c>
      <c r="I10" s="568" t="s">
        <v>1522</v>
      </c>
      <c r="J10" s="568" t="s">
        <v>771</v>
      </c>
      <c r="K10" s="568" t="s">
        <v>241</v>
      </c>
      <c r="L10" s="568" t="s">
        <v>242</v>
      </c>
    </row>
    <row r="11" spans="1:19" ht="12.75" customHeight="1">
      <c r="A11" s="133" t="s">
        <v>1161</v>
      </c>
      <c r="B11" s="189">
        <v>28508707379</v>
      </c>
      <c r="C11" s="426" t="s">
        <v>1162</v>
      </c>
      <c r="D11" s="426" t="s">
        <v>1163</v>
      </c>
      <c r="E11" s="427" t="s">
        <v>1164</v>
      </c>
      <c r="F11" s="427" t="s">
        <v>1160</v>
      </c>
      <c r="G11" s="427" t="s">
        <v>1165</v>
      </c>
      <c r="H11" s="428">
        <v>4449147.01</v>
      </c>
      <c r="I11" s="429">
        <v>223.21678534359953</v>
      </c>
      <c r="J11" s="430">
        <v>7.0529585268392925E-3</v>
      </c>
      <c r="K11" s="430">
        <v>8.5248344915280772E-3</v>
      </c>
      <c r="L11" s="430">
        <v>0.12022732134045833</v>
      </c>
      <c r="M11" s="288"/>
      <c r="N11" s="288"/>
      <c r="O11" s="288"/>
      <c r="P11" s="164"/>
      <c r="Q11" s="193"/>
      <c r="R11" s="76"/>
      <c r="S11" s="76"/>
    </row>
    <row r="12" spans="1:19" ht="12.75" customHeight="1">
      <c r="A12" s="133" t="s">
        <v>1166</v>
      </c>
      <c r="B12" s="189">
        <v>26655747081</v>
      </c>
      <c r="C12" s="426" t="s">
        <v>1167</v>
      </c>
      <c r="D12" s="426" t="s">
        <v>1163</v>
      </c>
      <c r="E12" s="427" t="s">
        <v>1168</v>
      </c>
      <c r="F12" s="427" t="s">
        <v>1160</v>
      </c>
      <c r="G12" s="427" t="s">
        <v>1165</v>
      </c>
      <c r="H12" s="428">
        <v>13835813.99</v>
      </c>
      <c r="I12" s="429">
        <v>25.289702698700875</v>
      </c>
      <c r="J12" s="430">
        <v>2.6735099754038316E-4</v>
      </c>
      <c r="K12" s="430">
        <v>9.3023705734769369E-3</v>
      </c>
      <c r="L12" s="430">
        <v>7.0972381155556263E-2</v>
      </c>
      <c r="M12" s="288"/>
      <c r="N12" s="288"/>
      <c r="O12" s="288"/>
      <c r="P12" s="164"/>
      <c r="Q12" s="193"/>
      <c r="R12" s="76"/>
      <c r="S12" s="76"/>
    </row>
    <row r="13" spans="1:19" ht="12.75" customHeight="1">
      <c r="A13" s="133" t="s">
        <v>1169</v>
      </c>
      <c r="B13" s="189">
        <v>12916294683</v>
      </c>
      <c r="C13" s="426" t="s">
        <v>1170</v>
      </c>
      <c r="D13" s="426" t="s">
        <v>1163</v>
      </c>
      <c r="E13" s="113" t="s">
        <v>1171</v>
      </c>
      <c r="F13" s="113" t="s">
        <v>1160</v>
      </c>
      <c r="G13" s="113" t="s">
        <v>1165</v>
      </c>
      <c r="H13" s="428">
        <v>24984892.239999998</v>
      </c>
      <c r="I13" s="429">
        <v>15.911414728159844</v>
      </c>
      <c r="J13" s="430">
        <v>1.2279058298489964E-3</v>
      </c>
      <c r="K13" s="430">
        <v>1.272028669151215E-3</v>
      </c>
      <c r="L13" s="430">
        <v>3.8719998666574273E-3</v>
      </c>
      <c r="M13" s="288"/>
      <c r="N13" s="288"/>
      <c r="O13" s="288"/>
      <c r="P13" s="164"/>
      <c r="Q13" s="193"/>
      <c r="R13" s="76"/>
      <c r="S13" s="76"/>
    </row>
    <row r="14" spans="1:19" s="261" customFormat="1" ht="12.75" customHeight="1">
      <c r="A14" s="133" t="s">
        <v>1172</v>
      </c>
      <c r="B14" s="189">
        <v>37695515978</v>
      </c>
      <c r="C14" s="426" t="s">
        <v>1173</v>
      </c>
      <c r="D14" s="426" t="s">
        <v>77</v>
      </c>
      <c r="E14" s="113" t="s">
        <v>1164</v>
      </c>
      <c r="F14" s="113" t="s">
        <v>1160</v>
      </c>
      <c r="G14" s="113" t="s">
        <v>1165</v>
      </c>
      <c r="H14" s="428">
        <v>849752.29</v>
      </c>
      <c r="I14" s="429">
        <v>11.362364064305297</v>
      </c>
      <c r="J14" s="430">
        <v>2.65622864732038E-2</v>
      </c>
      <c r="K14" s="430">
        <v>2.4093030981974461E-2</v>
      </c>
      <c r="L14" s="430">
        <v>0.10405848901565506</v>
      </c>
      <c r="M14" s="288"/>
      <c r="N14" s="288"/>
      <c r="O14" s="288"/>
      <c r="P14" s="164"/>
      <c r="Q14" s="193"/>
      <c r="R14" s="76"/>
      <c r="S14" s="76"/>
    </row>
    <row r="15" spans="1:19" s="261" customFormat="1" ht="12.75" customHeight="1">
      <c r="A15" s="133" t="s">
        <v>1174</v>
      </c>
      <c r="B15" s="189">
        <v>56499633647</v>
      </c>
      <c r="C15" s="426" t="s">
        <v>1175</v>
      </c>
      <c r="D15" s="426" t="s">
        <v>103</v>
      </c>
      <c r="E15" s="113" t="s">
        <v>1171</v>
      </c>
      <c r="F15" s="113" t="s">
        <v>1160</v>
      </c>
      <c r="G15" s="113" t="s">
        <v>1165</v>
      </c>
      <c r="H15" s="428">
        <v>86828020.450000003</v>
      </c>
      <c r="I15" s="429">
        <v>107.07654574381203</v>
      </c>
      <c r="J15" s="430">
        <v>-7.2547913880205428E-4</v>
      </c>
      <c r="K15" s="430">
        <v>3.2636436853694661E-3</v>
      </c>
      <c r="L15" s="430">
        <v>1.4293303026713611E-2</v>
      </c>
      <c r="M15" s="288"/>
      <c r="N15" s="288"/>
      <c r="O15" s="288"/>
      <c r="P15" s="164"/>
      <c r="Q15" s="193"/>
      <c r="R15" s="76"/>
      <c r="S15" s="76"/>
    </row>
    <row r="16" spans="1:19" s="261" customFormat="1" ht="12.75" customHeight="1">
      <c r="A16" s="133" t="s">
        <v>1176</v>
      </c>
      <c r="B16" s="189">
        <v>29300390100</v>
      </c>
      <c r="C16" s="426" t="s">
        <v>1177</v>
      </c>
      <c r="D16" s="426" t="s">
        <v>103</v>
      </c>
      <c r="E16" s="113" t="s">
        <v>1164</v>
      </c>
      <c r="F16" s="113" t="s">
        <v>1160</v>
      </c>
      <c r="G16" s="113" t="s">
        <v>1165</v>
      </c>
      <c r="H16" s="428">
        <v>17132417.41</v>
      </c>
      <c r="I16" s="429">
        <v>97.91644259105405</v>
      </c>
      <c r="J16" s="430">
        <v>-1.0126809364774392E-3</v>
      </c>
      <c r="K16" s="430">
        <v>2.3667508213367494E-3</v>
      </c>
      <c r="L16" s="430">
        <v>0.11293500817561597</v>
      </c>
      <c r="M16" s="288"/>
      <c r="N16" s="288"/>
      <c r="O16" s="288"/>
      <c r="P16" s="164"/>
      <c r="Q16" s="193"/>
      <c r="R16" s="76"/>
      <c r="S16" s="76"/>
    </row>
    <row r="17" spans="1:19" s="261" customFormat="1" ht="12.75" customHeight="1">
      <c r="A17" s="133" t="s">
        <v>1178</v>
      </c>
      <c r="B17" s="189" t="s">
        <v>1179</v>
      </c>
      <c r="C17" s="426" t="s">
        <v>1180</v>
      </c>
      <c r="D17" s="426" t="s">
        <v>103</v>
      </c>
      <c r="E17" s="113" t="s">
        <v>1181</v>
      </c>
      <c r="F17" s="113" t="s">
        <v>1160</v>
      </c>
      <c r="G17" s="113" t="s">
        <v>1165</v>
      </c>
      <c r="H17" s="428">
        <v>20594015.960000001</v>
      </c>
      <c r="I17" s="429">
        <v>89.456736933529584</v>
      </c>
      <c r="J17" s="430">
        <v>-6.3108524479993378E-3</v>
      </c>
      <c r="K17" s="430">
        <v>3.9247332846854555E-3</v>
      </c>
      <c r="L17" s="430">
        <v>2.4623284039056559E-2</v>
      </c>
      <c r="M17" s="288"/>
      <c r="N17" s="288"/>
      <c r="O17" s="288"/>
      <c r="P17" s="164"/>
      <c r="Q17" s="193"/>
      <c r="R17" s="76"/>
      <c r="S17" s="76"/>
    </row>
    <row r="18" spans="1:19" s="261" customFormat="1" ht="12.75" customHeight="1">
      <c r="A18" s="133" t="s">
        <v>1182</v>
      </c>
      <c r="B18" s="189">
        <v>15448763136</v>
      </c>
      <c r="C18" s="426" t="s">
        <v>1183</v>
      </c>
      <c r="D18" s="426" t="s">
        <v>103</v>
      </c>
      <c r="E18" s="113" t="s">
        <v>1171</v>
      </c>
      <c r="F18" s="113" t="s">
        <v>1160</v>
      </c>
      <c r="G18" s="113" t="s">
        <v>1165</v>
      </c>
      <c r="H18" s="428">
        <v>45492324.289999999</v>
      </c>
      <c r="I18" s="429">
        <v>111.27847753120768</v>
      </c>
      <c r="J18" s="430">
        <v>1.6959689292030955E-3</v>
      </c>
      <c r="K18" s="430">
        <v>1.7765556724873566E-3</v>
      </c>
      <c r="L18" s="430">
        <v>7.5414116432563905E-3</v>
      </c>
      <c r="M18" s="288"/>
      <c r="N18" s="288"/>
      <c r="O18" s="288"/>
      <c r="P18" s="164"/>
      <c r="Q18" s="193"/>
      <c r="R18" s="76"/>
      <c r="S18" s="76"/>
    </row>
    <row r="19" spans="1:19" s="261" customFormat="1" ht="12.75" customHeight="1">
      <c r="A19" s="133" t="s">
        <v>1409</v>
      </c>
      <c r="B19" s="189" t="s">
        <v>1410</v>
      </c>
      <c r="C19" s="426" t="s">
        <v>1411</v>
      </c>
      <c r="D19" s="426" t="s">
        <v>103</v>
      </c>
      <c r="E19" s="113" t="s">
        <v>1185</v>
      </c>
      <c r="F19" s="113" t="s">
        <v>1160</v>
      </c>
      <c r="G19" s="113" t="s">
        <v>1165</v>
      </c>
      <c r="H19" s="428">
        <v>1846649.52</v>
      </c>
      <c r="I19" s="429">
        <v>92.674236341811877</v>
      </c>
      <c r="J19" s="430">
        <v>6.6907415597485143E-2</v>
      </c>
      <c r="K19" s="430">
        <v>4.8485610830176773E-2</v>
      </c>
      <c r="L19" s="430">
        <v>0.11083454948923377</v>
      </c>
      <c r="M19" s="288"/>
      <c r="N19" s="288"/>
      <c r="O19" s="288"/>
      <c r="P19" s="164"/>
      <c r="Q19" s="193"/>
      <c r="R19" s="76"/>
      <c r="S19" s="76"/>
    </row>
    <row r="20" spans="1:19" s="261" customFormat="1" ht="12.75" customHeight="1">
      <c r="A20" s="133" t="s">
        <v>1184</v>
      </c>
      <c r="B20" s="189" t="s">
        <v>1332</v>
      </c>
      <c r="C20" s="426" t="s">
        <v>1333</v>
      </c>
      <c r="D20" s="426" t="s">
        <v>103</v>
      </c>
      <c r="E20" s="113" t="s">
        <v>1185</v>
      </c>
      <c r="F20" s="113" t="s">
        <v>1160</v>
      </c>
      <c r="G20" s="113" t="s">
        <v>1165</v>
      </c>
      <c r="H20" s="428">
        <v>6988468.8799999999</v>
      </c>
      <c r="I20" s="429">
        <v>92.175517522990802</v>
      </c>
      <c r="J20" s="430">
        <v>4.5501466168804905E-2</v>
      </c>
      <c r="K20" s="430">
        <v>4.3261713267052082E-2</v>
      </c>
      <c r="L20" s="430">
        <v>4.6984782877872666E-2</v>
      </c>
      <c r="M20" s="288"/>
      <c r="N20" s="288"/>
      <c r="O20" s="288"/>
      <c r="P20" s="164"/>
      <c r="Q20" s="193"/>
      <c r="R20" s="76"/>
      <c r="S20" s="76"/>
    </row>
    <row r="21" spans="1:19" s="261" customFormat="1" ht="12.75" customHeight="1">
      <c r="A21" s="133" t="s">
        <v>1412</v>
      </c>
      <c r="B21" s="189" t="s">
        <v>1413</v>
      </c>
      <c r="C21" s="426" t="s">
        <v>1414</v>
      </c>
      <c r="D21" s="426" t="s">
        <v>103</v>
      </c>
      <c r="E21" s="113" t="s">
        <v>1185</v>
      </c>
      <c r="F21" s="113" t="s">
        <v>1160</v>
      </c>
      <c r="G21" s="113" t="s">
        <v>1165</v>
      </c>
      <c r="H21" s="428">
        <v>3321821.47</v>
      </c>
      <c r="I21" s="429">
        <v>95.23080240434291</v>
      </c>
      <c r="J21" s="430">
        <v>3.1847850436071523E-2</v>
      </c>
      <c r="K21" s="430">
        <v>2.3168063819682727E-2</v>
      </c>
      <c r="L21" s="430">
        <v>3.080355533838941E-2</v>
      </c>
      <c r="M21" s="288"/>
      <c r="N21" s="288"/>
      <c r="O21" s="288"/>
      <c r="P21" s="164"/>
      <c r="Q21" s="193"/>
      <c r="R21" s="76"/>
      <c r="S21" s="76"/>
    </row>
    <row r="22" spans="1:19" s="261" customFormat="1" ht="12.75" customHeight="1">
      <c r="A22" s="133" t="s">
        <v>1565</v>
      </c>
      <c r="B22" s="189" t="s">
        <v>1568</v>
      </c>
      <c r="C22" s="426" t="s">
        <v>1569</v>
      </c>
      <c r="D22" s="426" t="s">
        <v>103</v>
      </c>
      <c r="E22" s="113" t="s">
        <v>1181</v>
      </c>
      <c r="F22" s="113" t="s">
        <v>1160</v>
      </c>
      <c r="G22" s="113" t="s">
        <v>1165</v>
      </c>
      <c r="H22" s="428">
        <v>14678139.15</v>
      </c>
      <c r="I22" s="429">
        <v>99.882915645172574</v>
      </c>
      <c r="J22" s="430">
        <v>1.5628606369142428E-3</v>
      </c>
      <c r="K22" s="430">
        <v>1.5628606369144649E-3</v>
      </c>
      <c r="L22" s="430" t="s">
        <v>1160</v>
      </c>
      <c r="M22" s="288"/>
      <c r="N22" s="288"/>
      <c r="O22" s="288"/>
      <c r="P22" s="164"/>
      <c r="Q22" s="193"/>
      <c r="R22" s="76"/>
      <c r="S22" s="76"/>
    </row>
    <row r="23" spans="1:19" s="1079" customFormat="1" ht="12.75" customHeight="1">
      <c r="A23" s="133" t="s">
        <v>1574</v>
      </c>
      <c r="B23" s="189" t="s">
        <v>1575</v>
      </c>
      <c r="C23" s="426" t="s">
        <v>1576</v>
      </c>
      <c r="D23" s="426" t="s">
        <v>103</v>
      </c>
      <c r="E23" s="113" t="s">
        <v>1181</v>
      </c>
      <c r="F23" s="113" t="s">
        <v>1160</v>
      </c>
      <c r="G23" s="113" t="s">
        <v>1165</v>
      </c>
      <c r="H23" s="428">
        <v>2717368.07</v>
      </c>
      <c r="I23" s="429">
        <v>100.52311811031778</v>
      </c>
      <c r="J23" s="430">
        <v>1.5535171744855969E-3</v>
      </c>
      <c r="K23" s="430">
        <v>1.5535171744858189E-3</v>
      </c>
      <c r="L23" s="430" t="s">
        <v>1160</v>
      </c>
      <c r="M23" s="288"/>
      <c r="N23" s="288"/>
      <c r="O23" s="288"/>
      <c r="P23" s="164"/>
      <c r="Q23" s="193"/>
      <c r="R23" s="76"/>
      <c r="S23" s="76"/>
    </row>
    <row r="24" spans="1:19" s="1079" customFormat="1" ht="12.75" customHeight="1">
      <c r="A24" s="133" t="s">
        <v>1186</v>
      </c>
      <c r="B24" s="189" t="s">
        <v>1334</v>
      </c>
      <c r="C24" s="426" t="s">
        <v>1335</v>
      </c>
      <c r="D24" s="426" t="s">
        <v>103</v>
      </c>
      <c r="E24" s="113" t="s">
        <v>1185</v>
      </c>
      <c r="F24" s="113" t="s">
        <v>1160</v>
      </c>
      <c r="G24" s="113" t="s">
        <v>1165</v>
      </c>
      <c r="H24" s="428">
        <v>9319781.6999999993</v>
      </c>
      <c r="I24" s="429">
        <v>113.24849675959237</v>
      </c>
      <c r="J24" s="430">
        <v>4.2912695373036547E-2</v>
      </c>
      <c r="K24" s="430">
        <v>3.9860870291376083E-2</v>
      </c>
      <c r="L24" s="430">
        <v>9.0301679866549023E-2</v>
      </c>
      <c r="M24" s="288"/>
      <c r="N24" s="288"/>
      <c r="O24" s="288"/>
      <c r="P24" s="164"/>
      <c r="Q24" s="193"/>
      <c r="R24" s="76"/>
      <c r="S24" s="76"/>
    </row>
    <row r="25" spans="1:19" s="1079" customFormat="1" ht="12.75" customHeight="1">
      <c r="A25" s="133" t="s">
        <v>1463</v>
      </c>
      <c r="B25" s="189" t="s">
        <v>1506</v>
      </c>
      <c r="C25" s="426" t="s">
        <v>1507</v>
      </c>
      <c r="D25" s="426" t="s">
        <v>1396</v>
      </c>
      <c r="E25" s="113" t="s">
        <v>1181</v>
      </c>
      <c r="F25" s="113" t="s">
        <v>1160</v>
      </c>
      <c r="G25" s="113" t="s">
        <v>1165</v>
      </c>
      <c r="H25" s="428">
        <v>12758891.17</v>
      </c>
      <c r="I25" s="429">
        <v>95.71191014226676</v>
      </c>
      <c r="J25" s="430">
        <v>-2.1141517082003958E-3</v>
      </c>
      <c r="K25" s="430">
        <v>-1.67997961255828E-3</v>
      </c>
      <c r="L25" s="430">
        <v>2.3928529113500963E-2</v>
      </c>
      <c r="M25" s="288"/>
      <c r="N25" s="288"/>
      <c r="O25" s="288"/>
      <c r="P25" s="164"/>
      <c r="Q25" s="193"/>
      <c r="R25" s="76"/>
      <c r="S25" s="76"/>
    </row>
    <row r="26" spans="1:19" s="1079" customFormat="1" ht="12.75" customHeight="1">
      <c r="A26" s="133" t="s">
        <v>1432</v>
      </c>
      <c r="B26" s="189" t="s">
        <v>1433</v>
      </c>
      <c r="C26" s="426" t="s">
        <v>1434</v>
      </c>
      <c r="D26" s="426" t="s">
        <v>1396</v>
      </c>
      <c r="E26" s="113" t="s">
        <v>1181</v>
      </c>
      <c r="F26" s="113" t="s">
        <v>1160</v>
      </c>
      <c r="G26" s="113" t="s">
        <v>1165</v>
      </c>
      <c r="H26" s="428">
        <v>8782658.3399999999</v>
      </c>
      <c r="I26" s="429">
        <v>97.818069331682992</v>
      </c>
      <c r="J26" s="430">
        <v>-6.0846586920095813E-3</v>
      </c>
      <c r="K26" s="430">
        <v>-5.4592110776174874E-3</v>
      </c>
      <c r="L26" s="430">
        <v>2.0751143106355396E-2</v>
      </c>
      <c r="M26" s="288"/>
      <c r="N26" s="288"/>
      <c r="O26" s="288"/>
      <c r="P26" s="164"/>
      <c r="Q26" s="193"/>
      <c r="R26" s="76"/>
      <c r="S26" s="76"/>
    </row>
    <row r="27" spans="1:19" s="261" customFormat="1" ht="12.75" customHeight="1">
      <c r="A27" s="133" t="s">
        <v>1395</v>
      </c>
      <c r="B27" s="189" t="s">
        <v>1259</v>
      </c>
      <c r="C27" s="426" t="s">
        <v>1260</v>
      </c>
      <c r="D27" s="426" t="s">
        <v>1396</v>
      </c>
      <c r="E27" s="113" t="s">
        <v>1171</v>
      </c>
      <c r="F27" s="113" t="s">
        <v>1160</v>
      </c>
      <c r="G27" s="113" t="s">
        <v>1165</v>
      </c>
      <c r="H27" s="428">
        <v>55938316.149999999</v>
      </c>
      <c r="I27" s="429">
        <v>124.07249623709885</v>
      </c>
      <c r="J27" s="430">
        <v>4.7440869108716921E-3</v>
      </c>
      <c r="K27" s="430">
        <v>2.5886613529855218E-3</v>
      </c>
      <c r="L27" s="430">
        <v>9.978468607990898E-3</v>
      </c>
      <c r="M27" s="288"/>
      <c r="N27" s="288"/>
      <c r="O27" s="288"/>
      <c r="P27" s="164"/>
      <c r="Q27" s="193"/>
      <c r="R27" s="76"/>
      <c r="S27" s="76"/>
    </row>
    <row r="28" spans="1:19" s="261" customFormat="1" ht="12.75" customHeight="1">
      <c r="A28" s="133" t="s">
        <v>1397</v>
      </c>
      <c r="B28" s="189">
        <v>97407922886</v>
      </c>
      <c r="C28" s="426" t="s">
        <v>1261</v>
      </c>
      <c r="D28" s="426" t="s">
        <v>1396</v>
      </c>
      <c r="E28" s="113" t="s">
        <v>1171</v>
      </c>
      <c r="F28" s="113" t="s">
        <v>1160</v>
      </c>
      <c r="G28" s="113" t="s">
        <v>1165</v>
      </c>
      <c r="H28" s="428">
        <v>53195443.170000002</v>
      </c>
      <c r="I28" s="429">
        <v>109.8135885078833</v>
      </c>
      <c r="J28" s="430">
        <v>-8.8206888012298812E-4</v>
      </c>
      <c r="K28" s="430">
        <v>-6.9605525604832241E-4</v>
      </c>
      <c r="L28" s="430">
        <v>7.6235565982343267E-3</v>
      </c>
      <c r="M28" s="288"/>
      <c r="N28" s="288"/>
      <c r="O28" s="288"/>
      <c r="P28" s="164"/>
      <c r="Q28" s="193"/>
      <c r="R28" s="76"/>
      <c r="S28" s="76"/>
    </row>
    <row r="29" spans="1:19" s="261" customFormat="1" ht="12.75" customHeight="1">
      <c r="A29" s="133" t="s">
        <v>1566</v>
      </c>
      <c r="B29" s="189" t="s">
        <v>1508</v>
      </c>
      <c r="C29" s="426" t="s">
        <v>1509</v>
      </c>
      <c r="D29" s="426" t="s">
        <v>1396</v>
      </c>
      <c r="E29" s="113" t="s">
        <v>1181</v>
      </c>
      <c r="F29" s="113" t="s">
        <v>1160</v>
      </c>
      <c r="G29" s="113" t="s">
        <v>1206</v>
      </c>
      <c r="H29" s="428">
        <v>10630335.48</v>
      </c>
      <c r="I29" s="429">
        <v>95.518314133215583</v>
      </c>
      <c r="J29" s="430">
        <v>1.6862725132424483E-2</v>
      </c>
      <c r="K29" s="430">
        <v>-5.0810362369992923E-3</v>
      </c>
      <c r="L29" s="430">
        <v>1.5460136693709492E-2</v>
      </c>
      <c r="M29" s="288"/>
      <c r="N29" s="288"/>
      <c r="O29" s="288"/>
      <c r="P29" s="164"/>
      <c r="Q29" s="193"/>
      <c r="R29" s="76"/>
      <c r="S29" s="76"/>
    </row>
    <row r="30" spans="1:19" s="261" customFormat="1" ht="12.75" customHeight="1">
      <c r="A30" s="133" t="s">
        <v>1398</v>
      </c>
      <c r="B30" s="189" t="s">
        <v>1262</v>
      </c>
      <c r="C30" s="426" t="s">
        <v>1263</v>
      </c>
      <c r="D30" s="426" t="s">
        <v>1396</v>
      </c>
      <c r="E30" s="113" t="s">
        <v>1181</v>
      </c>
      <c r="F30" s="113" t="s">
        <v>1160</v>
      </c>
      <c r="G30" s="113" t="s">
        <v>1206</v>
      </c>
      <c r="H30" s="428">
        <v>5427381.8899999997</v>
      </c>
      <c r="I30" s="429">
        <v>88.505076305054374</v>
      </c>
      <c r="J30" s="430">
        <v>2.6871275515721438E-2</v>
      </c>
      <c r="K30" s="430">
        <v>3.5617245732426639E-3</v>
      </c>
      <c r="L30" s="430">
        <v>4.1555856345065978E-2</v>
      </c>
      <c r="M30" s="288"/>
      <c r="N30" s="288"/>
      <c r="O30" s="288"/>
      <c r="P30" s="164"/>
      <c r="Q30" s="193"/>
      <c r="R30" s="76"/>
      <c r="S30" s="76"/>
    </row>
    <row r="31" spans="1:19" s="261" customFormat="1" ht="12.75" customHeight="1">
      <c r="A31" s="133" t="s">
        <v>1399</v>
      </c>
      <c r="B31" s="189">
        <v>30096106301</v>
      </c>
      <c r="C31" s="426" t="s">
        <v>1264</v>
      </c>
      <c r="D31" s="426" t="s">
        <v>1396</v>
      </c>
      <c r="E31" s="113" t="s">
        <v>1171</v>
      </c>
      <c r="F31" s="113" t="s">
        <v>1160</v>
      </c>
      <c r="G31" s="113" t="s">
        <v>1206</v>
      </c>
      <c r="H31" s="428">
        <v>37030508.090000004</v>
      </c>
      <c r="I31" s="429">
        <v>131.04279232350842</v>
      </c>
      <c r="J31" s="430">
        <v>4.1240799036236009E-2</v>
      </c>
      <c r="K31" s="430">
        <v>5.0219597481193645E-5</v>
      </c>
      <c r="L31" s="430">
        <v>1.6969758095930043E-2</v>
      </c>
      <c r="M31" s="288"/>
      <c r="N31" s="288"/>
      <c r="O31" s="288"/>
      <c r="P31" s="164"/>
      <c r="Q31" s="193"/>
      <c r="R31" s="76"/>
      <c r="S31" s="76"/>
    </row>
    <row r="32" spans="1:19" ht="12.75" customHeight="1">
      <c r="A32" s="133" t="s">
        <v>1400</v>
      </c>
      <c r="B32" s="189">
        <v>18911840764</v>
      </c>
      <c r="C32" s="426" t="s">
        <v>1265</v>
      </c>
      <c r="D32" s="426" t="s">
        <v>1396</v>
      </c>
      <c r="E32" s="427" t="s">
        <v>1164</v>
      </c>
      <c r="F32" s="427" t="s">
        <v>1160</v>
      </c>
      <c r="G32" s="427" t="s">
        <v>1165</v>
      </c>
      <c r="H32" s="428">
        <v>55885197.200000003</v>
      </c>
      <c r="I32" s="429">
        <v>15.859233594930785</v>
      </c>
      <c r="J32" s="430">
        <v>4.2135168423014902E-2</v>
      </c>
      <c r="K32" s="430">
        <v>1.0531750935151463E-2</v>
      </c>
      <c r="L32" s="430">
        <v>0.11731391296465232</v>
      </c>
      <c r="M32" s="288"/>
      <c r="N32" s="288"/>
      <c r="O32" s="288"/>
      <c r="P32" s="164"/>
      <c r="Q32" s="193"/>
      <c r="R32" s="76"/>
      <c r="S32" s="76"/>
    </row>
    <row r="33" spans="1:19" s="261" customFormat="1" ht="12.75" customHeight="1">
      <c r="A33" s="133" t="s">
        <v>1401</v>
      </c>
      <c r="B33" s="189" t="s">
        <v>1344</v>
      </c>
      <c r="C33" s="426" t="s">
        <v>1345</v>
      </c>
      <c r="D33" s="426" t="s">
        <v>1396</v>
      </c>
      <c r="E33" s="427" t="s">
        <v>1181</v>
      </c>
      <c r="F33" s="427" t="s">
        <v>1160</v>
      </c>
      <c r="G33" s="427" t="s">
        <v>1165</v>
      </c>
      <c r="H33" s="428">
        <v>10004173.109999999</v>
      </c>
      <c r="I33" s="429">
        <v>98.011688888858487</v>
      </c>
      <c r="J33" s="430">
        <v>3.4347507749151518E-2</v>
      </c>
      <c r="K33" s="430">
        <v>2.1733104676654902E-2</v>
      </c>
      <c r="L33" s="430">
        <v>6.254510580339856E-2</v>
      </c>
      <c r="M33" s="288"/>
      <c r="N33" s="288"/>
      <c r="O33" s="288"/>
      <c r="P33" s="164"/>
      <c r="Q33" s="193"/>
      <c r="R33" s="76"/>
      <c r="S33" s="76"/>
    </row>
    <row r="34" spans="1:19" s="261" customFormat="1" ht="12.75" customHeight="1">
      <c r="A34" s="133" t="s">
        <v>1402</v>
      </c>
      <c r="B34" s="189" t="s">
        <v>1266</v>
      </c>
      <c r="C34" s="426" t="s">
        <v>1267</v>
      </c>
      <c r="D34" s="426" t="s">
        <v>1396</v>
      </c>
      <c r="E34" s="427" t="s">
        <v>1171</v>
      </c>
      <c r="F34" s="427" t="s">
        <v>1160</v>
      </c>
      <c r="G34" s="427" t="s">
        <v>1165</v>
      </c>
      <c r="H34" s="428">
        <v>21780265.690000001</v>
      </c>
      <c r="I34" s="429">
        <v>97.923676245912461</v>
      </c>
      <c r="J34" s="430">
        <v>2.5037160444649764E-3</v>
      </c>
      <c r="K34" s="430">
        <v>2.4485104874061303E-3</v>
      </c>
      <c r="L34" s="430">
        <v>9.9962783210167938E-3</v>
      </c>
      <c r="M34" s="288"/>
      <c r="N34" s="288"/>
      <c r="O34" s="288"/>
      <c r="P34" s="164"/>
      <c r="Q34" s="193"/>
      <c r="R34" s="76"/>
      <c r="S34" s="76"/>
    </row>
    <row r="35" spans="1:19" s="261" customFormat="1" ht="12.75" customHeight="1">
      <c r="A35" s="133" t="s">
        <v>1403</v>
      </c>
      <c r="B35" s="189">
        <v>62937824927</v>
      </c>
      <c r="C35" s="426" t="s">
        <v>1268</v>
      </c>
      <c r="D35" s="426" t="s">
        <v>1396</v>
      </c>
      <c r="E35" s="427" t="s">
        <v>1181</v>
      </c>
      <c r="F35" s="427" t="s">
        <v>1160</v>
      </c>
      <c r="G35" s="427" t="s">
        <v>1165</v>
      </c>
      <c r="H35" s="428">
        <v>21550988.84</v>
      </c>
      <c r="I35" s="429">
        <v>104.41480592152557</v>
      </c>
      <c r="J35" s="430">
        <v>3.2599515140828261E-2</v>
      </c>
      <c r="K35" s="430">
        <v>-6.8577645801592979E-4</v>
      </c>
      <c r="L35" s="430">
        <v>2.7841344252137246E-2</v>
      </c>
      <c r="M35" s="288"/>
      <c r="N35" s="288"/>
      <c r="O35" s="288"/>
      <c r="P35" s="164"/>
      <c r="Q35" s="193"/>
      <c r="R35" s="76"/>
      <c r="S35" s="76"/>
    </row>
    <row r="36" spans="1:19" s="261" customFormat="1" ht="12.75" customHeight="1">
      <c r="A36" s="133" t="s">
        <v>1404</v>
      </c>
      <c r="B36" s="189">
        <v>52772437018</v>
      </c>
      <c r="C36" s="426" t="s">
        <v>1269</v>
      </c>
      <c r="D36" s="426" t="s">
        <v>1396</v>
      </c>
      <c r="E36" s="427" t="s">
        <v>1168</v>
      </c>
      <c r="F36" s="427" t="s">
        <v>1160</v>
      </c>
      <c r="G36" s="427" t="s">
        <v>1165</v>
      </c>
      <c r="H36" s="428">
        <v>53800678.100000001</v>
      </c>
      <c r="I36" s="429">
        <v>17.86201109378408</v>
      </c>
      <c r="J36" s="430">
        <v>2.1071501973099593E-2</v>
      </c>
      <c r="K36" s="430">
        <v>8.6377975711020571E-3</v>
      </c>
      <c r="L36" s="430">
        <v>3.5317646652307744E-2</v>
      </c>
      <c r="M36" s="288"/>
      <c r="N36" s="288"/>
      <c r="O36" s="288"/>
      <c r="P36" s="164"/>
      <c r="Q36" s="193"/>
      <c r="R36" s="76"/>
      <c r="S36" s="76"/>
    </row>
    <row r="37" spans="1:19" s="261" customFormat="1" ht="12.75" customHeight="1">
      <c r="A37" s="133" t="s">
        <v>1405</v>
      </c>
      <c r="B37" s="189" t="s">
        <v>1270</v>
      </c>
      <c r="C37" s="426" t="s">
        <v>1271</v>
      </c>
      <c r="D37" s="426" t="s">
        <v>1396</v>
      </c>
      <c r="E37" s="427" t="s">
        <v>1181</v>
      </c>
      <c r="F37" s="427" t="s">
        <v>1160</v>
      </c>
      <c r="G37" s="427" t="s">
        <v>1165</v>
      </c>
      <c r="H37" s="428">
        <v>3434438.01</v>
      </c>
      <c r="I37" s="429">
        <v>93.759908952339117</v>
      </c>
      <c r="J37" s="430">
        <v>1.2148727031504603E-2</v>
      </c>
      <c r="K37" s="430">
        <v>2.1287288668931925E-3</v>
      </c>
      <c r="L37" s="430">
        <v>1.470911843868139E-2</v>
      </c>
      <c r="M37" s="288"/>
      <c r="N37" s="288"/>
      <c r="O37" s="288"/>
      <c r="P37" s="164"/>
      <c r="Q37" s="193"/>
      <c r="R37" s="76"/>
      <c r="S37" s="76"/>
    </row>
    <row r="38" spans="1:19" ht="12.75" customHeight="1">
      <c r="A38" s="112" t="s">
        <v>1406</v>
      </c>
      <c r="B38" s="431" t="s">
        <v>1272</v>
      </c>
      <c r="C38" s="432" t="s">
        <v>1273</v>
      </c>
      <c r="D38" s="432" t="s">
        <v>1396</v>
      </c>
      <c r="E38" s="113" t="s">
        <v>1181</v>
      </c>
      <c r="F38" s="113" t="s">
        <v>1160</v>
      </c>
      <c r="G38" s="113" t="s">
        <v>1165</v>
      </c>
      <c r="H38" s="428">
        <v>3556487.87</v>
      </c>
      <c r="I38" s="429">
        <v>91.772347342733767</v>
      </c>
      <c r="J38" s="430">
        <v>-1.2007273651427841E-2</v>
      </c>
      <c r="K38" s="430">
        <v>-2.7700929381793138E-3</v>
      </c>
      <c r="L38" s="430">
        <v>1.4254639966363225E-2</v>
      </c>
      <c r="M38" s="288"/>
      <c r="N38" s="288"/>
      <c r="O38" s="288"/>
      <c r="P38" s="164"/>
      <c r="Q38" s="193"/>
      <c r="R38" s="76"/>
      <c r="S38" s="76"/>
    </row>
    <row r="39" spans="1:19" s="261" customFormat="1" ht="12.75" customHeight="1">
      <c r="A39" s="112" t="s">
        <v>1407</v>
      </c>
      <c r="B39" s="431">
        <v>31076456551</v>
      </c>
      <c r="C39" s="432" t="s">
        <v>1274</v>
      </c>
      <c r="D39" s="432" t="s">
        <v>1396</v>
      </c>
      <c r="E39" s="113" t="s">
        <v>1171</v>
      </c>
      <c r="F39" s="113" t="s">
        <v>1160</v>
      </c>
      <c r="G39" s="113" t="s">
        <v>1165</v>
      </c>
      <c r="H39" s="428">
        <v>20827326.670000002</v>
      </c>
      <c r="I39" s="429">
        <v>13.568972210975165</v>
      </c>
      <c r="J39" s="430">
        <v>-7.1537055017698581E-3</v>
      </c>
      <c r="K39" s="430">
        <v>1.272787560050892E-3</v>
      </c>
      <c r="L39" s="430">
        <v>2.4422459116124617E-3</v>
      </c>
      <c r="M39" s="288"/>
      <c r="N39" s="288"/>
      <c r="O39" s="288"/>
      <c r="P39" s="164"/>
      <c r="Q39" s="193"/>
      <c r="R39" s="76"/>
      <c r="S39" s="76"/>
    </row>
    <row r="40" spans="1:19" s="261" customFormat="1" ht="12.75" customHeight="1">
      <c r="A40" s="112" t="s">
        <v>1408</v>
      </c>
      <c r="B40" s="431">
        <v>66324185184</v>
      </c>
      <c r="C40" s="432" t="s">
        <v>1275</v>
      </c>
      <c r="D40" s="432" t="s">
        <v>1396</v>
      </c>
      <c r="E40" s="113" t="s">
        <v>1171</v>
      </c>
      <c r="F40" s="113" t="s">
        <v>1160</v>
      </c>
      <c r="G40" s="113" t="s">
        <v>1165</v>
      </c>
      <c r="H40" s="428">
        <v>44798811.450000003</v>
      </c>
      <c r="I40" s="429">
        <v>18.676720108938671</v>
      </c>
      <c r="J40" s="430">
        <v>1.7997801963089755E-2</v>
      </c>
      <c r="K40" s="430">
        <v>1.4077507418834845E-3</v>
      </c>
      <c r="L40" s="430">
        <v>4.0779883243446946E-3</v>
      </c>
      <c r="M40" s="288"/>
      <c r="N40" s="288"/>
      <c r="O40" s="288"/>
      <c r="P40" s="164"/>
      <c r="Q40" s="193"/>
      <c r="R40" s="76"/>
      <c r="S40" s="76"/>
    </row>
    <row r="41" spans="1:19" s="261" customFormat="1" ht="12.75" customHeight="1">
      <c r="A41" s="439" t="s">
        <v>1479</v>
      </c>
      <c r="B41" s="431" t="s">
        <v>1502</v>
      </c>
      <c r="C41" s="432" t="s">
        <v>1503</v>
      </c>
      <c r="D41" s="432" t="s">
        <v>1396</v>
      </c>
      <c r="E41" s="113" t="s">
        <v>1181</v>
      </c>
      <c r="F41" s="113" t="s">
        <v>1160</v>
      </c>
      <c r="G41" s="113" t="s">
        <v>1165</v>
      </c>
      <c r="H41" s="428">
        <v>17994886.789999999</v>
      </c>
      <c r="I41" s="429">
        <v>99.716420564096595</v>
      </c>
      <c r="J41" s="430">
        <v>1.298060479519858E-3</v>
      </c>
      <c r="K41" s="430">
        <v>2.1303457253847302E-3</v>
      </c>
      <c r="L41" s="430">
        <v>1.2386949173140982E-2</v>
      </c>
      <c r="M41" s="288"/>
      <c r="N41" s="288"/>
      <c r="O41" s="288"/>
      <c r="P41" s="164"/>
      <c r="Q41" s="193"/>
      <c r="R41" s="76"/>
      <c r="S41" s="76"/>
    </row>
    <row r="42" spans="1:19" s="261" customFormat="1" ht="12.75" customHeight="1">
      <c r="A42" s="439" t="s">
        <v>1491</v>
      </c>
      <c r="B42" s="431" t="s">
        <v>1500</v>
      </c>
      <c r="C42" s="432" t="s">
        <v>1501</v>
      </c>
      <c r="D42" s="432" t="s">
        <v>1396</v>
      </c>
      <c r="E42" s="113" t="s">
        <v>1181</v>
      </c>
      <c r="F42" s="113" t="s">
        <v>1160</v>
      </c>
      <c r="G42" s="113" t="s">
        <v>1165</v>
      </c>
      <c r="H42" s="428">
        <v>4184793.07</v>
      </c>
      <c r="I42" s="429">
        <v>100.84516961332308</v>
      </c>
      <c r="J42" s="430">
        <v>1.8458959804963371E-3</v>
      </c>
      <c r="K42" s="430">
        <v>1.8458959804963371E-3</v>
      </c>
      <c r="L42" s="430">
        <v>8.8744474366670989E-3</v>
      </c>
      <c r="M42" s="288"/>
      <c r="N42" s="288"/>
      <c r="O42" s="288"/>
      <c r="P42" s="164"/>
      <c r="Q42" s="193"/>
      <c r="R42" s="76"/>
      <c r="S42" s="76"/>
    </row>
    <row r="43" spans="1:19" s="261" customFormat="1" ht="12.75" customHeight="1">
      <c r="A43" s="439" t="s">
        <v>1525</v>
      </c>
      <c r="B43" s="431" t="s">
        <v>1498</v>
      </c>
      <c r="C43" s="432" t="s">
        <v>1499</v>
      </c>
      <c r="D43" s="432" t="s">
        <v>1396</v>
      </c>
      <c r="E43" s="113" t="s">
        <v>1181</v>
      </c>
      <c r="F43" s="113" t="s">
        <v>1160</v>
      </c>
      <c r="G43" s="113" t="s">
        <v>1165</v>
      </c>
      <c r="H43" s="428">
        <v>25501286.899999999</v>
      </c>
      <c r="I43" s="429">
        <v>100.48035852117053</v>
      </c>
      <c r="J43" s="430">
        <v>1.5501635301207184E-3</v>
      </c>
      <c r="K43" s="430">
        <v>1.5896266834525274E-3</v>
      </c>
      <c r="L43" s="430" t="s">
        <v>1160</v>
      </c>
      <c r="M43" s="288"/>
      <c r="N43" s="288"/>
      <c r="O43" s="288"/>
      <c r="P43" s="164"/>
      <c r="Q43" s="193"/>
      <c r="R43" s="76"/>
      <c r="S43" s="76"/>
    </row>
    <row r="44" spans="1:19" s="261" customFormat="1" ht="12.75" customHeight="1">
      <c r="A44" s="439" t="s">
        <v>1577</v>
      </c>
      <c r="B44" s="431" t="s">
        <v>1578</v>
      </c>
      <c r="C44" s="432" t="s">
        <v>1579</v>
      </c>
      <c r="D44" s="432" t="s">
        <v>1396</v>
      </c>
      <c r="E44" s="113" t="s">
        <v>1181</v>
      </c>
      <c r="F44" s="113" t="s">
        <v>1160</v>
      </c>
      <c r="G44" s="113" t="s">
        <v>1165</v>
      </c>
      <c r="H44" s="428">
        <v>31106989.829999998</v>
      </c>
      <c r="I44" s="429">
        <v>100.13950006395271</v>
      </c>
      <c r="J44" s="430">
        <v>-7.0829685438511536E-4</v>
      </c>
      <c r="K44" s="430">
        <v>1.5773286797409192E-3</v>
      </c>
      <c r="L44" s="430" t="s">
        <v>1160</v>
      </c>
      <c r="M44" s="288"/>
      <c r="N44" s="288"/>
      <c r="O44" s="288"/>
      <c r="P44" s="164"/>
      <c r="Q44" s="193"/>
      <c r="R44" s="76"/>
      <c r="S44" s="76"/>
    </row>
    <row r="45" spans="1:19" s="261" customFormat="1" ht="12.75" customHeight="1">
      <c r="A45" s="439" t="s">
        <v>1474</v>
      </c>
      <c r="B45" s="431" t="s">
        <v>1504</v>
      </c>
      <c r="C45" s="432" t="s">
        <v>1505</v>
      </c>
      <c r="D45" s="432" t="s">
        <v>1396</v>
      </c>
      <c r="E45" s="113" t="s">
        <v>1181</v>
      </c>
      <c r="F45" s="113" t="s">
        <v>1160</v>
      </c>
      <c r="G45" s="113" t="s">
        <v>1165</v>
      </c>
      <c r="H45" s="428">
        <v>17998650.399999999</v>
      </c>
      <c r="I45" s="429">
        <v>100.03652312749692</v>
      </c>
      <c r="J45" s="430">
        <v>2.8829133866639101E-3</v>
      </c>
      <c r="K45" s="430">
        <v>3.2718275741627778E-3</v>
      </c>
      <c r="L45" s="430">
        <v>1.699988166927402E-2</v>
      </c>
      <c r="M45" s="288"/>
      <c r="N45" s="288"/>
      <c r="O45" s="288"/>
      <c r="P45" s="164"/>
      <c r="Q45" s="193"/>
      <c r="R45" s="76"/>
      <c r="S45" s="76"/>
    </row>
    <row r="46" spans="1:19" s="261" customFormat="1" ht="12.75" customHeight="1">
      <c r="A46" s="439" t="s">
        <v>1476</v>
      </c>
      <c r="B46" s="431" t="s">
        <v>1498</v>
      </c>
      <c r="C46" s="432" t="s">
        <v>1499</v>
      </c>
      <c r="D46" s="432" t="s">
        <v>1396</v>
      </c>
      <c r="E46" s="113" t="s">
        <v>1181</v>
      </c>
      <c r="F46" s="113" t="s">
        <v>1160</v>
      </c>
      <c r="G46" s="113" t="s">
        <v>1165</v>
      </c>
      <c r="H46" s="428">
        <v>6896148.3700000001</v>
      </c>
      <c r="I46" s="429">
        <v>102.33539741090604</v>
      </c>
      <c r="J46" s="430">
        <v>3.8682917910124459E-3</v>
      </c>
      <c r="K46" s="430">
        <v>3.8682917910124459E-3</v>
      </c>
      <c r="L46" s="430">
        <v>1.3777253190794481E-2</v>
      </c>
      <c r="M46" s="288"/>
      <c r="N46" s="288"/>
      <c r="O46" s="288"/>
      <c r="P46" s="164"/>
      <c r="Q46" s="193"/>
      <c r="R46" s="76"/>
      <c r="S46" s="76"/>
    </row>
    <row r="47" spans="1:19" s="261" customFormat="1" ht="12.75" customHeight="1">
      <c r="A47" s="439" t="s">
        <v>1455</v>
      </c>
      <c r="B47" s="431" t="s">
        <v>1456</v>
      </c>
      <c r="C47" s="432" t="s">
        <v>1457</v>
      </c>
      <c r="D47" s="432" t="s">
        <v>1396</v>
      </c>
      <c r="E47" s="113" t="s">
        <v>1181</v>
      </c>
      <c r="F47" s="113" t="s">
        <v>1160</v>
      </c>
      <c r="G47" s="113" t="s">
        <v>1165</v>
      </c>
      <c r="H47" s="428">
        <v>21468557.829999998</v>
      </c>
      <c r="I47" s="429">
        <v>97.677020717058525</v>
      </c>
      <c r="J47" s="430">
        <v>3.0234460973090904E-3</v>
      </c>
      <c r="K47" s="430">
        <v>3.0234460973093125E-3</v>
      </c>
      <c r="L47" s="430">
        <v>1.8673870893274103E-2</v>
      </c>
      <c r="M47" s="288"/>
      <c r="N47" s="288"/>
      <c r="O47" s="288"/>
      <c r="P47" s="164"/>
      <c r="Q47" s="193"/>
      <c r="R47" s="76"/>
      <c r="S47" s="76"/>
    </row>
    <row r="48" spans="1:19" s="261" customFormat="1" ht="12.75" customHeight="1">
      <c r="A48" s="439" t="s">
        <v>1187</v>
      </c>
      <c r="B48" s="431">
        <v>66973781540</v>
      </c>
      <c r="C48" s="432" t="s">
        <v>1188</v>
      </c>
      <c r="D48" s="432" t="s">
        <v>843</v>
      </c>
      <c r="E48" s="113" t="s">
        <v>1168</v>
      </c>
      <c r="F48" s="113" t="s">
        <v>1160</v>
      </c>
      <c r="G48" s="113" t="s">
        <v>1165</v>
      </c>
      <c r="H48" s="428">
        <v>997755.897</v>
      </c>
      <c r="I48" s="429">
        <v>18.505589613923622</v>
      </c>
      <c r="J48" s="430">
        <v>3.087772741140471E-3</v>
      </c>
      <c r="K48" s="430">
        <v>2.8604408664065772E-3</v>
      </c>
      <c r="L48" s="430">
        <v>3.3364609453103267E-2</v>
      </c>
      <c r="M48" s="288"/>
      <c r="N48" s="288"/>
      <c r="O48" s="288"/>
      <c r="P48" s="164"/>
      <c r="Q48" s="193"/>
      <c r="R48" s="76"/>
      <c r="S48" s="76"/>
    </row>
    <row r="49" spans="1:19" s="261" customFormat="1" ht="12.75" customHeight="1">
      <c r="A49" s="439" t="s">
        <v>1189</v>
      </c>
      <c r="B49" s="431">
        <v>30082084002</v>
      </c>
      <c r="C49" s="432" t="s">
        <v>1190</v>
      </c>
      <c r="D49" s="432" t="s">
        <v>843</v>
      </c>
      <c r="E49" s="113" t="s">
        <v>1181</v>
      </c>
      <c r="F49" s="113" t="s">
        <v>1160</v>
      </c>
      <c r="G49" s="113" t="s">
        <v>1165</v>
      </c>
      <c r="H49" s="428">
        <v>2039939.45</v>
      </c>
      <c r="I49" s="429">
        <v>1.4224778489736669</v>
      </c>
      <c r="J49" s="430">
        <v>-6.9440807692424E-2</v>
      </c>
      <c r="K49" s="430">
        <v>-6.7708235951738249E-2</v>
      </c>
      <c r="L49" s="430">
        <v>-8.7816562110627494E-2</v>
      </c>
      <c r="M49" s="288"/>
      <c r="N49" s="288"/>
      <c r="O49" s="288"/>
      <c r="P49" s="164"/>
      <c r="Q49" s="193"/>
      <c r="R49" s="76"/>
      <c r="S49" s="76"/>
    </row>
    <row r="50" spans="1:19" s="261" customFormat="1" ht="12.75" customHeight="1">
      <c r="A50" s="439" t="s">
        <v>1191</v>
      </c>
      <c r="B50" s="431">
        <v>44832307529</v>
      </c>
      <c r="C50" s="432" t="s">
        <v>1192</v>
      </c>
      <c r="D50" s="432" t="s">
        <v>843</v>
      </c>
      <c r="E50" s="113" t="s">
        <v>1164</v>
      </c>
      <c r="F50" s="113" t="s">
        <v>1160</v>
      </c>
      <c r="G50" s="113" t="s">
        <v>1165</v>
      </c>
      <c r="H50" s="428">
        <v>2415703.9</v>
      </c>
      <c r="I50" s="429">
        <v>140.30463463206357</v>
      </c>
      <c r="J50" s="430">
        <v>-1.7615323995246013E-2</v>
      </c>
      <c r="K50" s="430">
        <v>-2.7632866519601507E-2</v>
      </c>
      <c r="L50" s="430">
        <v>7.3353877314000782E-2</v>
      </c>
      <c r="M50" s="288"/>
      <c r="N50" s="288"/>
      <c r="O50" s="288"/>
      <c r="P50" s="164"/>
      <c r="Q50" s="193"/>
      <c r="R50" s="76"/>
      <c r="S50" s="76"/>
    </row>
    <row r="51" spans="1:19" s="261" customFormat="1" ht="12.75" customHeight="1">
      <c r="A51" s="439" t="s">
        <v>1193</v>
      </c>
      <c r="B51" s="431">
        <v>30290598804</v>
      </c>
      <c r="C51" s="432" t="s">
        <v>1194</v>
      </c>
      <c r="D51" s="432" t="s">
        <v>843</v>
      </c>
      <c r="E51" s="113" t="s">
        <v>1164</v>
      </c>
      <c r="F51" s="113" t="s">
        <v>1160</v>
      </c>
      <c r="G51" s="113" t="s">
        <v>1165</v>
      </c>
      <c r="H51" s="428">
        <v>2773963.48</v>
      </c>
      <c r="I51" s="429">
        <v>0.41991534076630183</v>
      </c>
      <c r="J51" s="430">
        <v>-4.9904046848049388E-3</v>
      </c>
      <c r="K51" s="430">
        <v>-1.181696602688731E-2</v>
      </c>
      <c r="L51" s="430">
        <v>8.2827126989919453E-3</v>
      </c>
      <c r="M51" s="288"/>
      <c r="N51" s="288"/>
      <c r="O51" s="288"/>
      <c r="P51" s="164"/>
      <c r="Q51" s="193"/>
      <c r="R51" s="76"/>
      <c r="S51" s="76"/>
    </row>
    <row r="52" spans="1:19" s="261" customFormat="1" ht="12.75" customHeight="1">
      <c r="A52" s="439" t="s">
        <v>1195</v>
      </c>
      <c r="B52" s="431">
        <v>10423796399</v>
      </c>
      <c r="C52" s="432" t="s">
        <v>1196</v>
      </c>
      <c r="D52" s="432" t="s">
        <v>843</v>
      </c>
      <c r="E52" s="113" t="s">
        <v>1171</v>
      </c>
      <c r="F52" s="113" t="s">
        <v>1160</v>
      </c>
      <c r="G52" s="113" t="s">
        <v>1165</v>
      </c>
      <c r="H52" s="428">
        <v>869588.04</v>
      </c>
      <c r="I52" s="429">
        <v>176.2600333390628</v>
      </c>
      <c r="J52" s="430">
        <v>4.4661901494705498</v>
      </c>
      <c r="K52" s="430">
        <v>-1.7239711235661481E-4</v>
      </c>
      <c r="L52" s="430">
        <v>-2.287546262264073E-2</v>
      </c>
      <c r="M52" s="288"/>
      <c r="N52" s="288"/>
      <c r="O52" s="288"/>
      <c r="P52" s="164"/>
      <c r="Q52" s="193"/>
      <c r="R52" s="76"/>
      <c r="S52" s="76"/>
    </row>
    <row r="53" spans="1:19" s="261" customFormat="1" ht="12.75" customHeight="1">
      <c r="A53" s="439" t="s">
        <v>1197</v>
      </c>
      <c r="B53" s="431">
        <v>86292133603</v>
      </c>
      <c r="C53" s="432" t="s">
        <v>1198</v>
      </c>
      <c r="D53" s="432" t="s">
        <v>843</v>
      </c>
      <c r="E53" s="113" t="s">
        <v>1181</v>
      </c>
      <c r="F53" s="113" t="s">
        <v>1160</v>
      </c>
      <c r="G53" s="113" t="s">
        <v>1165</v>
      </c>
      <c r="H53" s="428">
        <v>2262163.42</v>
      </c>
      <c r="I53" s="429">
        <v>2.7878914273040665</v>
      </c>
      <c r="J53" s="430">
        <v>7.2968352022371175E-3</v>
      </c>
      <c r="K53" s="430">
        <v>1.4633890642999692E-2</v>
      </c>
      <c r="L53" s="430">
        <v>7.0578758149803189E-2</v>
      </c>
      <c r="M53" s="288"/>
      <c r="N53" s="288"/>
      <c r="O53" s="288"/>
      <c r="P53" s="164"/>
      <c r="Q53" s="193"/>
      <c r="R53" s="76"/>
      <c r="S53" s="76"/>
    </row>
    <row r="54" spans="1:19" s="261" customFormat="1" ht="12.75" customHeight="1">
      <c r="A54" s="439" t="s">
        <v>1567</v>
      </c>
      <c r="B54" s="431" t="s">
        <v>1199</v>
      </c>
      <c r="C54" s="432" t="s">
        <v>1200</v>
      </c>
      <c r="D54" s="432" t="s">
        <v>843</v>
      </c>
      <c r="E54" s="113" t="s">
        <v>1164</v>
      </c>
      <c r="F54" s="113" t="s">
        <v>1160</v>
      </c>
      <c r="G54" s="113" t="s">
        <v>1165</v>
      </c>
      <c r="H54" s="428">
        <v>8583529.6199999992</v>
      </c>
      <c r="I54" s="429">
        <v>3.1373986801034044</v>
      </c>
      <c r="J54" s="430">
        <v>1.091274945653975E-3</v>
      </c>
      <c r="K54" s="430">
        <v>1.9341431263775188E-3</v>
      </c>
      <c r="L54" s="430">
        <v>0.10212955638494559</v>
      </c>
      <c r="M54" s="288"/>
      <c r="N54" s="288"/>
      <c r="O54" s="288"/>
      <c r="P54" s="164"/>
      <c r="Q54" s="193"/>
      <c r="R54" s="76"/>
      <c r="S54" s="76"/>
    </row>
    <row r="55" spans="1:19" s="261" customFormat="1" ht="12.75" customHeight="1">
      <c r="A55" s="439" t="s">
        <v>1201</v>
      </c>
      <c r="B55" s="431">
        <v>84300431782</v>
      </c>
      <c r="C55" s="432" t="s">
        <v>1202</v>
      </c>
      <c r="D55" s="432" t="s">
        <v>140</v>
      </c>
      <c r="E55" s="113" t="s">
        <v>1164</v>
      </c>
      <c r="F55" s="113" t="s">
        <v>1160</v>
      </c>
      <c r="G55" s="113" t="s">
        <v>1165</v>
      </c>
      <c r="H55" s="428">
        <v>7569223.8808000004</v>
      </c>
      <c r="I55" s="429">
        <v>23.899739352460056</v>
      </c>
      <c r="J55" s="430">
        <v>3.7451035476350425E-2</v>
      </c>
      <c r="K55" s="430">
        <v>1.6015447312740294E-2</v>
      </c>
      <c r="L55" s="430">
        <v>0.14698292651642464</v>
      </c>
      <c r="M55" s="288"/>
      <c r="N55" s="288"/>
      <c r="O55" s="288"/>
      <c r="P55" s="164"/>
      <c r="Q55" s="193"/>
      <c r="R55" s="76"/>
      <c r="S55" s="76"/>
    </row>
    <row r="56" spans="1:19" s="261" customFormat="1" ht="12.75" customHeight="1">
      <c r="A56" s="439" t="s">
        <v>1203</v>
      </c>
      <c r="B56" s="431" t="s">
        <v>1204</v>
      </c>
      <c r="C56" s="432" t="s">
        <v>1205</v>
      </c>
      <c r="D56" s="432" t="s">
        <v>140</v>
      </c>
      <c r="E56" s="113" t="s">
        <v>1164</v>
      </c>
      <c r="F56" s="113" t="s">
        <v>1160</v>
      </c>
      <c r="G56" s="113" t="s">
        <v>1206</v>
      </c>
      <c r="H56" s="428">
        <v>743396.72309999994</v>
      </c>
      <c r="I56" s="429">
        <v>23.158625636985725</v>
      </c>
      <c r="J56" s="430">
        <v>-0.11624394958090845</v>
      </c>
      <c r="K56" s="430">
        <v>-3.082673514986356E-2</v>
      </c>
      <c r="L56" s="430">
        <v>2.8703019454931811E-2</v>
      </c>
      <c r="M56" s="288"/>
      <c r="N56" s="288"/>
      <c r="O56" s="288"/>
      <c r="P56" s="164"/>
      <c r="Q56" s="193"/>
      <c r="R56" s="76"/>
      <c r="S56" s="76"/>
    </row>
    <row r="57" spans="1:19" s="261" customFormat="1" ht="12.75" customHeight="1">
      <c r="A57" s="439" t="s">
        <v>1207</v>
      </c>
      <c r="B57" s="431" t="s">
        <v>1208</v>
      </c>
      <c r="C57" s="432" t="s">
        <v>1209</v>
      </c>
      <c r="D57" s="432" t="s">
        <v>1210</v>
      </c>
      <c r="E57" s="113" t="s">
        <v>1168</v>
      </c>
      <c r="F57" s="113" t="s">
        <v>1160</v>
      </c>
      <c r="G57" s="113" t="s">
        <v>1165</v>
      </c>
      <c r="H57" s="428">
        <v>6117855.7300000004</v>
      </c>
      <c r="I57" s="429">
        <v>97.098664590794911</v>
      </c>
      <c r="J57" s="430">
        <v>-2.8490326403378785E-2</v>
      </c>
      <c r="K57" s="430">
        <v>-2.6824827445972588E-3</v>
      </c>
      <c r="L57" s="430">
        <v>1.0957743787400887E-2</v>
      </c>
      <c r="M57" s="288"/>
      <c r="N57" s="288"/>
      <c r="O57" s="288"/>
      <c r="P57" s="164"/>
      <c r="Q57" s="193"/>
      <c r="R57" s="76"/>
      <c r="S57" s="76"/>
    </row>
    <row r="58" spans="1:19" ht="12.75" customHeight="1">
      <c r="A58" s="112" t="s">
        <v>1211</v>
      </c>
      <c r="B58" s="431">
        <v>80921653541</v>
      </c>
      <c r="C58" s="432" t="s">
        <v>1212</v>
      </c>
      <c r="D58" s="432" t="s">
        <v>1210</v>
      </c>
      <c r="E58" s="113" t="s">
        <v>1164</v>
      </c>
      <c r="F58" s="113" t="s">
        <v>1160</v>
      </c>
      <c r="G58" s="113" t="s">
        <v>1165</v>
      </c>
      <c r="H58" s="428">
        <v>4028869.61</v>
      </c>
      <c r="I58" s="429">
        <v>17.840194792538089</v>
      </c>
      <c r="J58" s="430">
        <v>-5.65826400715852E-3</v>
      </c>
      <c r="K58" s="430">
        <v>-7.9770994582507582E-3</v>
      </c>
      <c r="L58" s="430">
        <v>8.9224903494451224E-2</v>
      </c>
      <c r="M58" s="288"/>
      <c r="N58" s="288"/>
      <c r="O58" s="288"/>
      <c r="P58" s="164"/>
      <c r="Q58" s="193"/>
      <c r="R58" s="76"/>
      <c r="S58" s="76"/>
    </row>
    <row r="59" spans="1:19" ht="12.75" customHeight="1">
      <c r="A59" s="439" t="s">
        <v>1213</v>
      </c>
      <c r="B59" s="431">
        <v>43449016606</v>
      </c>
      <c r="C59" s="432" t="s">
        <v>1214</v>
      </c>
      <c r="D59" s="432" t="s">
        <v>1210</v>
      </c>
      <c r="E59" s="113" t="s">
        <v>1168</v>
      </c>
      <c r="F59" s="113" t="s">
        <v>1160</v>
      </c>
      <c r="G59" s="113" t="s">
        <v>1165</v>
      </c>
      <c r="H59" s="428">
        <v>11382556.9</v>
      </c>
      <c r="I59" s="429">
        <v>16.139844020724436</v>
      </c>
      <c r="J59" s="430">
        <v>1.9351524826241029E-3</v>
      </c>
      <c r="K59" s="430">
        <v>2.6249372133897442E-3</v>
      </c>
      <c r="L59" s="430">
        <v>8.6654867340154151E-2</v>
      </c>
      <c r="M59" s="288"/>
      <c r="N59" s="288"/>
      <c r="O59" s="288"/>
      <c r="P59" s="164"/>
      <c r="Q59" s="193"/>
      <c r="R59" s="76"/>
      <c r="S59" s="76"/>
    </row>
    <row r="60" spans="1:19" ht="12.75" customHeight="1">
      <c r="A60" s="112" t="s">
        <v>1215</v>
      </c>
      <c r="B60" s="189">
        <v>70498146370</v>
      </c>
      <c r="C60" s="426" t="s">
        <v>1216</v>
      </c>
      <c r="D60" s="432" t="s">
        <v>1210</v>
      </c>
      <c r="E60" s="113" t="s">
        <v>1171</v>
      </c>
      <c r="F60" s="113" t="s">
        <v>1160</v>
      </c>
      <c r="G60" s="113" t="s">
        <v>1165</v>
      </c>
      <c r="H60" s="433">
        <v>4741691.43</v>
      </c>
      <c r="I60" s="434">
        <v>105.78607813028897</v>
      </c>
      <c r="J60" s="430">
        <v>-7.355584405524529E-3</v>
      </c>
      <c r="K60" s="430">
        <v>1.0878175658188827E-3</v>
      </c>
      <c r="L60" s="430">
        <v>-1.4582000245568216E-2</v>
      </c>
      <c r="M60" s="288"/>
      <c r="N60" s="288"/>
      <c r="O60" s="288"/>
      <c r="P60" s="164"/>
      <c r="Q60" s="193"/>
      <c r="R60" s="76"/>
      <c r="S60" s="76"/>
    </row>
    <row r="61" spans="1:19" ht="12.75" customHeight="1">
      <c r="A61" s="435" t="s">
        <v>1526</v>
      </c>
      <c r="B61" s="436" t="s">
        <v>1217</v>
      </c>
      <c r="C61" s="874" t="s">
        <v>1218</v>
      </c>
      <c r="D61" s="432" t="s">
        <v>1210</v>
      </c>
      <c r="E61" s="427" t="s">
        <v>1171</v>
      </c>
      <c r="F61" s="427" t="s">
        <v>1160</v>
      </c>
      <c r="G61" s="427" t="s">
        <v>1165</v>
      </c>
      <c r="H61" s="114">
        <v>6709230.2400000002</v>
      </c>
      <c r="I61" s="115">
        <v>18.320295910558659</v>
      </c>
      <c r="J61" s="430">
        <v>-1.1224710944691685E-2</v>
      </c>
      <c r="K61" s="430">
        <v>8.8335618562163098E-4</v>
      </c>
      <c r="L61" s="430">
        <v>-2.8074048300950394E-2</v>
      </c>
      <c r="M61" s="288"/>
      <c r="N61" s="288"/>
      <c r="O61" s="288"/>
      <c r="P61" s="164"/>
      <c r="Q61" s="193"/>
      <c r="R61" s="76"/>
      <c r="S61" s="76"/>
    </row>
    <row r="62" spans="1:19" ht="12.75" customHeight="1">
      <c r="A62" s="112" t="s">
        <v>1219</v>
      </c>
      <c r="B62" s="189" t="s">
        <v>1220</v>
      </c>
      <c r="C62" s="426" t="s">
        <v>1221</v>
      </c>
      <c r="D62" s="432" t="s">
        <v>1210</v>
      </c>
      <c r="E62" s="113" t="s">
        <v>1171</v>
      </c>
      <c r="F62" s="113" t="s">
        <v>1160</v>
      </c>
      <c r="G62" s="113" t="s">
        <v>1165</v>
      </c>
      <c r="H62" s="428">
        <v>15748363.34</v>
      </c>
      <c r="I62" s="429">
        <v>152.37264500414588</v>
      </c>
      <c r="J62" s="430">
        <v>-2.177068678737637E-2</v>
      </c>
      <c r="K62" s="430">
        <v>1.4466889363264901E-3</v>
      </c>
      <c r="L62" s="430">
        <v>8.430157877297173E-4</v>
      </c>
      <c r="M62" s="288"/>
      <c r="N62" s="288"/>
      <c r="O62" s="288"/>
      <c r="P62" s="164"/>
      <c r="Q62" s="193"/>
      <c r="R62" s="76"/>
      <c r="S62" s="76"/>
    </row>
    <row r="63" spans="1:19" ht="12.75" customHeight="1">
      <c r="A63" s="133" t="s">
        <v>1222</v>
      </c>
      <c r="B63" s="189">
        <v>99792542550</v>
      </c>
      <c r="C63" s="426" t="s">
        <v>1223</v>
      </c>
      <c r="D63" s="432" t="s">
        <v>112</v>
      </c>
      <c r="E63" s="113" t="s">
        <v>1168</v>
      </c>
      <c r="F63" s="113" t="s">
        <v>114</v>
      </c>
      <c r="G63" s="113" t="s">
        <v>1165</v>
      </c>
      <c r="H63" s="428">
        <v>9259293.8112000003</v>
      </c>
      <c r="I63" s="429">
        <v>16.030100000000001</v>
      </c>
      <c r="J63" s="430">
        <v>5.7881728637498853E-3</v>
      </c>
      <c r="K63" s="430">
        <v>8.2648266839426832E-3</v>
      </c>
      <c r="L63" s="430">
        <v>5.8807339051429652E-2</v>
      </c>
      <c r="M63" s="288"/>
      <c r="N63" s="288"/>
      <c r="O63" s="288"/>
      <c r="P63" s="164"/>
      <c r="Q63" s="193"/>
      <c r="R63" s="76"/>
      <c r="S63" s="76"/>
    </row>
    <row r="64" spans="1:19" ht="12.75" customHeight="1">
      <c r="A64" s="112" t="s">
        <v>1160</v>
      </c>
      <c r="B64" s="189" t="s">
        <v>1160</v>
      </c>
      <c r="C64" s="426" t="s">
        <v>1160</v>
      </c>
      <c r="D64" s="432" t="s">
        <v>1160</v>
      </c>
      <c r="E64" s="113" t="s">
        <v>1160</v>
      </c>
      <c r="F64" s="113" t="s">
        <v>115</v>
      </c>
      <c r="G64" s="113" t="s">
        <v>1165</v>
      </c>
      <c r="H64" s="428">
        <v>4601730.67</v>
      </c>
      <c r="I64" s="429">
        <v>15.4977</v>
      </c>
      <c r="J64" s="430">
        <v>7.5134981799025446E-3</v>
      </c>
      <c r="K64" s="430">
        <v>7.8493854457957202E-3</v>
      </c>
      <c r="L64" s="430">
        <v>5.6655626451270757E-2</v>
      </c>
      <c r="M64" s="288"/>
      <c r="N64" s="288"/>
      <c r="O64" s="288"/>
      <c r="P64" s="164"/>
      <c r="Q64" s="193"/>
      <c r="R64" s="76"/>
      <c r="S64" s="76"/>
    </row>
    <row r="65" spans="1:19" s="261" customFormat="1" ht="12.75" customHeight="1">
      <c r="A65" s="112" t="s">
        <v>1160</v>
      </c>
      <c r="B65" s="189" t="s">
        <v>1160</v>
      </c>
      <c r="C65" s="426" t="s">
        <v>1160</v>
      </c>
      <c r="D65" s="432" t="s">
        <v>1160</v>
      </c>
      <c r="E65" s="113" t="s">
        <v>1160</v>
      </c>
      <c r="F65" s="113" t="s">
        <v>116</v>
      </c>
      <c r="G65" s="113" t="s">
        <v>1165</v>
      </c>
      <c r="H65" s="428">
        <v>313566.47879999998</v>
      </c>
      <c r="I65" s="429">
        <v>15.895</v>
      </c>
      <c r="J65" s="430">
        <v>9.7072512202790007E-2</v>
      </c>
      <c r="K65" s="430">
        <v>8.470006027345045E-3</v>
      </c>
      <c r="L65" s="430">
        <v>5.9855160384221229E-2</v>
      </c>
      <c r="M65" s="288"/>
      <c r="N65" s="288"/>
      <c r="O65" s="288"/>
      <c r="P65" s="164"/>
      <c r="Q65" s="193"/>
      <c r="R65" s="76"/>
      <c r="S65" s="76"/>
    </row>
    <row r="66" spans="1:19" ht="12.75" customHeight="1">
      <c r="A66" s="112" t="s">
        <v>1600</v>
      </c>
      <c r="B66" s="189" t="s">
        <v>1601</v>
      </c>
      <c r="C66" s="426" t="s">
        <v>1602</v>
      </c>
      <c r="D66" s="432" t="s">
        <v>112</v>
      </c>
      <c r="E66" s="113" t="s">
        <v>1164</v>
      </c>
      <c r="F66" s="113" t="s">
        <v>1160</v>
      </c>
      <c r="G66" s="113" t="s">
        <v>1165</v>
      </c>
      <c r="H66" s="428">
        <v>495600.29</v>
      </c>
      <c r="I66" s="429">
        <v>9.9120057999999993</v>
      </c>
      <c r="J66" s="430" t="s">
        <v>1160</v>
      </c>
      <c r="K66" s="430" t="s">
        <v>1160</v>
      </c>
      <c r="L66" s="430" t="s">
        <v>1160</v>
      </c>
      <c r="M66" s="288"/>
      <c r="N66" s="288"/>
      <c r="O66" s="288"/>
      <c r="P66" s="164"/>
      <c r="Q66" s="193"/>
      <c r="R66" s="76"/>
      <c r="S66" s="76"/>
    </row>
    <row r="67" spans="1:19" ht="12.75" customHeight="1">
      <c r="A67" s="112" t="s">
        <v>1224</v>
      </c>
      <c r="B67" s="189">
        <v>48827873221</v>
      </c>
      <c r="C67" s="426" t="s">
        <v>1225</v>
      </c>
      <c r="D67" s="426" t="s">
        <v>112</v>
      </c>
      <c r="E67" s="113" t="s">
        <v>1171</v>
      </c>
      <c r="F67" s="113" t="s">
        <v>114</v>
      </c>
      <c r="G67" s="113" t="s">
        <v>1165</v>
      </c>
      <c r="H67" s="428">
        <v>3671862.2714999998</v>
      </c>
      <c r="I67" s="429">
        <v>216.06710000000001</v>
      </c>
      <c r="J67" s="430">
        <v>8.5107336063794392E-4</v>
      </c>
      <c r="K67" s="430">
        <v>3.3998188868507029E-3</v>
      </c>
      <c r="L67" s="430">
        <v>1.048534041146687E-2</v>
      </c>
      <c r="M67" s="288"/>
      <c r="N67" s="288"/>
      <c r="O67" s="288"/>
      <c r="P67" s="164"/>
      <c r="Q67" s="193"/>
      <c r="R67" s="76"/>
      <c r="S67" s="76"/>
    </row>
    <row r="68" spans="1:19" ht="12.75" customHeight="1">
      <c r="A68" s="439" t="s">
        <v>1160</v>
      </c>
      <c r="B68" s="189" t="s">
        <v>1160</v>
      </c>
      <c r="C68" s="426" t="s">
        <v>1160</v>
      </c>
      <c r="D68" s="426" t="s">
        <v>1160</v>
      </c>
      <c r="E68" s="113" t="s">
        <v>1160</v>
      </c>
      <c r="F68" s="113" t="s">
        <v>115</v>
      </c>
      <c r="G68" s="113" t="s">
        <v>1165</v>
      </c>
      <c r="H68" s="428">
        <v>7514531.8657</v>
      </c>
      <c r="I68" s="429">
        <v>207.30109999999999</v>
      </c>
      <c r="J68" s="430">
        <v>5.7025365187222121E-3</v>
      </c>
      <c r="K68" s="430">
        <v>2.9794087920136381E-3</v>
      </c>
      <c r="L68" s="430">
        <v>8.4040906050908415E-3</v>
      </c>
      <c r="M68" s="288"/>
      <c r="N68" s="288"/>
      <c r="O68" s="288"/>
      <c r="P68" s="164"/>
      <c r="Q68" s="193"/>
      <c r="R68" s="76"/>
      <c r="S68" s="76"/>
    </row>
    <row r="69" spans="1:19" ht="12.75" customHeight="1">
      <c r="A69" s="439" t="s">
        <v>1160</v>
      </c>
      <c r="B69" s="189" t="s">
        <v>1160</v>
      </c>
      <c r="C69" s="426" t="s">
        <v>1160</v>
      </c>
      <c r="D69" s="426" t="s">
        <v>1160</v>
      </c>
      <c r="E69" s="113" t="s">
        <v>1160</v>
      </c>
      <c r="F69" s="113" t="s">
        <v>116</v>
      </c>
      <c r="G69" s="113" t="s">
        <v>1165</v>
      </c>
      <c r="H69" s="428">
        <v>82780.4228</v>
      </c>
      <c r="I69" s="429">
        <v>210.57810000000001</v>
      </c>
      <c r="J69" s="430">
        <v>0.20418899513881517</v>
      </c>
      <c r="K69" s="430">
        <v>3.6121402991704521E-3</v>
      </c>
      <c r="L69" s="430">
        <v>1.1500341013044091E-2</v>
      </c>
      <c r="M69" s="288"/>
      <c r="N69" s="288"/>
      <c r="O69" s="288"/>
      <c r="P69" s="164"/>
      <c r="Q69" s="193"/>
      <c r="R69" s="76"/>
      <c r="S69" s="76"/>
    </row>
    <row r="70" spans="1:19" ht="12.75" customHeight="1">
      <c r="A70" s="112" t="s">
        <v>1226</v>
      </c>
      <c r="B70" s="189" t="s">
        <v>1227</v>
      </c>
      <c r="C70" s="426" t="s">
        <v>1228</v>
      </c>
      <c r="D70" s="426" t="s">
        <v>112</v>
      </c>
      <c r="E70" s="113" t="s">
        <v>1181</v>
      </c>
      <c r="F70" s="113" t="s">
        <v>114</v>
      </c>
      <c r="G70" s="113" t="s">
        <v>1165</v>
      </c>
      <c r="H70" s="428">
        <v>1532120.2252</v>
      </c>
      <c r="I70" s="429">
        <v>91.903099999999995</v>
      </c>
      <c r="J70" s="430">
        <v>1.2467631851639016E-2</v>
      </c>
      <c r="K70" s="430">
        <v>4.1706092782671789E-3</v>
      </c>
      <c r="L70" s="430">
        <v>4.9542107857410089E-2</v>
      </c>
      <c r="M70" s="288"/>
      <c r="N70" s="288"/>
      <c r="O70" s="288"/>
      <c r="P70" s="164"/>
      <c r="Q70" s="193"/>
      <c r="R70" s="76"/>
      <c r="S70" s="76"/>
    </row>
    <row r="71" spans="1:19" ht="12.75" customHeight="1">
      <c r="A71" s="133" t="s">
        <v>1160</v>
      </c>
      <c r="B71" s="189" t="s">
        <v>1160</v>
      </c>
      <c r="C71" s="426" t="s">
        <v>1160</v>
      </c>
      <c r="D71" s="426" t="s">
        <v>1160</v>
      </c>
      <c r="E71" s="437" t="s">
        <v>1160</v>
      </c>
      <c r="F71" s="437" t="s">
        <v>115</v>
      </c>
      <c r="G71" s="437" t="s">
        <v>1165</v>
      </c>
      <c r="H71" s="428">
        <v>1242470.8299</v>
      </c>
      <c r="I71" s="429">
        <v>90.987899999999996</v>
      </c>
      <c r="J71" s="430">
        <v>7.1813529174429291E-3</v>
      </c>
      <c r="K71" s="430">
        <v>3.7574202430739057E-3</v>
      </c>
      <c r="L71" s="430">
        <v>4.7412481602820522E-2</v>
      </c>
      <c r="M71" s="288"/>
      <c r="N71" s="288"/>
      <c r="O71" s="288"/>
      <c r="P71" s="164"/>
      <c r="Q71" s="193"/>
      <c r="R71" s="76"/>
      <c r="S71" s="76"/>
    </row>
    <row r="72" spans="1:19" ht="12.75" customHeight="1">
      <c r="A72" s="112" t="s">
        <v>1160</v>
      </c>
      <c r="B72" s="189" t="s">
        <v>1160</v>
      </c>
      <c r="C72" s="426" t="s">
        <v>1160</v>
      </c>
      <c r="D72" s="426" t="s">
        <v>1160</v>
      </c>
      <c r="E72" s="113" t="s">
        <v>1160</v>
      </c>
      <c r="F72" s="113" t="s">
        <v>116</v>
      </c>
      <c r="G72" s="113" t="s">
        <v>1165</v>
      </c>
      <c r="H72" s="114">
        <v>225590.1649</v>
      </c>
      <c r="I72" s="115">
        <v>91.737899999999996</v>
      </c>
      <c r="J72" s="430">
        <v>0.13033303075096647</v>
      </c>
      <c r="K72" s="430">
        <v>4.3749445741818604E-3</v>
      </c>
      <c r="L72" s="430">
        <v>5.0588680760358384E-2</v>
      </c>
      <c r="M72" s="288"/>
      <c r="N72" s="288"/>
      <c r="O72" s="288"/>
      <c r="P72" s="164"/>
      <c r="Q72" s="193"/>
      <c r="R72" s="76"/>
      <c r="S72" s="76"/>
    </row>
    <row r="73" spans="1:19" ht="12.75" customHeight="1">
      <c r="A73" s="112" t="s">
        <v>1229</v>
      </c>
      <c r="B73" s="189" t="s">
        <v>1230</v>
      </c>
      <c r="C73" s="426" t="s">
        <v>1036</v>
      </c>
      <c r="D73" s="426" t="s">
        <v>112</v>
      </c>
      <c r="E73" s="113" t="s">
        <v>1164</v>
      </c>
      <c r="F73" s="113" t="s">
        <v>114</v>
      </c>
      <c r="G73" s="113" t="s">
        <v>1165</v>
      </c>
      <c r="H73" s="114">
        <v>3073578.2338</v>
      </c>
      <c r="I73" s="115">
        <v>17.2334</v>
      </c>
      <c r="J73" s="430">
        <v>2.2517025540619073E-2</v>
      </c>
      <c r="K73" s="430">
        <v>2.251704353295092E-2</v>
      </c>
      <c r="L73" s="430">
        <v>0.13516597834316268</v>
      </c>
      <c r="M73" s="288"/>
      <c r="N73" s="288"/>
      <c r="O73" s="288"/>
      <c r="P73" s="164"/>
      <c r="Q73" s="193"/>
      <c r="R73" s="76"/>
      <c r="S73" s="76"/>
    </row>
    <row r="74" spans="1:19" ht="12.75" customHeight="1">
      <c r="A74" s="112" t="s">
        <v>1160</v>
      </c>
      <c r="B74" s="189" t="s">
        <v>1160</v>
      </c>
      <c r="C74" s="426" t="s">
        <v>1160</v>
      </c>
      <c r="D74" s="426" t="s">
        <v>1160</v>
      </c>
      <c r="E74" s="113" t="s">
        <v>1160</v>
      </c>
      <c r="F74" s="113" t="s">
        <v>115</v>
      </c>
      <c r="G74" s="113" t="s">
        <v>1165</v>
      </c>
      <c r="H74" s="114">
        <v>477915.48619999998</v>
      </c>
      <c r="I74" s="115">
        <v>17.234000000000002</v>
      </c>
      <c r="J74" s="430">
        <v>2.2516955809754657E-2</v>
      </c>
      <c r="K74" s="430">
        <v>2.2516241953187688E-2</v>
      </c>
      <c r="L74" s="430">
        <v>0.13517870490414574</v>
      </c>
      <c r="M74" s="288"/>
      <c r="N74" s="288"/>
      <c r="O74" s="288"/>
      <c r="P74" s="164"/>
      <c r="Q74" s="193"/>
      <c r="R74" s="76"/>
      <c r="S74" s="76"/>
    </row>
    <row r="75" spans="1:19" ht="12.75" customHeight="1">
      <c r="A75" s="112" t="s">
        <v>1480</v>
      </c>
      <c r="B75" s="431" t="s">
        <v>1510</v>
      </c>
      <c r="C75" s="432" t="s">
        <v>1511</v>
      </c>
      <c r="D75" s="432" t="s">
        <v>112</v>
      </c>
      <c r="E75" s="113" t="s">
        <v>1168</v>
      </c>
      <c r="F75" s="113" t="s">
        <v>114</v>
      </c>
      <c r="G75" s="113" t="s">
        <v>1206</v>
      </c>
      <c r="H75" s="428">
        <v>1321496.42</v>
      </c>
      <c r="I75" s="438">
        <v>95.857799999999997</v>
      </c>
      <c r="J75" s="430">
        <v>-3.5458523823188037E-2</v>
      </c>
      <c r="K75" s="430">
        <v>-3.6551834244629156E-3</v>
      </c>
      <c r="L75" s="430">
        <v>4.5104439118879736E-2</v>
      </c>
      <c r="M75" s="288"/>
      <c r="N75" s="288"/>
      <c r="O75" s="288"/>
      <c r="P75" s="164"/>
      <c r="Q75" s="193"/>
      <c r="R75" s="76"/>
      <c r="S75" s="76"/>
    </row>
    <row r="76" spans="1:19" ht="12.75" customHeight="1">
      <c r="A76" s="133" t="s">
        <v>1160</v>
      </c>
      <c r="B76" s="431" t="s">
        <v>1160</v>
      </c>
      <c r="C76" s="432" t="s">
        <v>1160</v>
      </c>
      <c r="D76" s="432" t="s">
        <v>1160</v>
      </c>
      <c r="E76" s="113" t="s">
        <v>1160</v>
      </c>
      <c r="F76" s="113" t="s">
        <v>115</v>
      </c>
      <c r="G76" s="113" t="s">
        <v>1206</v>
      </c>
      <c r="H76" s="428">
        <v>0</v>
      </c>
      <c r="I76" s="438">
        <v>0</v>
      </c>
      <c r="J76" s="430" t="s">
        <v>1160</v>
      </c>
      <c r="K76" s="430" t="s">
        <v>1160</v>
      </c>
      <c r="L76" s="430" t="s">
        <v>1160</v>
      </c>
      <c r="M76" s="288"/>
      <c r="N76" s="288"/>
      <c r="O76" s="288"/>
      <c r="P76" s="164"/>
      <c r="Q76" s="193"/>
      <c r="R76" s="76"/>
      <c r="S76" s="76"/>
    </row>
    <row r="77" spans="1:19" s="261" customFormat="1" ht="13.5" customHeight="1">
      <c r="A77" s="112" t="s">
        <v>1160</v>
      </c>
      <c r="B77" s="431" t="s">
        <v>1160</v>
      </c>
      <c r="C77" s="432" t="s">
        <v>1160</v>
      </c>
      <c r="D77" s="432" t="s">
        <v>1160</v>
      </c>
      <c r="E77" s="113" t="s">
        <v>1160</v>
      </c>
      <c r="F77" s="113" t="s">
        <v>116</v>
      </c>
      <c r="G77" s="113" t="s">
        <v>1206</v>
      </c>
      <c r="H77" s="428">
        <v>0</v>
      </c>
      <c r="I77" s="438">
        <v>0</v>
      </c>
      <c r="J77" s="430" t="s">
        <v>1160</v>
      </c>
      <c r="K77" s="430" t="s">
        <v>1160</v>
      </c>
      <c r="L77" s="430" t="s">
        <v>1160</v>
      </c>
      <c r="M77" s="288"/>
      <c r="N77" s="288"/>
      <c r="O77" s="288"/>
      <c r="P77" s="164"/>
      <c r="Q77" s="193"/>
      <c r="R77" s="76"/>
      <c r="S77" s="76"/>
    </row>
    <row r="78" spans="1:19" s="261" customFormat="1" ht="13.5" customHeight="1">
      <c r="A78" s="112" t="s">
        <v>1231</v>
      </c>
      <c r="B78" s="431" t="s">
        <v>1232</v>
      </c>
      <c r="C78" s="432" t="s">
        <v>1233</v>
      </c>
      <c r="D78" s="432" t="s">
        <v>112</v>
      </c>
      <c r="E78" s="113" t="s">
        <v>1171</v>
      </c>
      <c r="F78" s="113" t="s">
        <v>114</v>
      </c>
      <c r="G78" s="113" t="s">
        <v>1206</v>
      </c>
      <c r="H78" s="428">
        <v>1901340.1773999999</v>
      </c>
      <c r="I78" s="438">
        <v>97.684799999999996</v>
      </c>
      <c r="J78" s="430">
        <v>-1.2301434309828552E-2</v>
      </c>
      <c r="K78" s="430">
        <v>-2.3934358459637428E-3</v>
      </c>
      <c r="L78" s="430">
        <v>1.2087466688097903E-2</v>
      </c>
      <c r="M78" s="288"/>
      <c r="N78" s="288"/>
      <c r="O78" s="288"/>
      <c r="P78" s="164"/>
      <c r="Q78" s="193"/>
      <c r="R78" s="76"/>
      <c r="S78" s="76"/>
    </row>
    <row r="79" spans="1:19" s="261" customFormat="1" ht="13.5" customHeight="1">
      <c r="A79" s="112" t="s">
        <v>1160</v>
      </c>
      <c r="B79" s="431" t="s">
        <v>1160</v>
      </c>
      <c r="C79" s="432" t="s">
        <v>1160</v>
      </c>
      <c r="D79" s="432" t="s">
        <v>1160</v>
      </c>
      <c r="E79" s="113" t="s">
        <v>1160</v>
      </c>
      <c r="F79" s="113" t="s">
        <v>115</v>
      </c>
      <c r="G79" s="113" t="s">
        <v>1206</v>
      </c>
      <c r="H79" s="428">
        <v>786822.40029999998</v>
      </c>
      <c r="I79" s="438">
        <v>94.849299999999999</v>
      </c>
      <c r="J79" s="430">
        <v>0.65055834391923195</v>
      </c>
      <c r="K79" s="430">
        <v>-2.8335533664275436E-3</v>
      </c>
      <c r="L79" s="430">
        <v>9.9961231213712143E-3</v>
      </c>
      <c r="M79" s="288"/>
      <c r="N79" s="288"/>
      <c r="O79" s="288"/>
      <c r="P79" s="164"/>
      <c r="Q79" s="193"/>
      <c r="R79" s="76"/>
      <c r="S79" s="76"/>
    </row>
    <row r="80" spans="1:19" s="261" customFormat="1" ht="13.5" customHeight="1">
      <c r="A80" s="112" t="s">
        <v>1160</v>
      </c>
      <c r="B80" s="431" t="s">
        <v>1160</v>
      </c>
      <c r="C80" s="432" t="s">
        <v>1160</v>
      </c>
      <c r="D80" s="432" t="s">
        <v>1160</v>
      </c>
      <c r="E80" s="113" t="s">
        <v>1160</v>
      </c>
      <c r="F80" s="113" t="s">
        <v>116</v>
      </c>
      <c r="G80" s="113" t="s">
        <v>1206</v>
      </c>
      <c r="H80" s="428">
        <v>32620.522300000001</v>
      </c>
      <c r="I80" s="438">
        <v>97.348699999999994</v>
      </c>
      <c r="J80" s="430">
        <v>0.15505068578336778</v>
      </c>
      <c r="K80" s="430">
        <v>-2.1858282704934062E-3</v>
      </c>
      <c r="L80" s="430">
        <v>1.3150979140320151E-2</v>
      </c>
      <c r="M80" s="288"/>
      <c r="N80" s="288"/>
      <c r="O80" s="288"/>
      <c r="P80" s="164"/>
      <c r="Q80" s="193"/>
      <c r="R80" s="76"/>
      <c r="S80" s="76"/>
    </row>
    <row r="81" spans="1:19" ht="13.5" customHeight="1">
      <c r="A81" s="439" t="s">
        <v>1234</v>
      </c>
      <c r="B81" s="431">
        <v>61691616181</v>
      </c>
      <c r="C81" s="432" t="s">
        <v>1235</v>
      </c>
      <c r="D81" s="432" t="s">
        <v>112</v>
      </c>
      <c r="E81" s="113" t="s">
        <v>1164</v>
      </c>
      <c r="F81" s="113" t="s">
        <v>114</v>
      </c>
      <c r="G81" s="113" t="s">
        <v>1165</v>
      </c>
      <c r="H81" s="428">
        <v>15620856.9619</v>
      </c>
      <c r="I81" s="438">
        <v>17.459</v>
      </c>
      <c r="J81" s="430">
        <v>1.5586242934086947E-3</v>
      </c>
      <c r="K81" s="430">
        <v>8.2175010250220559E-3</v>
      </c>
      <c r="L81" s="430">
        <v>0.10062229226245956</v>
      </c>
      <c r="M81" s="288"/>
      <c r="N81" s="288"/>
      <c r="O81" s="288"/>
      <c r="P81" s="164"/>
      <c r="Q81" s="193"/>
      <c r="R81" s="76"/>
      <c r="S81" s="76"/>
    </row>
    <row r="82" spans="1:19" s="261" customFormat="1" ht="12.75" customHeight="1">
      <c r="A82" s="439" t="s">
        <v>1160</v>
      </c>
      <c r="B82" s="431" t="s">
        <v>1160</v>
      </c>
      <c r="C82" s="432" t="s">
        <v>1160</v>
      </c>
      <c r="D82" s="432" t="s">
        <v>1160</v>
      </c>
      <c r="E82" s="113" t="s">
        <v>1160</v>
      </c>
      <c r="F82" s="113" t="s">
        <v>115</v>
      </c>
      <c r="G82" s="113" t="s">
        <v>1165</v>
      </c>
      <c r="H82" s="428">
        <v>1179646.8898</v>
      </c>
      <c r="I82" s="438">
        <v>16.666599999999999</v>
      </c>
      <c r="J82" s="430">
        <v>-1.8986400156683292E-2</v>
      </c>
      <c r="K82" s="430">
        <v>7.3618296987574272E-3</v>
      </c>
      <c r="L82" s="430">
        <v>9.6139406445665987E-2</v>
      </c>
      <c r="M82" s="288"/>
      <c r="N82" s="288"/>
      <c r="O82" s="288"/>
      <c r="P82" s="164"/>
      <c r="Q82" s="193"/>
      <c r="R82" s="76"/>
      <c r="S82" s="76"/>
    </row>
    <row r="83" spans="1:19" ht="12.75" customHeight="1">
      <c r="A83" s="133" t="s">
        <v>1160</v>
      </c>
      <c r="B83" s="431" t="s">
        <v>1160</v>
      </c>
      <c r="C83" s="432" t="s">
        <v>1160</v>
      </c>
      <c r="D83" s="432" t="s">
        <v>1160</v>
      </c>
      <c r="E83" s="113" t="s">
        <v>1160</v>
      </c>
      <c r="F83" s="113" t="s">
        <v>116</v>
      </c>
      <c r="G83" s="113" t="s">
        <v>1165</v>
      </c>
      <c r="H83" s="428">
        <v>27106.026600000001</v>
      </c>
      <c r="I83" s="429">
        <v>17.446200000000001</v>
      </c>
      <c r="J83" s="430">
        <v>7.8202774810550713E-2</v>
      </c>
      <c r="K83" s="430">
        <v>8.63743582627996E-3</v>
      </c>
      <c r="L83" s="430">
        <v>0.10284750314623725</v>
      </c>
      <c r="M83" s="288"/>
      <c r="N83" s="288"/>
      <c r="O83" s="288"/>
      <c r="P83" s="164"/>
      <c r="Q83" s="193"/>
      <c r="R83" s="76"/>
      <c r="S83" s="76"/>
    </row>
    <row r="84" spans="1:19" ht="12.75" customHeight="1">
      <c r="A84" s="133" t="s">
        <v>1160</v>
      </c>
      <c r="B84" s="431" t="s">
        <v>1160</v>
      </c>
      <c r="C84" s="432" t="s">
        <v>1160</v>
      </c>
      <c r="D84" s="432" t="s">
        <v>1160</v>
      </c>
      <c r="E84" s="113" t="s">
        <v>1160</v>
      </c>
      <c r="F84" s="113" t="s">
        <v>1164</v>
      </c>
      <c r="G84" s="113" t="s">
        <v>1165</v>
      </c>
      <c r="H84" s="428">
        <v>48368.351699999999</v>
      </c>
      <c r="I84" s="429">
        <v>18.067499999999999</v>
      </c>
      <c r="J84" s="430">
        <v>1.9239016455577129E-2</v>
      </c>
      <c r="K84" s="430">
        <v>9.0644058709201669E-3</v>
      </c>
      <c r="L84" s="430">
        <v>0.10511023738065406</v>
      </c>
      <c r="M84" s="288"/>
      <c r="N84" s="288"/>
      <c r="O84" s="288"/>
      <c r="P84" s="164"/>
      <c r="Q84" s="193"/>
      <c r="R84" s="76"/>
      <c r="S84" s="76"/>
    </row>
    <row r="85" spans="1:19" s="261" customFormat="1" ht="12.75" customHeight="1">
      <c r="A85" s="133" t="s">
        <v>1236</v>
      </c>
      <c r="B85" s="431" t="s">
        <v>1237</v>
      </c>
      <c r="C85" s="432" t="s">
        <v>1238</v>
      </c>
      <c r="D85" s="432" t="s">
        <v>112</v>
      </c>
      <c r="E85" s="113" t="s">
        <v>1164</v>
      </c>
      <c r="F85" s="113" t="s">
        <v>114</v>
      </c>
      <c r="G85" s="113" t="s">
        <v>1206</v>
      </c>
      <c r="H85" s="428">
        <v>6773261.6210000003</v>
      </c>
      <c r="I85" s="429">
        <v>80.676500000000004</v>
      </c>
      <c r="J85" s="430">
        <v>0.11696191309521309</v>
      </c>
      <c r="K85" s="430">
        <v>8.3720574150051741E-2</v>
      </c>
      <c r="L85" s="430">
        <v>0.28300009299569262</v>
      </c>
      <c r="M85" s="288"/>
      <c r="N85" s="288"/>
      <c r="O85" s="288"/>
      <c r="P85" s="235"/>
      <c r="Q85" s="236"/>
      <c r="R85" s="76"/>
      <c r="S85" s="76"/>
    </row>
    <row r="86" spans="1:19" s="261" customFormat="1" ht="12.75" customHeight="1">
      <c r="A86" s="133" t="s">
        <v>1160</v>
      </c>
      <c r="B86" s="431" t="s">
        <v>1160</v>
      </c>
      <c r="C86" s="432" t="s">
        <v>1160</v>
      </c>
      <c r="D86" s="432" t="s">
        <v>1160</v>
      </c>
      <c r="E86" s="113" t="s">
        <v>1160</v>
      </c>
      <c r="F86" s="113" t="s">
        <v>115</v>
      </c>
      <c r="G86" s="113" t="s">
        <v>1206</v>
      </c>
      <c r="H86" s="428">
        <v>5453153.8002000004</v>
      </c>
      <c r="I86" s="429">
        <v>79.007400000000004</v>
      </c>
      <c r="J86" s="430">
        <v>0.10777820312317687</v>
      </c>
      <c r="K86" s="430">
        <v>8.285046746914082E-2</v>
      </c>
      <c r="L86" s="430">
        <v>0.27788417944269805</v>
      </c>
      <c r="M86" s="288"/>
      <c r="N86" s="288"/>
      <c r="O86" s="288"/>
      <c r="P86" s="235"/>
      <c r="Q86" s="236"/>
      <c r="R86" s="76"/>
      <c r="S86" s="76"/>
    </row>
    <row r="87" spans="1:19" s="261" customFormat="1" ht="12.75" customHeight="1">
      <c r="A87" s="133" t="s">
        <v>1160</v>
      </c>
      <c r="B87" s="431" t="s">
        <v>1160</v>
      </c>
      <c r="C87" s="432" t="s">
        <v>1160</v>
      </c>
      <c r="D87" s="432" t="s">
        <v>1160</v>
      </c>
      <c r="E87" s="113" t="s">
        <v>1160</v>
      </c>
      <c r="F87" s="113" t="s">
        <v>116</v>
      </c>
      <c r="G87" s="113" t="s">
        <v>1206</v>
      </c>
      <c r="H87" s="428">
        <v>299122.0612</v>
      </c>
      <c r="I87" s="429">
        <v>80.343699999999998</v>
      </c>
      <c r="J87" s="430">
        <v>0.18736764409859163</v>
      </c>
      <c r="K87" s="430">
        <v>8.4159063674137391E-2</v>
      </c>
      <c r="L87" s="430">
        <v>0.28558877317340969</v>
      </c>
      <c r="M87" s="288"/>
      <c r="N87" s="288"/>
      <c r="O87" s="288"/>
      <c r="P87" s="235"/>
      <c r="Q87" s="236"/>
      <c r="R87" s="76"/>
      <c r="S87" s="76"/>
    </row>
    <row r="88" spans="1:19" s="261" customFormat="1" ht="12.75" customHeight="1">
      <c r="A88" s="133" t="s">
        <v>1160</v>
      </c>
      <c r="B88" s="431" t="s">
        <v>1160</v>
      </c>
      <c r="C88" s="432" t="s">
        <v>1160</v>
      </c>
      <c r="D88" s="432" t="s">
        <v>1160</v>
      </c>
      <c r="E88" s="113" t="s">
        <v>1160</v>
      </c>
      <c r="F88" s="113" t="s">
        <v>1164</v>
      </c>
      <c r="G88" s="113" t="s">
        <v>1206</v>
      </c>
      <c r="H88" s="428">
        <v>36782.887600000002</v>
      </c>
      <c r="I88" s="429">
        <v>82.517300000000006</v>
      </c>
      <c r="J88" s="430">
        <v>6.2991530868045764E-2</v>
      </c>
      <c r="K88" s="430">
        <v>8.4598927162232274E-2</v>
      </c>
      <c r="L88" s="430">
        <v>0.28822276776756706</v>
      </c>
      <c r="M88" s="288"/>
      <c r="N88" s="288"/>
      <c r="O88" s="288"/>
      <c r="P88" s="235"/>
      <c r="Q88" s="236"/>
      <c r="R88" s="76"/>
      <c r="S88" s="76"/>
    </row>
    <row r="89" spans="1:19" s="261" customFormat="1" ht="12.75" customHeight="1">
      <c r="A89" s="133" t="s">
        <v>1239</v>
      </c>
      <c r="B89" s="431" t="s">
        <v>1240</v>
      </c>
      <c r="C89" s="432" t="s">
        <v>1241</v>
      </c>
      <c r="D89" s="432" t="s">
        <v>112</v>
      </c>
      <c r="E89" s="113" t="s">
        <v>1181</v>
      </c>
      <c r="F89" s="113" t="s">
        <v>114</v>
      </c>
      <c r="G89" s="979" t="s">
        <v>1165</v>
      </c>
      <c r="H89" s="428">
        <v>4422223.4855000004</v>
      </c>
      <c r="I89" s="980">
        <v>109.86320000000001</v>
      </c>
      <c r="J89" s="430">
        <v>1.4174933630788367E-3</v>
      </c>
      <c r="K89" s="430">
        <v>4.691349444262638E-3</v>
      </c>
      <c r="L89" s="430">
        <v>2.1199854770675985E-2</v>
      </c>
      <c r="M89" s="288"/>
      <c r="N89" s="288"/>
      <c r="O89" s="288"/>
      <c r="P89" s="235"/>
      <c r="Q89" s="236"/>
      <c r="R89" s="76"/>
      <c r="S89" s="76"/>
    </row>
    <row r="90" spans="1:19" ht="12.75" customHeight="1">
      <c r="A90" s="112" t="s">
        <v>1160</v>
      </c>
      <c r="B90" s="189" t="s">
        <v>1160</v>
      </c>
      <c r="C90" s="426" t="s">
        <v>1160</v>
      </c>
      <c r="D90" s="426" t="s">
        <v>1160</v>
      </c>
      <c r="E90" s="113" t="s">
        <v>1160</v>
      </c>
      <c r="F90" s="113" t="s">
        <v>115</v>
      </c>
      <c r="G90" s="113" t="s">
        <v>1165</v>
      </c>
      <c r="H90" s="428">
        <v>18408776.968699999</v>
      </c>
      <c r="I90" s="429">
        <v>106.4679</v>
      </c>
      <c r="J90" s="430">
        <v>-1.2021020381791647E-2</v>
      </c>
      <c r="K90" s="430">
        <v>4.2824573004105471E-3</v>
      </c>
      <c r="L90" s="430">
        <v>1.9143720776949591E-2</v>
      </c>
      <c r="M90" s="288"/>
      <c r="N90" s="288"/>
      <c r="O90" s="288"/>
      <c r="P90" s="164"/>
      <c r="Q90" s="193"/>
      <c r="R90" s="76"/>
      <c r="S90" s="76"/>
    </row>
    <row r="91" spans="1:19" ht="12.75" customHeight="1">
      <c r="A91" s="112" t="s">
        <v>1160</v>
      </c>
      <c r="B91" s="189" t="s">
        <v>1160</v>
      </c>
      <c r="C91" s="426" t="s">
        <v>1160</v>
      </c>
      <c r="D91" s="426" t="s">
        <v>1160</v>
      </c>
      <c r="E91" s="113" t="s">
        <v>1160</v>
      </c>
      <c r="F91" s="113" t="s">
        <v>116</v>
      </c>
      <c r="G91" s="113" t="s">
        <v>1165</v>
      </c>
      <c r="H91" s="428">
        <v>8914.6658000000007</v>
      </c>
      <c r="I91" s="429">
        <v>107.44280000000001</v>
      </c>
      <c r="J91" s="430">
        <v>0.27865545980316631</v>
      </c>
      <c r="K91" s="430">
        <v>4.8905769646250263E-3</v>
      </c>
      <c r="L91" s="430">
        <v>2.2237514134995306E-2</v>
      </c>
      <c r="M91" s="288"/>
      <c r="N91" s="288"/>
      <c r="O91" s="288"/>
      <c r="P91" s="164"/>
      <c r="Q91" s="193"/>
      <c r="R91" s="76"/>
      <c r="S91" s="76"/>
    </row>
    <row r="92" spans="1:19" ht="12.75" customHeight="1">
      <c r="A92" s="112" t="s">
        <v>1242</v>
      </c>
      <c r="B92" s="189" t="s">
        <v>1243</v>
      </c>
      <c r="C92" s="426" t="s">
        <v>1127</v>
      </c>
      <c r="D92" s="426" t="s">
        <v>112</v>
      </c>
      <c r="E92" s="113" t="s">
        <v>1164</v>
      </c>
      <c r="F92" s="113" t="s">
        <v>114</v>
      </c>
      <c r="G92" s="113" t="s">
        <v>1165</v>
      </c>
      <c r="H92" s="428">
        <v>5633710.8432999998</v>
      </c>
      <c r="I92" s="429">
        <v>21.232800000000001</v>
      </c>
      <c r="J92" s="430">
        <v>-1.2124077369223607E-2</v>
      </c>
      <c r="K92" s="430">
        <v>-1.2124652218820642E-2</v>
      </c>
      <c r="L92" s="430">
        <v>0.15780571873559346</v>
      </c>
      <c r="M92" s="288"/>
      <c r="N92" s="288"/>
      <c r="O92" s="288"/>
      <c r="P92" s="164"/>
      <c r="Q92" s="193"/>
      <c r="R92" s="76"/>
      <c r="S92" s="76"/>
    </row>
    <row r="93" spans="1:19" ht="12.75" customHeight="1">
      <c r="A93" s="112" t="s">
        <v>1160</v>
      </c>
      <c r="B93" s="189" t="s">
        <v>1160</v>
      </c>
      <c r="C93" s="426" t="s">
        <v>1160</v>
      </c>
      <c r="D93" s="426" t="s">
        <v>1160</v>
      </c>
      <c r="E93" s="113" t="s">
        <v>1160</v>
      </c>
      <c r="F93" s="113" t="s">
        <v>115</v>
      </c>
      <c r="G93" s="113" t="s">
        <v>1165</v>
      </c>
      <c r="H93" s="428">
        <v>315627.01669999998</v>
      </c>
      <c r="I93" s="429">
        <v>21.232900000000001</v>
      </c>
      <c r="J93" s="430">
        <v>-1.2124300568559843E-2</v>
      </c>
      <c r="K93" s="430">
        <v>-1.2124595808035044E-2</v>
      </c>
      <c r="L93" s="430">
        <v>0.15777262779665424</v>
      </c>
      <c r="M93" s="288"/>
      <c r="N93" s="288"/>
      <c r="O93" s="288"/>
      <c r="P93" s="164"/>
      <c r="Q93" s="193"/>
      <c r="R93" s="76"/>
      <c r="S93" s="76"/>
    </row>
    <row r="94" spans="1:19" ht="12.75" customHeight="1">
      <c r="A94" s="112" t="s">
        <v>1244</v>
      </c>
      <c r="B94" s="189" t="s">
        <v>1245</v>
      </c>
      <c r="C94" s="426" t="s">
        <v>1246</v>
      </c>
      <c r="D94" s="426" t="s">
        <v>112</v>
      </c>
      <c r="E94" s="113" t="s">
        <v>1164</v>
      </c>
      <c r="F94" s="113" t="s">
        <v>114</v>
      </c>
      <c r="G94" s="113" t="s">
        <v>1165</v>
      </c>
      <c r="H94" s="428">
        <v>23167319.0581</v>
      </c>
      <c r="I94" s="429">
        <v>167.124</v>
      </c>
      <c r="J94" s="430">
        <v>2.4297429288279604E-2</v>
      </c>
      <c r="K94" s="430">
        <v>1.2953763573813282E-2</v>
      </c>
      <c r="L94" s="430">
        <v>0.10230474381308396</v>
      </c>
      <c r="M94" s="288"/>
      <c r="N94" s="288"/>
      <c r="O94" s="288"/>
      <c r="P94" s="164"/>
      <c r="Q94" s="193"/>
      <c r="R94" s="76"/>
      <c r="S94" s="76"/>
    </row>
    <row r="95" spans="1:19" ht="12.75" customHeight="1">
      <c r="A95" s="133" t="s">
        <v>1160</v>
      </c>
      <c r="B95" s="189" t="s">
        <v>1160</v>
      </c>
      <c r="C95" s="426" t="s">
        <v>1160</v>
      </c>
      <c r="D95" s="426" t="s">
        <v>1160</v>
      </c>
      <c r="E95" s="113" t="s">
        <v>1160</v>
      </c>
      <c r="F95" s="113" t="s">
        <v>115</v>
      </c>
      <c r="G95" s="113" t="s">
        <v>1165</v>
      </c>
      <c r="H95" s="428">
        <v>1585726.7254000001</v>
      </c>
      <c r="I95" s="429">
        <v>153.2004</v>
      </c>
      <c r="J95" s="430">
        <v>7.26132790640035E-2</v>
      </c>
      <c r="K95" s="430">
        <v>1.2119638571170821E-2</v>
      </c>
      <c r="L95" s="430">
        <v>9.7885741504520896E-2</v>
      </c>
      <c r="M95" s="288"/>
      <c r="N95" s="288"/>
      <c r="O95" s="288"/>
      <c r="P95" s="164"/>
      <c r="Q95" s="193"/>
      <c r="R95" s="76"/>
      <c r="S95" s="76"/>
    </row>
    <row r="96" spans="1:19" s="1079" customFormat="1" ht="12.75" customHeight="1">
      <c r="A96" s="133" t="s">
        <v>1160</v>
      </c>
      <c r="B96" s="189" t="s">
        <v>1160</v>
      </c>
      <c r="C96" s="426" t="s">
        <v>1160</v>
      </c>
      <c r="D96" s="426" t="s">
        <v>1160</v>
      </c>
      <c r="E96" s="113" t="s">
        <v>1160</v>
      </c>
      <c r="F96" s="113" t="s">
        <v>116</v>
      </c>
      <c r="G96" s="113" t="s">
        <v>1165</v>
      </c>
      <c r="H96" s="428">
        <v>160750.7531</v>
      </c>
      <c r="I96" s="429">
        <v>166.6704</v>
      </c>
      <c r="J96" s="430">
        <v>0.1093220771528034</v>
      </c>
      <c r="K96" s="430">
        <v>1.3361479831315526E-2</v>
      </c>
      <c r="L96" s="430">
        <v>0.10448645744794649</v>
      </c>
      <c r="M96" s="288"/>
      <c r="N96" s="288"/>
      <c r="O96" s="288"/>
      <c r="P96" s="164"/>
      <c r="Q96" s="193"/>
      <c r="R96" s="76"/>
      <c r="S96" s="76"/>
    </row>
    <row r="97" spans="1:19" s="1079" customFormat="1" ht="12.75" customHeight="1">
      <c r="A97" s="133" t="s">
        <v>1160</v>
      </c>
      <c r="B97" s="189" t="s">
        <v>1160</v>
      </c>
      <c r="C97" s="426" t="s">
        <v>1160</v>
      </c>
      <c r="D97" s="426" t="s">
        <v>1160</v>
      </c>
      <c r="E97" s="113" t="s">
        <v>1160</v>
      </c>
      <c r="F97" s="113" t="s">
        <v>1164</v>
      </c>
      <c r="G97" s="113" t="s">
        <v>1165</v>
      </c>
      <c r="H97" s="428">
        <v>92464.393500000006</v>
      </c>
      <c r="I97" s="429">
        <v>172.55500000000001</v>
      </c>
      <c r="J97" s="430">
        <v>1.5986833770312403E-2</v>
      </c>
      <c r="K97" s="430">
        <v>1.3777098877856719E-2</v>
      </c>
      <c r="L97" s="430">
        <v>0.10669831499739901</v>
      </c>
      <c r="M97" s="288"/>
      <c r="N97" s="288"/>
      <c r="O97" s="288"/>
      <c r="P97" s="164"/>
      <c r="Q97" s="193"/>
      <c r="R97" s="76"/>
      <c r="S97" s="76"/>
    </row>
    <row r="98" spans="1:19" s="1079" customFormat="1" ht="12.75" customHeight="1">
      <c r="A98" s="133" t="s">
        <v>1475</v>
      </c>
      <c r="B98" s="189">
        <v>74643964821</v>
      </c>
      <c r="C98" s="426" t="s">
        <v>1247</v>
      </c>
      <c r="D98" s="426" t="s">
        <v>112</v>
      </c>
      <c r="E98" s="113" t="s">
        <v>1171</v>
      </c>
      <c r="F98" s="113" t="s">
        <v>1160</v>
      </c>
      <c r="G98" s="113" t="s">
        <v>1165</v>
      </c>
      <c r="H98" s="428">
        <v>32041889.300000001</v>
      </c>
      <c r="I98" s="429">
        <v>131.76600456261826</v>
      </c>
      <c r="J98" s="430">
        <v>-3.0005378787395842E-2</v>
      </c>
      <c r="K98" s="430">
        <v>1.3266765066088926E-3</v>
      </c>
      <c r="L98" s="430">
        <v>2.8485669365603261E-3</v>
      </c>
      <c r="M98" s="288"/>
      <c r="N98" s="288"/>
      <c r="O98" s="288"/>
      <c r="P98" s="164"/>
      <c r="Q98" s="193"/>
      <c r="R98" s="76"/>
      <c r="S98" s="76"/>
    </row>
    <row r="99" spans="1:19" s="1079" customFormat="1" ht="12.75" customHeight="1">
      <c r="A99" s="133" t="s">
        <v>1248</v>
      </c>
      <c r="B99" s="189" t="s">
        <v>1249</v>
      </c>
      <c r="C99" s="426" t="s">
        <v>1250</v>
      </c>
      <c r="D99" s="426" t="s">
        <v>1033</v>
      </c>
      <c r="E99" s="113" t="s">
        <v>1181</v>
      </c>
      <c r="F99" s="113" t="s">
        <v>1160</v>
      </c>
      <c r="G99" s="113" t="s">
        <v>1165</v>
      </c>
      <c r="H99" s="428">
        <v>7344928.1699999999</v>
      </c>
      <c r="I99" s="429">
        <v>94.378033304479487</v>
      </c>
      <c r="J99" s="430">
        <v>-9.1425089698002449E-2</v>
      </c>
      <c r="K99" s="430">
        <v>-9.1716022831026534E-3</v>
      </c>
      <c r="L99" s="430">
        <v>2.8953576104877587E-3</v>
      </c>
      <c r="M99" s="288"/>
      <c r="N99" s="288"/>
      <c r="O99" s="288"/>
      <c r="P99" s="164"/>
      <c r="Q99" s="193"/>
      <c r="R99" s="76"/>
      <c r="S99" s="76"/>
    </row>
    <row r="100" spans="1:19" ht="12.75" customHeight="1">
      <c r="A100" s="112" t="s">
        <v>1251</v>
      </c>
      <c r="B100" s="189">
        <v>85535430386</v>
      </c>
      <c r="C100" s="426" t="s">
        <v>1252</v>
      </c>
      <c r="D100" s="426" t="s">
        <v>1033</v>
      </c>
      <c r="E100" s="113" t="s">
        <v>1164</v>
      </c>
      <c r="F100" s="113" t="s">
        <v>1160</v>
      </c>
      <c r="G100" s="113" t="s">
        <v>1165</v>
      </c>
      <c r="H100" s="428">
        <v>26034711.149999999</v>
      </c>
      <c r="I100" s="429">
        <v>7.7698071828861703</v>
      </c>
      <c r="J100" s="430">
        <v>1.7684052023380303E-2</v>
      </c>
      <c r="K100" s="430">
        <v>1.6683362364949161E-2</v>
      </c>
      <c r="L100" s="430">
        <v>0.1583561709175807</v>
      </c>
      <c r="M100" s="288"/>
      <c r="N100" s="288"/>
      <c r="O100" s="288"/>
      <c r="P100" s="164"/>
      <c r="Q100" s="193"/>
      <c r="R100" s="76"/>
      <c r="S100" s="76"/>
    </row>
    <row r="101" spans="1:19" ht="12.75" customHeight="1">
      <c r="A101" s="112" t="s">
        <v>1253</v>
      </c>
      <c r="B101" s="189">
        <v>40425097619</v>
      </c>
      <c r="C101" s="426" t="s">
        <v>1254</v>
      </c>
      <c r="D101" s="426" t="s">
        <v>1033</v>
      </c>
      <c r="E101" s="113" t="s">
        <v>1164</v>
      </c>
      <c r="F101" s="113" t="s">
        <v>1160</v>
      </c>
      <c r="G101" s="113" t="s">
        <v>1165</v>
      </c>
      <c r="H101" s="428">
        <v>3311891.71</v>
      </c>
      <c r="I101" s="429">
        <v>117.49180628383256</v>
      </c>
      <c r="J101" s="430">
        <v>-4.4621034621038502E-3</v>
      </c>
      <c r="K101" s="430">
        <v>-5.105474252235509E-3</v>
      </c>
      <c r="L101" s="430">
        <v>8.9088629016502718E-2</v>
      </c>
      <c r="M101" s="288"/>
      <c r="N101" s="288"/>
      <c r="O101" s="288"/>
      <c r="P101" s="164"/>
      <c r="Q101" s="193"/>
      <c r="R101" s="76"/>
      <c r="S101" s="76"/>
    </row>
    <row r="102" spans="1:19" ht="12.75" customHeight="1">
      <c r="A102" s="112" t="s">
        <v>1603</v>
      </c>
      <c r="B102" s="189" t="s">
        <v>1604</v>
      </c>
      <c r="C102" s="426" t="s">
        <v>1605</v>
      </c>
      <c r="D102" s="426" t="s">
        <v>1033</v>
      </c>
      <c r="E102" s="113" t="s">
        <v>1181</v>
      </c>
      <c r="F102" s="113" t="s">
        <v>1160</v>
      </c>
      <c r="G102" s="113" t="s">
        <v>1165</v>
      </c>
      <c r="H102" s="428">
        <v>26997090.280000001</v>
      </c>
      <c r="I102" s="429">
        <v>99.975128136221585</v>
      </c>
      <c r="J102" s="430" t="s">
        <v>1160</v>
      </c>
      <c r="K102" s="430" t="s">
        <v>1160</v>
      </c>
      <c r="L102" s="430" t="s">
        <v>1160</v>
      </c>
      <c r="M102" s="288"/>
      <c r="N102" s="288"/>
      <c r="O102" s="288"/>
      <c r="P102" s="164"/>
      <c r="Q102" s="193"/>
      <c r="R102" s="76"/>
      <c r="S102" s="76"/>
    </row>
    <row r="103" spans="1:19" ht="12.75" customHeight="1">
      <c r="A103" s="133" t="s">
        <v>1481</v>
      </c>
      <c r="B103" s="189" t="s">
        <v>1492</v>
      </c>
      <c r="C103" s="426" t="s">
        <v>1493</v>
      </c>
      <c r="D103" s="426" t="s">
        <v>1033</v>
      </c>
      <c r="E103" s="113" t="s">
        <v>1181</v>
      </c>
      <c r="F103" s="113" t="s">
        <v>1160</v>
      </c>
      <c r="G103" s="113" t="s">
        <v>1206</v>
      </c>
      <c r="H103" s="428">
        <v>8593163.8900000006</v>
      </c>
      <c r="I103" s="429">
        <v>93.970725765072217</v>
      </c>
      <c r="J103" s="430">
        <v>1.5352763806279812E-2</v>
      </c>
      <c r="K103" s="430">
        <v>-4.8058850153258614E-3</v>
      </c>
      <c r="L103" s="430">
        <v>1.0328059201938133E-2</v>
      </c>
      <c r="M103" s="288"/>
      <c r="N103" s="288"/>
      <c r="O103" s="288"/>
      <c r="P103" s="164"/>
      <c r="Q103" s="193"/>
      <c r="R103" s="76"/>
      <c r="S103" s="76"/>
    </row>
    <row r="104" spans="1:19" s="261" customFormat="1" ht="12.75" customHeight="1">
      <c r="A104" s="112" t="s">
        <v>1255</v>
      </c>
      <c r="B104" s="189">
        <v>61515780704</v>
      </c>
      <c r="C104" s="426" t="s">
        <v>1256</v>
      </c>
      <c r="D104" s="426" t="s">
        <v>1033</v>
      </c>
      <c r="E104" s="113" t="s">
        <v>1171</v>
      </c>
      <c r="F104" s="113" t="s">
        <v>1160</v>
      </c>
      <c r="G104" s="113" t="s">
        <v>1165</v>
      </c>
      <c r="H104" s="428">
        <v>53439655.280000001</v>
      </c>
      <c r="I104" s="429">
        <v>17.695376883020298</v>
      </c>
      <c r="J104" s="430">
        <v>-5.8632557337066737E-2</v>
      </c>
      <c r="K104" s="430">
        <v>5.5745656884353956E-4</v>
      </c>
      <c r="L104" s="430">
        <v>1.0736790378151895E-3</v>
      </c>
      <c r="M104" s="288"/>
      <c r="N104" s="288"/>
      <c r="O104" s="288"/>
      <c r="P104" s="164"/>
      <c r="Q104" s="193"/>
      <c r="R104" s="76"/>
      <c r="S104" s="76"/>
    </row>
    <row r="105" spans="1:19" s="261" customFormat="1" ht="12.75" customHeight="1">
      <c r="A105" s="133" t="s">
        <v>1257</v>
      </c>
      <c r="B105" s="189">
        <v>16128752508</v>
      </c>
      <c r="C105" s="426" t="s">
        <v>1258</v>
      </c>
      <c r="D105" s="426" t="s">
        <v>1033</v>
      </c>
      <c r="E105" s="113" t="s">
        <v>1168</v>
      </c>
      <c r="F105" s="113" t="s">
        <v>1160</v>
      </c>
      <c r="G105" s="113" t="s">
        <v>1165</v>
      </c>
      <c r="H105" s="428">
        <v>6972219.7199999997</v>
      </c>
      <c r="I105" s="429">
        <v>14.049951563935542</v>
      </c>
      <c r="J105" s="430">
        <v>-7.4224113474385955E-3</v>
      </c>
      <c r="K105" s="430">
        <v>-8.0031026643186953E-3</v>
      </c>
      <c r="L105" s="430">
        <v>3.6802657178204523E-2</v>
      </c>
      <c r="M105" s="288"/>
      <c r="N105" s="288"/>
      <c r="O105" s="288"/>
      <c r="P105" s="164"/>
      <c r="Q105" s="193"/>
      <c r="R105" s="76"/>
      <c r="S105" s="76"/>
    </row>
    <row r="106" spans="1:19" s="261" customFormat="1" ht="12.75" customHeight="1">
      <c r="A106" s="112" t="s">
        <v>1277</v>
      </c>
      <c r="B106" s="189" t="s">
        <v>1278</v>
      </c>
      <c r="C106" s="426" t="s">
        <v>1279</v>
      </c>
      <c r="D106" s="426" t="s">
        <v>1276</v>
      </c>
      <c r="E106" s="113" t="s">
        <v>1171</v>
      </c>
      <c r="F106" s="113" t="s">
        <v>1160</v>
      </c>
      <c r="G106" s="113" t="s">
        <v>1165</v>
      </c>
      <c r="H106" s="428">
        <v>26770392.6818</v>
      </c>
      <c r="I106" s="429">
        <v>99.486983113944476</v>
      </c>
      <c r="J106" s="430">
        <v>-7.7702173363644045E-3</v>
      </c>
      <c r="K106" s="430">
        <v>1.3913764104198645E-3</v>
      </c>
      <c r="L106" s="430">
        <v>1.2912932764995944E-2</v>
      </c>
      <c r="M106" s="288"/>
      <c r="N106" s="288"/>
      <c r="O106" s="288"/>
      <c r="P106" s="164"/>
      <c r="Q106" s="193"/>
      <c r="R106" s="76"/>
      <c r="S106" s="76"/>
    </row>
    <row r="107" spans="1:19" s="261" customFormat="1" ht="12.75" customHeight="1">
      <c r="A107" s="112" t="s">
        <v>1580</v>
      </c>
      <c r="B107" s="189" t="s">
        <v>1581</v>
      </c>
      <c r="C107" s="426" t="s">
        <v>1582</v>
      </c>
      <c r="D107" s="426" t="s">
        <v>1276</v>
      </c>
      <c r="E107" s="113" t="s">
        <v>1181</v>
      </c>
      <c r="F107" s="113" t="s">
        <v>1160</v>
      </c>
      <c r="G107" s="113" t="s">
        <v>1165</v>
      </c>
      <c r="H107" s="428">
        <v>12664766.9012</v>
      </c>
      <c r="I107" s="429">
        <v>100.14955621693137</v>
      </c>
      <c r="J107" s="430">
        <v>9.6727771085292069E-4</v>
      </c>
      <c r="K107" s="430">
        <v>9.6727771085292069E-4</v>
      </c>
      <c r="L107" s="430" t="s">
        <v>1160</v>
      </c>
      <c r="M107" s="288"/>
      <c r="N107" s="288"/>
      <c r="O107" s="288"/>
      <c r="P107" s="164"/>
      <c r="Q107" s="193"/>
      <c r="R107" s="76"/>
      <c r="S107" s="76"/>
    </row>
    <row r="108" spans="1:19" s="261" customFormat="1" ht="12.75" customHeight="1">
      <c r="A108" s="112" t="s">
        <v>1482</v>
      </c>
      <c r="B108" s="189" t="s">
        <v>1494</v>
      </c>
      <c r="C108" s="426" t="s">
        <v>1495</v>
      </c>
      <c r="D108" s="426" t="s">
        <v>1276</v>
      </c>
      <c r="E108" s="113" t="s">
        <v>1181</v>
      </c>
      <c r="F108" s="113" t="s">
        <v>1160</v>
      </c>
      <c r="G108" s="113" t="s">
        <v>1165</v>
      </c>
      <c r="H108" s="428">
        <v>7030712.9254999999</v>
      </c>
      <c r="I108" s="429">
        <v>100.52153082032979</v>
      </c>
      <c r="J108" s="430">
        <v>1.1614958575250078E-3</v>
      </c>
      <c r="K108" s="430">
        <v>1.3114002076242137E-3</v>
      </c>
      <c r="L108" s="430">
        <v>4.7830101219259458E-3</v>
      </c>
      <c r="M108" s="288"/>
      <c r="N108" s="288"/>
      <c r="O108" s="288"/>
      <c r="P108" s="164"/>
      <c r="Q108" s="193"/>
      <c r="R108" s="76"/>
      <c r="S108" s="76"/>
    </row>
    <row r="109" spans="1:19" s="261" customFormat="1" ht="12.75" customHeight="1">
      <c r="A109" s="112" t="s">
        <v>1280</v>
      </c>
      <c r="B109" s="189">
        <v>27751007165</v>
      </c>
      <c r="C109" s="426" t="s">
        <v>1281</v>
      </c>
      <c r="D109" s="426" t="s">
        <v>1276</v>
      </c>
      <c r="E109" s="113" t="s">
        <v>1171</v>
      </c>
      <c r="F109" s="113" t="s">
        <v>1160</v>
      </c>
      <c r="G109" s="113" t="s">
        <v>1165</v>
      </c>
      <c r="H109" s="428">
        <v>26111398.551800001</v>
      </c>
      <c r="I109" s="429">
        <v>97.19479916814835</v>
      </c>
      <c r="J109" s="430">
        <v>0.21271980528682688</v>
      </c>
      <c r="K109" s="430">
        <v>1.6184213962493477E-3</v>
      </c>
      <c r="L109" s="430">
        <v>7.9753795337944577E-3</v>
      </c>
      <c r="M109" s="288"/>
      <c r="N109" s="288"/>
      <c r="O109" s="288"/>
      <c r="P109" s="164"/>
      <c r="Q109" s="193"/>
      <c r="R109" s="76"/>
      <c r="S109" s="76"/>
    </row>
    <row r="110" spans="1:19" s="261" customFormat="1" ht="12.75" customHeight="1">
      <c r="A110" s="112" t="s">
        <v>1545</v>
      </c>
      <c r="B110" s="189" t="s">
        <v>1283</v>
      </c>
      <c r="C110" s="426" t="s">
        <v>1284</v>
      </c>
      <c r="D110" s="426" t="s">
        <v>1276</v>
      </c>
      <c r="E110" s="113" t="s">
        <v>1171</v>
      </c>
      <c r="F110" s="113" t="s">
        <v>1160</v>
      </c>
      <c r="G110" s="113" t="s">
        <v>1165</v>
      </c>
      <c r="H110" s="428">
        <v>15193147.2151</v>
      </c>
      <c r="I110" s="429">
        <v>13.142788157833687</v>
      </c>
      <c r="J110" s="430">
        <v>3.9114577761549807E-3</v>
      </c>
      <c r="K110" s="430">
        <v>1.2510207311666743E-3</v>
      </c>
      <c r="L110" s="430">
        <v>3.5519058367601275E-3</v>
      </c>
      <c r="M110" s="288"/>
      <c r="N110" s="288"/>
      <c r="O110" s="288"/>
      <c r="P110" s="164"/>
      <c r="Q110" s="193"/>
      <c r="R110" s="76"/>
      <c r="S110" s="76"/>
    </row>
    <row r="111" spans="1:19" s="261" customFormat="1" ht="12.75" customHeight="1">
      <c r="A111" s="112" t="s">
        <v>1583</v>
      </c>
      <c r="B111" s="189">
        <v>20010251059</v>
      </c>
      <c r="C111" s="426" t="s">
        <v>1282</v>
      </c>
      <c r="D111" s="426" t="s">
        <v>1276</v>
      </c>
      <c r="E111" s="113" t="s">
        <v>1185</v>
      </c>
      <c r="F111" s="113" t="s">
        <v>1160</v>
      </c>
      <c r="G111" s="113" t="s">
        <v>1165</v>
      </c>
      <c r="H111" s="428">
        <v>13856779.0097</v>
      </c>
      <c r="I111" s="429">
        <v>102.73338141374768</v>
      </c>
      <c r="J111" s="430">
        <v>-3.382234339290946E-2</v>
      </c>
      <c r="K111" s="430">
        <v>7.3752837435159257E-4</v>
      </c>
      <c r="L111" s="430">
        <v>-8.6025849070670013E-4</v>
      </c>
      <c r="M111" s="288"/>
      <c r="N111" s="288"/>
      <c r="O111" s="288"/>
      <c r="P111" s="164"/>
      <c r="Q111" s="193"/>
      <c r="R111" s="76"/>
      <c r="S111" s="76"/>
    </row>
    <row r="112" spans="1:19" s="261" customFormat="1" ht="12.75" customHeight="1">
      <c r="A112" s="112" t="s">
        <v>1285</v>
      </c>
      <c r="B112" s="189" t="s">
        <v>1286</v>
      </c>
      <c r="C112" s="426" t="s">
        <v>1287</v>
      </c>
      <c r="D112" s="426" t="s">
        <v>1276</v>
      </c>
      <c r="E112" s="113" t="s">
        <v>1171</v>
      </c>
      <c r="F112" s="113" t="s">
        <v>1160</v>
      </c>
      <c r="G112" s="113" t="s">
        <v>1206</v>
      </c>
      <c r="H112" s="428">
        <v>6853104.5601000004</v>
      </c>
      <c r="I112" s="429">
        <v>94.742363211534013</v>
      </c>
      <c r="J112" s="430">
        <v>2.0839287859023115E-2</v>
      </c>
      <c r="K112" s="430">
        <v>-5.70113766291791E-4</v>
      </c>
      <c r="L112" s="430">
        <v>1.414888717889573E-2</v>
      </c>
      <c r="M112" s="288"/>
      <c r="N112" s="288"/>
      <c r="O112" s="288"/>
      <c r="P112" s="164"/>
      <c r="Q112" s="193"/>
      <c r="R112" s="76"/>
      <c r="S112" s="76"/>
    </row>
    <row r="113" spans="1:19" s="261" customFormat="1" ht="12.75" customHeight="1">
      <c r="A113" s="112" t="s">
        <v>1290</v>
      </c>
      <c r="B113" s="189">
        <v>79301865686</v>
      </c>
      <c r="C113" s="426" t="s">
        <v>1291</v>
      </c>
      <c r="D113" s="426" t="s">
        <v>1276</v>
      </c>
      <c r="E113" s="113" t="s">
        <v>1185</v>
      </c>
      <c r="F113" s="113" t="s">
        <v>1160</v>
      </c>
      <c r="G113" s="113" t="s">
        <v>1165</v>
      </c>
      <c r="H113" s="428">
        <v>12505155.0869</v>
      </c>
      <c r="I113" s="429">
        <v>114.03230416690593</v>
      </c>
      <c r="J113" s="430">
        <v>1.4856522319326437E-3</v>
      </c>
      <c r="K113" s="430">
        <v>7.5307129321067201E-3</v>
      </c>
      <c r="L113" s="430">
        <v>2.2007316569925273E-2</v>
      </c>
      <c r="M113" s="288"/>
      <c r="N113" s="288"/>
      <c r="O113" s="288"/>
      <c r="P113" s="164"/>
      <c r="Q113" s="193"/>
      <c r="R113" s="76"/>
      <c r="S113" s="76"/>
    </row>
    <row r="114" spans="1:19" s="261" customFormat="1" ht="12.75" customHeight="1">
      <c r="A114" s="112" t="s">
        <v>1415</v>
      </c>
      <c r="B114" s="189" t="s">
        <v>1288</v>
      </c>
      <c r="C114" s="426" t="s">
        <v>1289</v>
      </c>
      <c r="D114" s="426" t="s">
        <v>1276</v>
      </c>
      <c r="E114" s="113" t="s">
        <v>1185</v>
      </c>
      <c r="F114" s="113" t="s">
        <v>1160</v>
      </c>
      <c r="G114" s="113" t="s">
        <v>1165</v>
      </c>
      <c r="H114" s="428">
        <v>4020943.2817000002</v>
      </c>
      <c r="I114" s="429">
        <v>121.59419249780103</v>
      </c>
      <c r="J114" s="430">
        <v>-1.0314353279815891E-2</v>
      </c>
      <c r="K114" s="430">
        <v>7.6153006994339467E-3</v>
      </c>
      <c r="L114" s="430">
        <v>5.2467602737933383E-2</v>
      </c>
      <c r="M114" s="288"/>
      <c r="N114" s="288"/>
      <c r="O114" s="288"/>
      <c r="P114" s="164"/>
      <c r="Q114" s="193"/>
      <c r="R114" s="76"/>
      <c r="S114" s="76"/>
    </row>
    <row r="115" spans="1:19" s="261" customFormat="1" ht="12.75" customHeight="1">
      <c r="A115" s="112" t="s">
        <v>1292</v>
      </c>
      <c r="B115" s="189" t="s">
        <v>1293</v>
      </c>
      <c r="C115" s="426" t="s">
        <v>1294</v>
      </c>
      <c r="D115" s="426" t="s">
        <v>1276</v>
      </c>
      <c r="E115" s="113" t="s">
        <v>1185</v>
      </c>
      <c r="F115" s="113" t="s">
        <v>1160</v>
      </c>
      <c r="G115" s="113" t="s">
        <v>1165</v>
      </c>
      <c r="H115" s="428">
        <v>21987359.019000001</v>
      </c>
      <c r="I115" s="429">
        <v>101.39672245932024</v>
      </c>
      <c r="J115" s="430">
        <v>-2.6457155766227425E-2</v>
      </c>
      <c r="K115" s="430">
        <v>6.6522865992533209E-3</v>
      </c>
      <c r="L115" s="430">
        <v>3.5100101202786504E-2</v>
      </c>
      <c r="M115" s="288"/>
      <c r="N115" s="288"/>
      <c r="O115" s="288"/>
      <c r="P115" s="164"/>
      <c r="Q115" s="193"/>
      <c r="R115" s="76"/>
      <c r="S115" s="76"/>
    </row>
    <row r="116" spans="1:19" s="261" customFormat="1" ht="12.75" customHeight="1">
      <c r="A116" s="112" t="s">
        <v>1421</v>
      </c>
      <c r="B116" s="189" t="s">
        <v>1430</v>
      </c>
      <c r="C116" s="426" t="s">
        <v>1431</v>
      </c>
      <c r="D116" s="426" t="s">
        <v>1276</v>
      </c>
      <c r="E116" s="113" t="s">
        <v>1185</v>
      </c>
      <c r="F116" s="113" t="s">
        <v>1160</v>
      </c>
      <c r="G116" s="113" t="s">
        <v>1165</v>
      </c>
      <c r="H116" s="428">
        <v>10373246.3552</v>
      </c>
      <c r="I116" s="429">
        <v>102.78691429022757</v>
      </c>
      <c r="J116" s="430">
        <v>-5.9826394737880428E-2</v>
      </c>
      <c r="K116" s="430">
        <v>5.0665308086046412E-3</v>
      </c>
      <c r="L116" s="430">
        <v>2.3315105307662121E-2</v>
      </c>
      <c r="M116" s="288"/>
      <c r="N116" s="288"/>
      <c r="O116" s="288"/>
      <c r="P116" s="164"/>
      <c r="Q116" s="193"/>
      <c r="R116" s="76"/>
      <c r="S116" s="76"/>
    </row>
    <row r="117" spans="1:19" s="261" customFormat="1" ht="12.75" customHeight="1">
      <c r="A117" s="112" t="s">
        <v>1353</v>
      </c>
      <c r="B117" s="189" t="s">
        <v>1354</v>
      </c>
      <c r="C117" s="426" t="s">
        <v>1355</v>
      </c>
      <c r="D117" s="426" t="s">
        <v>1276</v>
      </c>
      <c r="E117" s="113" t="s">
        <v>1171</v>
      </c>
      <c r="F117" s="113" t="s">
        <v>1160</v>
      </c>
      <c r="G117" s="113" t="s">
        <v>1206</v>
      </c>
      <c r="H117" s="428">
        <v>5539559.7187999999</v>
      </c>
      <c r="I117" s="429">
        <v>85.298667176922564</v>
      </c>
      <c r="J117" s="430">
        <v>1.1767189108074616E-2</v>
      </c>
      <c r="K117" s="430">
        <v>-8.5859973007995638E-3</v>
      </c>
      <c r="L117" s="430">
        <v>1.8677805129835745E-2</v>
      </c>
      <c r="M117" s="288"/>
      <c r="N117" s="288"/>
      <c r="O117" s="288"/>
      <c r="P117" s="164"/>
      <c r="Q117" s="193"/>
      <c r="R117" s="76"/>
      <c r="S117" s="76"/>
    </row>
    <row r="118" spans="1:19" s="261" customFormat="1" ht="12.75" customHeight="1">
      <c r="A118" s="112" t="s">
        <v>1295</v>
      </c>
      <c r="B118" s="189" t="s">
        <v>1296</v>
      </c>
      <c r="C118" s="426" t="s">
        <v>1297</v>
      </c>
      <c r="D118" s="426" t="s">
        <v>1276</v>
      </c>
      <c r="E118" s="113" t="s">
        <v>1181</v>
      </c>
      <c r="F118" s="113" t="s">
        <v>1160</v>
      </c>
      <c r="G118" s="113" t="s">
        <v>1165</v>
      </c>
      <c r="H118" s="428">
        <v>12991623.6489</v>
      </c>
      <c r="I118" s="429">
        <v>93.701118363898999</v>
      </c>
      <c r="J118" s="430">
        <v>-1.2285765992286368E-2</v>
      </c>
      <c r="K118" s="430">
        <v>1.9906285954167657E-3</v>
      </c>
      <c r="L118" s="430">
        <v>6.0422695985622443E-3</v>
      </c>
      <c r="M118" s="288"/>
      <c r="N118" s="288"/>
      <c r="O118" s="288"/>
      <c r="P118" s="164"/>
      <c r="Q118" s="193"/>
      <c r="R118" s="76"/>
      <c r="S118" s="76"/>
    </row>
    <row r="119" spans="1:19" s="261" customFormat="1" ht="12.75" customHeight="1">
      <c r="A119" s="112" t="s">
        <v>1298</v>
      </c>
      <c r="B119" s="189">
        <v>37884602446</v>
      </c>
      <c r="C119" s="426" t="s">
        <v>1299</v>
      </c>
      <c r="D119" s="426" t="s">
        <v>79</v>
      </c>
      <c r="E119" s="113" t="s">
        <v>1164</v>
      </c>
      <c r="F119" s="113" t="s">
        <v>1160</v>
      </c>
      <c r="G119" s="113" t="s">
        <v>1165</v>
      </c>
      <c r="H119" s="428">
        <v>19113038.076699998</v>
      </c>
      <c r="I119" s="429">
        <v>16.584640015952267</v>
      </c>
      <c r="J119" s="430">
        <v>-3.6866401021338202E-3</v>
      </c>
      <c r="K119" s="430">
        <v>-4.1717618910082077E-3</v>
      </c>
      <c r="L119" s="430">
        <v>8.4925737002290447E-2</v>
      </c>
      <c r="M119" s="288"/>
      <c r="N119" s="288"/>
      <c r="O119" s="288"/>
      <c r="P119" s="164"/>
      <c r="Q119" s="193"/>
      <c r="R119" s="76"/>
      <c r="S119" s="76"/>
    </row>
    <row r="120" spans="1:19" s="261" customFormat="1" ht="12.75" customHeight="1">
      <c r="A120" s="112" t="s">
        <v>1486</v>
      </c>
      <c r="B120" s="189" t="s">
        <v>1512</v>
      </c>
      <c r="C120" s="426" t="s">
        <v>1513</v>
      </c>
      <c r="D120" s="426" t="s">
        <v>79</v>
      </c>
      <c r="E120" s="113" t="s">
        <v>1164</v>
      </c>
      <c r="F120" s="113" t="s">
        <v>1160</v>
      </c>
      <c r="G120" s="113" t="s">
        <v>1165</v>
      </c>
      <c r="H120" s="428">
        <v>6744336.9434000002</v>
      </c>
      <c r="I120" s="429">
        <v>78.230696654080077</v>
      </c>
      <c r="J120" s="430">
        <v>-3.0920785778802862E-2</v>
      </c>
      <c r="K120" s="430">
        <v>-1.0789079693533932E-2</v>
      </c>
      <c r="L120" s="430">
        <v>-4.2548447053374572E-2</v>
      </c>
      <c r="M120" s="288"/>
      <c r="N120" s="288"/>
      <c r="O120" s="288"/>
      <c r="P120" s="164"/>
      <c r="Q120" s="193"/>
      <c r="R120" s="76"/>
      <c r="S120" s="76"/>
    </row>
    <row r="121" spans="1:19" s="261" customFormat="1" ht="12.75" customHeight="1">
      <c r="A121" s="112" t="s">
        <v>1356</v>
      </c>
      <c r="B121" s="189" t="s">
        <v>1300</v>
      </c>
      <c r="C121" s="426" t="s">
        <v>1301</v>
      </c>
      <c r="D121" s="426" t="s">
        <v>79</v>
      </c>
      <c r="E121" s="113" t="s">
        <v>1171</v>
      </c>
      <c r="F121" s="113" t="s">
        <v>1160</v>
      </c>
      <c r="G121" s="113" t="s">
        <v>1206</v>
      </c>
      <c r="H121" s="428">
        <v>12173729.0328</v>
      </c>
      <c r="I121" s="429">
        <v>101.51708208314849</v>
      </c>
      <c r="J121" s="430">
        <v>2.0679910188125428E-2</v>
      </c>
      <c r="K121" s="430">
        <v>1.6096654737833838E-3</v>
      </c>
      <c r="L121" s="430">
        <v>1.4662878803004542E-2</v>
      </c>
      <c r="M121" s="288"/>
      <c r="N121" s="288"/>
      <c r="O121" s="288"/>
      <c r="P121" s="164"/>
      <c r="Q121" s="193"/>
      <c r="R121" s="76"/>
      <c r="S121" s="76"/>
    </row>
    <row r="122" spans="1:19" s="261" customFormat="1" ht="12.75" customHeight="1">
      <c r="A122" s="112" t="s">
        <v>1487</v>
      </c>
      <c r="B122" s="189">
        <v>94465089647</v>
      </c>
      <c r="C122" s="426" t="s">
        <v>1302</v>
      </c>
      <c r="D122" s="426" t="s">
        <v>79</v>
      </c>
      <c r="E122" s="113" t="s">
        <v>1168</v>
      </c>
      <c r="F122" s="113" t="s">
        <v>1160</v>
      </c>
      <c r="G122" s="113" t="s">
        <v>1165</v>
      </c>
      <c r="H122" s="428">
        <v>120129864.55930001</v>
      </c>
      <c r="I122" s="429">
        <v>187.6591467746519</v>
      </c>
      <c r="J122" s="430">
        <v>-1.7601867926465897E-2</v>
      </c>
      <c r="K122" s="430">
        <v>3.2039065093347752E-3</v>
      </c>
      <c r="L122" s="430">
        <v>1.5581455341791006E-2</v>
      </c>
      <c r="M122" s="288"/>
      <c r="N122" s="288"/>
      <c r="O122" s="288"/>
      <c r="P122" s="164"/>
      <c r="Q122" s="193"/>
      <c r="R122" s="76"/>
      <c r="S122" s="76"/>
    </row>
    <row r="123" spans="1:19" s="261" customFormat="1" ht="12.75" customHeight="1">
      <c r="A123" s="112" t="s">
        <v>1303</v>
      </c>
      <c r="B123" s="189" t="s">
        <v>1304</v>
      </c>
      <c r="C123" s="426" t="s">
        <v>1305</v>
      </c>
      <c r="D123" s="426" t="s">
        <v>79</v>
      </c>
      <c r="E123" s="113" t="s">
        <v>1181</v>
      </c>
      <c r="F123" s="113" t="s">
        <v>1160</v>
      </c>
      <c r="G123" s="113" t="s">
        <v>1165</v>
      </c>
      <c r="H123" s="428">
        <v>8255353.5032000002</v>
      </c>
      <c r="I123" s="429">
        <v>106.55293878265311</v>
      </c>
      <c r="J123" s="430">
        <v>-4.7699751311125471E-4</v>
      </c>
      <c r="K123" s="430">
        <v>1.3613889155683623E-3</v>
      </c>
      <c r="L123" s="430">
        <v>1.3364577440913017E-3</v>
      </c>
      <c r="M123" s="288"/>
      <c r="N123" s="288"/>
      <c r="O123" s="288"/>
      <c r="P123" s="164"/>
      <c r="Q123" s="193"/>
      <c r="R123" s="76"/>
      <c r="S123" s="76"/>
    </row>
    <row r="124" spans="1:19" s="261" customFormat="1" ht="12.75" customHeight="1">
      <c r="A124" s="112" t="s">
        <v>1306</v>
      </c>
      <c r="B124" s="189" t="s">
        <v>1307</v>
      </c>
      <c r="C124" s="426" t="s">
        <v>1308</v>
      </c>
      <c r="D124" s="426" t="s">
        <v>79</v>
      </c>
      <c r="E124" s="113" t="s">
        <v>1181</v>
      </c>
      <c r="F124" s="113" t="s">
        <v>1160</v>
      </c>
      <c r="G124" s="113" t="s">
        <v>1206</v>
      </c>
      <c r="H124" s="428">
        <v>13153928.5076</v>
      </c>
      <c r="I124" s="429">
        <v>99.26338027267073</v>
      </c>
      <c r="J124" s="430">
        <v>2.1914953304797091E-2</v>
      </c>
      <c r="K124" s="430">
        <v>7.2655824748046882E-4</v>
      </c>
      <c r="L124" s="430">
        <v>1.0741110288981615E-2</v>
      </c>
      <c r="M124" s="288"/>
      <c r="N124" s="288"/>
      <c r="O124" s="288"/>
      <c r="P124" s="164"/>
      <c r="Q124" s="193"/>
      <c r="R124" s="76"/>
      <c r="S124" s="76"/>
    </row>
    <row r="125" spans="1:19" s="261" customFormat="1" ht="12.75" customHeight="1">
      <c r="A125" s="112" t="s">
        <v>1584</v>
      </c>
      <c r="B125" s="189">
        <v>35313366580</v>
      </c>
      <c r="C125" s="426" t="s">
        <v>1606</v>
      </c>
      <c r="D125" s="426" t="s">
        <v>79</v>
      </c>
      <c r="E125" s="113" t="s">
        <v>1171</v>
      </c>
      <c r="F125" s="113"/>
      <c r="G125" s="113" t="s">
        <v>1165</v>
      </c>
      <c r="H125" s="428">
        <v>249937453.15450001</v>
      </c>
      <c r="I125" s="429">
        <v>148.95845353819658</v>
      </c>
      <c r="J125" s="430">
        <v>-6.0276319406947221E-2</v>
      </c>
      <c r="K125" s="430">
        <v>5.6918882008960558E-4</v>
      </c>
      <c r="L125" s="430">
        <v>-2.0431769122961851E-2</v>
      </c>
      <c r="M125" s="288"/>
      <c r="N125" s="288"/>
      <c r="O125" s="288"/>
      <c r="P125" s="164"/>
      <c r="Q125" s="193"/>
      <c r="R125" s="76"/>
      <c r="S125" s="76"/>
    </row>
    <row r="126" spans="1:19" s="261" customFormat="1" ht="12.75" customHeight="1">
      <c r="A126" s="112" t="s">
        <v>1309</v>
      </c>
      <c r="B126" s="189">
        <v>41002460007</v>
      </c>
      <c r="C126" s="426" t="s">
        <v>1310</v>
      </c>
      <c r="D126" s="426" t="s">
        <v>79</v>
      </c>
      <c r="E126" s="113" t="s">
        <v>1164</v>
      </c>
      <c r="F126" s="113" t="s">
        <v>1160</v>
      </c>
      <c r="G126" s="113" t="s">
        <v>1165</v>
      </c>
      <c r="H126" s="428">
        <v>45259292.458499998</v>
      </c>
      <c r="I126" s="429">
        <v>168.40129349180364</v>
      </c>
      <c r="J126" s="430">
        <v>1.3179104890830295E-3</v>
      </c>
      <c r="K126" s="430">
        <v>-2.0585311396032702E-2</v>
      </c>
      <c r="L126" s="430">
        <v>0.11099865904270412</v>
      </c>
      <c r="M126" s="288"/>
      <c r="N126" s="288"/>
      <c r="O126" s="288"/>
      <c r="P126" s="164"/>
      <c r="Q126" s="193"/>
      <c r="R126" s="76"/>
      <c r="S126" s="76"/>
    </row>
    <row r="127" spans="1:19" s="261" customFormat="1" ht="12.75" customHeight="1">
      <c r="A127" s="112" t="s">
        <v>1311</v>
      </c>
      <c r="B127" s="189">
        <v>58320210450</v>
      </c>
      <c r="C127" s="426" t="s">
        <v>1312</v>
      </c>
      <c r="D127" s="426" t="s">
        <v>79</v>
      </c>
      <c r="E127" s="113" t="s">
        <v>1181</v>
      </c>
      <c r="F127" s="113" t="s">
        <v>1160</v>
      </c>
      <c r="G127" s="113" t="s">
        <v>1165</v>
      </c>
      <c r="H127" s="428">
        <v>3027000.8297000001</v>
      </c>
      <c r="I127" s="429">
        <v>118.6297262278664</v>
      </c>
      <c r="J127" s="430">
        <v>-7.5812417606270222E-3</v>
      </c>
      <c r="K127" s="430">
        <v>4.0688067395429073E-3</v>
      </c>
      <c r="L127" s="430">
        <v>3.9111922325417048E-2</v>
      </c>
      <c r="M127" s="288"/>
      <c r="N127" s="288"/>
      <c r="O127" s="288"/>
      <c r="P127" s="164"/>
      <c r="Q127" s="193"/>
      <c r="R127" s="76"/>
      <c r="S127" s="76"/>
    </row>
    <row r="128" spans="1:19" s="261" customFormat="1" ht="12.75" customHeight="1">
      <c r="A128" s="112" t="s">
        <v>1313</v>
      </c>
      <c r="B128" s="189">
        <v>31982273976</v>
      </c>
      <c r="C128" s="426" t="s">
        <v>1314</v>
      </c>
      <c r="D128" s="426" t="s">
        <v>79</v>
      </c>
      <c r="E128" s="113" t="s">
        <v>1181</v>
      </c>
      <c r="F128" s="113" t="s">
        <v>1160</v>
      </c>
      <c r="G128" s="113" t="s">
        <v>1165</v>
      </c>
      <c r="H128" s="428">
        <v>3949446.8291000002</v>
      </c>
      <c r="I128" s="429">
        <v>128.50984961782862</v>
      </c>
      <c r="J128" s="430">
        <v>1.5280540755060468E-2</v>
      </c>
      <c r="K128" s="430">
        <v>2.8113730285519445E-3</v>
      </c>
      <c r="L128" s="430">
        <v>6.2013632590398382E-2</v>
      </c>
      <c r="M128" s="288"/>
      <c r="N128" s="288"/>
      <c r="O128" s="288"/>
      <c r="P128" s="164"/>
      <c r="Q128" s="193"/>
      <c r="R128" s="76"/>
      <c r="S128" s="76"/>
    </row>
    <row r="129" spans="1:19" s="261" customFormat="1" ht="12.75" customHeight="1">
      <c r="A129" s="112" t="s">
        <v>1315</v>
      </c>
      <c r="B129" s="189" t="s">
        <v>1316</v>
      </c>
      <c r="C129" s="426" t="s">
        <v>1317</v>
      </c>
      <c r="D129" s="426" t="s">
        <v>79</v>
      </c>
      <c r="E129" s="113" t="s">
        <v>1181</v>
      </c>
      <c r="F129" s="113" t="s">
        <v>1160</v>
      </c>
      <c r="G129" s="113" t="s">
        <v>1165</v>
      </c>
      <c r="H129" s="428">
        <v>3218036.9772999999</v>
      </c>
      <c r="I129" s="429">
        <v>137.21545729032908</v>
      </c>
      <c r="J129" s="430">
        <v>0.10693048948836426</v>
      </c>
      <c r="K129" s="430">
        <v>8.6708424448536103E-3</v>
      </c>
      <c r="L129" s="430">
        <v>9.6490128969429767E-2</v>
      </c>
      <c r="M129" s="288"/>
      <c r="N129" s="288"/>
      <c r="O129" s="288"/>
      <c r="P129" s="164"/>
      <c r="Q129" s="193"/>
      <c r="R129" s="76"/>
      <c r="S129" s="76"/>
    </row>
    <row r="130" spans="1:19" s="261" customFormat="1" ht="12.75" customHeight="1">
      <c r="A130" s="112" t="s">
        <v>1318</v>
      </c>
      <c r="B130" s="189">
        <v>40820433166</v>
      </c>
      <c r="C130" s="426" t="s">
        <v>1319</v>
      </c>
      <c r="D130" s="426" t="s">
        <v>79</v>
      </c>
      <c r="E130" s="113" t="s">
        <v>1181</v>
      </c>
      <c r="F130" s="113" t="s">
        <v>1160</v>
      </c>
      <c r="G130" s="113" t="s">
        <v>1165</v>
      </c>
      <c r="H130" s="428">
        <v>2280688.0817</v>
      </c>
      <c r="I130" s="429">
        <v>137.79555883203278</v>
      </c>
      <c r="J130" s="430">
        <v>5.937604779626704E-2</v>
      </c>
      <c r="K130" s="430">
        <v>1.0781375093139589E-2</v>
      </c>
      <c r="L130" s="430">
        <v>9.1058075625759294E-2</v>
      </c>
      <c r="M130" s="288"/>
      <c r="N130" s="288"/>
      <c r="O130" s="288"/>
      <c r="P130" s="164"/>
      <c r="Q130" s="193"/>
      <c r="R130" s="76"/>
      <c r="S130" s="76"/>
    </row>
    <row r="131" spans="1:19" s="261" customFormat="1" ht="12.75" customHeight="1">
      <c r="A131" s="112" t="s">
        <v>1484</v>
      </c>
      <c r="B131" s="189" t="s">
        <v>1320</v>
      </c>
      <c r="C131" s="426" t="s">
        <v>1321</v>
      </c>
      <c r="D131" s="426" t="s">
        <v>79</v>
      </c>
      <c r="E131" s="113" t="s">
        <v>1168</v>
      </c>
      <c r="F131" s="113" t="s">
        <v>1160</v>
      </c>
      <c r="G131" s="113" t="s">
        <v>1165</v>
      </c>
      <c r="H131" s="428">
        <v>18040965.0748</v>
      </c>
      <c r="I131" s="429">
        <v>98.786019940320614</v>
      </c>
      <c r="J131" s="430">
        <v>9.3690013097518232E-3</v>
      </c>
      <c r="K131" s="430">
        <v>7.4788550558775313E-3</v>
      </c>
      <c r="L131" s="430">
        <v>4.7054319398790678E-2</v>
      </c>
      <c r="M131" s="288"/>
      <c r="N131" s="288"/>
      <c r="O131" s="288"/>
      <c r="P131" s="164"/>
      <c r="Q131" s="193"/>
      <c r="R131" s="76"/>
      <c r="S131" s="76"/>
    </row>
    <row r="132" spans="1:19" s="261" customFormat="1" ht="12.75" customHeight="1">
      <c r="A132" s="112" t="s">
        <v>1485</v>
      </c>
      <c r="B132" s="189">
        <v>84643903663</v>
      </c>
      <c r="C132" s="426" t="s">
        <v>1322</v>
      </c>
      <c r="D132" s="426" t="s">
        <v>79</v>
      </c>
      <c r="E132" s="113" t="s">
        <v>1168</v>
      </c>
      <c r="F132" s="113" t="s">
        <v>1160</v>
      </c>
      <c r="G132" s="113" t="s">
        <v>1165</v>
      </c>
      <c r="H132" s="428">
        <v>34150615.142099999</v>
      </c>
      <c r="I132" s="429">
        <v>165.22996746034633</v>
      </c>
      <c r="J132" s="430">
        <v>4.5350949559712639E-3</v>
      </c>
      <c r="K132" s="430">
        <v>7.9776385475416323E-3</v>
      </c>
      <c r="L132" s="430">
        <v>6.1589265147304006E-2</v>
      </c>
      <c r="M132" s="288"/>
      <c r="N132" s="288"/>
      <c r="O132" s="288"/>
      <c r="P132" s="164"/>
      <c r="Q132" s="193"/>
      <c r="R132" s="76"/>
      <c r="S132" s="76"/>
    </row>
    <row r="133" spans="1:19" s="261" customFormat="1" ht="12.75" customHeight="1">
      <c r="A133" s="112" t="s">
        <v>1323</v>
      </c>
      <c r="B133" s="189" t="s">
        <v>1324</v>
      </c>
      <c r="C133" s="426" t="s">
        <v>1325</v>
      </c>
      <c r="D133" s="426" t="s">
        <v>79</v>
      </c>
      <c r="E133" s="113" t="s">
        <v>1181</v>
      </c>
      <c r="F133" s="113" t="s">
        <v>1160</v>
      </c>
      <c r="G133" s="113" t="s">
        <v>1165</v>
      </c>
      <c r="H133" s="428">
        <v>10127667.6598</v>
      </c>
      <c r="I133" s="429">
        <v>111.49802280039407</v>
      </c>
      <c r="J133" s="430">
        <v>2.4526641239776659E-2</v>
      </c>
      <c r="K133" s="430">
        <v>1.7015796987829734E-2</v>
      </c>
      <c r="L133" s="430">
        <v>0.12331210565122808</v>
      </c>
      <c r="M133" s="288"/>
      <c r="N133" s="288"/>
      <c r="O133" s="288"/>
      <c r="P133" s="164"/>
      <c r="Q133" s="193"/>
      <c r="R133" s="76"/>
      <c r="S133" s="76"/>
    </row>
    <row r="134" spans="1:19" s="261" customFormat="1" ht="12.75" customHeight="1">
      <c r="A134" s="112" t="s">
        <v>1585</v>
      </c>
      <c r="B134" s="189" t="s">
        <v>1586</v>
      </c>
      <c r="C134" s="426" t="s">
        <v>1587</v>
      </c>
      <c r="D134" s="426" t="s">
        <v>79</v>
      </c>
      <c r="E134" s="113" t="s">
        <v>1181</v>
      </c>
      <c r="F134" s="113" t="s">
        <v>1160</v>
      </c>
      <c r="G134" s="113" t="s">
        <v>1206</v>
      </c>
      <c r="H134" s="428">
        <v>4580634.6630999995</v>
      </c>
      <c r="I134" s="429">
        <v>92.732597767317344</v>
      </c>
      <c r="J134" s="430">
        <v>1.3878395759190809E-2</v>
      </c>
      <c r="K134" s="430">
        <v>-7.1736491319810414E-3</v>
      </c>
      <c r="L134" s="430" t="s">
        <v>1160</v>
      </c>
      <c r="M134" s="288"/>
      <c r="N134" s="288"/>
      <c r="O134" s="288"/>
      <c r="P134" s="164"/>
      <c r="Q134" s="193"/>
      <c r="R134" s="76"/>
      <c r="S134" s="76"/>
    </row>
    <row r="135" spans="1:19" s="261" customFormat="1" ht="12.75" customHeight="1">
      <c r="A135" s="112" t="s">
        <v>1483</v>
      </c>
      <c r="B135" s="189" t="s">
        <v>1496</v>
      </c>
      <c r="C135" s="426" t="s">
        <v>1497</v>
      </c>
      <c r="D135" s="426" t="s">
        <v>79</v>
      </c>
      <c r="E135" s="113" t="s">
        <v>1181</v>
      </c>
      <c r="F135" s="113" t="s">
        <v>1160</v>
      </c>
      <c r="G135" s="113" t="s">
        <v>1165</v>
      </c>
      <c r="H135" s="428">
        <v>25111306.742699999</v>
      </c>
      <c r="I135" s="429">
        <v>100.14492191276457</v>
      </c>
      <c r="J135" s="430">
        <v>2.6402810309298363E-3</v>
      </c>
      <c r="K135" s="430">
        <v>3.295898260934127E-3</v>
      </c>
      <c r="L135" s="430">
        <v>1.6401356461163807E-2</v>
      </c>
      <c r="M135" s="288"/>
      <c r="N135" s="288"/>
      <c r="O135" s="288"/>
      <c r="P135" s="164"/>
      <c r="Q135" s="193"/>
      <c r="R135" s="76"/>
      <c r="S135" s="76"/>
    </row>
    <row r="136" spans="1:19" s="261" customFormat="1" ht="12.75" customHeight="1">
      <c r="A136" s="112" t="s">
        <v>1588</v>
      </c>
      <c r="B136" s="189" t="s">
        <v>1589</v>
      </c>
      <c r="C136" s="426" t="s">
        <v>1590</v>
      </c>
      <c r="D136" s="426" t="s">
        <v>79</v>
      </c>
      <c r="E136" s="113" t="s">
        <v>1181</v>
      </c>
      <c r="F136" s="113" t="s">
        <v>1160</v>
      </c>
      <c r="G136" s="113" t="s">
        <v>1165</v>
      </c>
      <c r="H136" s="428">
        <v>23628783.029100001</v>
      </c>
      <c r="I136" s="429">
        <v>100.59768485881362</v>
      </c>
      <c r="J136" s="430">
        <v>6.6218731503739914E-3</v>
      </c>
      <c r="K136" s="430">
        <v>4.1610739168485011E-3</v>
      </c>
      <c r="L136" s="430" t="s">
        <v>1160</v>
      </c>
      <c r="M136" s="288"/>
      <c r="N136" s="288"/>
      <c r="O136" s="288"/>
      <c r="P136" s="164"/>
      <c r="Q136" s="193"/>
      <c r="R136" s="76"/>
      <c r="S136" s="76"/>
    </row>
    <row r="137" spans="1:19" s="261" customFormat="1" ht="12.75" customHeight="1">
      <c r="A137" s="112" t="s">
        <v>1326</v>
      </c>
      <c r="B137" s="189" t="s">
        <v>1327</v>
      </c>
      <c r="C137" s="426" t="s">
        <v>1328</v>
      </c>
      <c r="D137" s="426" t="s">
        <v>79</v>
      </c>
      <c r="E137" s="113" t="s">
        <v>1181</v>
      </c>
      <c r="F137" s="113" t="s">
        <v>1160</v>
      </c>
      <c r="G137" s="113" t="s">
        <v>1165</v>
      </c>
      <c r="H137" s="428">
        <v>27485006.012899999</v>
      </c>
      <c r="I137" s="429">
        <v>99.134226929408044</v>
      </c>
      <c r="J137" s="430">
        <v>1.3607298213366592E-2</v>
      </c>
      <c r="K137" s="430">
        <v>1.9021976549723263E-2</v>
      </c>
      <c r="L137" s="430">
        <v>6.642558767690776E-2</v>
      </c>
      <c r="M137" s="288"/>
      <c r="N137" s="288"/>
      <c r="O137" s="288"/>
      <c r="P137" s="164"/>
      <c r="Q137" s="193"/>
      <c r="R137" s="76"/>
      <c r="S137" s="76"/>
    </row>
    <row r="138" spans="1:19" s="261" customFormat="1" ht="12.75" customHeight="1">
      <c r="A138" s="112" t="s">
        <v>1329</v>
      </c>
      <c r="B138" s="189">
        <v>88183360964</v>
      </c>
      <c r="C138" s="426" t="s">
        <v>1330</v>
      </c>
      <c r="D138" s="426" t="s">
        <v>79</v>
      </c>
      <c r="E138" s="113" t="s">
        <v>1164</v>
      </c>
      <c r="F138" s="113" t="s">
        <v>1160</v>
      </c>
      <c r="G138" s="113" t="s">
        <v>1206</v>
      </c>
      <c r="H138" s="428">
        <v>34437820.9877</v>
      </c>
      <c r="I138" s="429">
        <v>281.05659931107556</v>
      </c>
      <c r="J138" s="430">
        <v>2.8730899594189729E-2</v>
      </c>
      <c r="K138" s="430">
        <v>2.4130853443269373E-3</v>
      </c>
      <c r="L138" s="430">
        <v>0.10034352617754649</v>
      </c>
      <c r="M138" s="288"/>
      <c r="N138" s="288"/>
      <c r="O138" s="288"/>
      <c r="P138" s="164"/>
      <c r="Q138" s="193"/>
      <c r="R138" s="76"/>
      <c r="S138" s="76"/>
    </row>
    <row r="139" spans="1:19" ht="18.75" customHeight="1">
      <c r="A139" s="569" t="s">
        <v>405</v>
      </c>
      <c r="B139" s="570"/>
      <c r="C139" s="570"/>
      <c r="D139" s="570"/>
      <c r="E139" s="571"/>
      <c r="F139" s="571"/>
      <c r="G139" s="571"/>
      <c r="H139" s="572">
        <f>SUM(H11:H138)</f>
        <v>1999781498.0127001</v>
      </c>
      <c r="I139" s="572"/>
      <c r="J139" s="573">
        <v>1.0516601855414587E-2</v>
      </c>
      <c r="K139" s="573"/>
      <c r="L139" s="573"/>
      <c r="M139" s="288"/>
      <c r="N139" s="288"/>
      <c r="O139" s="288"/>
      <c r="P139" s="164"/>
    </row>
    <row r="140" spans="1:19" ht="12.75" customHeight="1">
      <c r="A140" s="21" t="s">
        <v>307</v>
      </c>
      <c r="M140" s="164"/>
      <c r="N140" s="164"/>
      <c r="O140" s="164"/>
      <c r="P140" s="164"/>
    </row>
    <row r="141" spans="1:19" s="261" customFormat="1" ht="12.75" customHeight="1">
      <c r="A141" s="21"/>
      <c r="F141" s="222"/>
      <c r="G141" s="222"/>
      <c r="M141" s="164"/>
      <c r="N141" s="164"/>
      <c r="O141" s="164"/>
      <c r="P141" s="164"/>
    </row>
    <row r="142" spans="1:19" ht="12.75" customHeight="1">
      <c r="A142" s="45" t="s">
        <v>410</v>
      </c>
      <c r="C142" s="221"/>
      <c r="F142" s="222"/>
      <c r="G142" s="222"/>
      <c r="M142" s="164"/>
      <c r="N142" s="164"/>
      <c r="O142" s="164"/>
      <c r="P142" s="164"/>
    </row>
    <row r="143" spans="1:19" ht="12.75" customHeight="1">
      <c r="A143" s="46" t="s">
        <v>454</v>
      </c>
      <c r="F143" s="222"/>
      <c r="G143" s="222"/>
      <c r="M143" s="164"/>
      <c r="N143" s="164"/>
      <c r="O143" s="164"/>
      <c r="P143" s="164"/>
    </row>
    <row r="144" spans="1:19" ht="12.75" customHeight="1">
      <c r="A144" s="33" t="s">
        <v>109</v>
      </c>
      <c r="M144" s="164"/>
      <c r="N144" s="164"/>
      <c r="O144" s="164"/>
      <c r="P144" s="164"/>
    </row>
    <row r="145" spans="1:12" ht="12.75" customHeight="1">
      <c r="A145" s="530" t="s">
        <v>110</v>
      </c>
      <c r="H145" s="132"/>
    </row>
    <row r="146" spans="1:12" ht="12.75" customHeight="1">
      <c r="A146" s="530" t="s">
        <v>455</v>
      </c>
      <c r="H146" s="76"/>
    </row>
    <row r="147" spans="1:12" ht="12.75" customHeight="1">
      <c r="A147" s="32" t="s">
        <v>1352</v>
      </c>
      <c r="B147" s="48"/>
      <c r="C147" s="48"/>
      <c r="D147" s="48"/>
      <c r="E147" s="48"/>
      <c r="F147" s="48"/>
      <c r="G147" s="48"/>
      <c r="H147" s="48"/>
      <c r="I147" s="48"/>
      <c r="J147" s="48"/>
    </row>
    <row r="148" spans="1:12" s="1079" customFormat="1" ht="12.75" customHeight="1">
      <c r="A148" s="32"/>
      <c r="B148" s="48"/>
      <c r="C148" s="48"/>
      <c r="D148" s="48"/>
      <c r="E148" s="48"/>
      <c r="F148" s="48"/>
      <c r="G148" s="48"/>
      <c r="H148" s="48"/>
      <c r="I148" s="48"/>
      <c r="J148" s="48"/>
    </row>
    <row r="149" spans="1:12" s="1079" customFormat="1" ht="12.75" customHeight="1">
      <c r="A149" s="160"/>
      <c r="B149" s="48"/>
      <c r="C149" s="48"/>
      <c r="D149" s="48"/>
      <c r="E149" s="48"/>
      <c r="F149" s="48"/>
      <c r="G149" s="48"/>
      <c r="H149" s="48"/>
      <c r="I149" s="48"/>
      <c r="J149" s="48"/>
    </row>
    <row r="150" spans="1:12" s="261" customFormat="1" ht="12.75" customHeight="1">
      <c r="A150" s="33"/>
      <c r="B150" s="48"/>
      <c r="C150" s="48"/>
      <c r="D150" s="48"/>
      <c r="E150" s="48"/>
      <c r="F150" s="48"/>
      <c r="G150" s="48"/>
      <c r="H150" s="48"/>
      <c r="I150" s="48"/>
      <c r="J150" s="48"/>
    </row>
    <row r="151" spans="1:12" s="261" customFormat="1">
      <c r="A151" s="608" t="s">
        <v>399</v>
      </c>
      <c r="B151" s="609"/>
      <c r="C151" s="609"/>
      <c r="D151" s="592"/>
      <c r="E151" s="944"/>
      <c r="F151" s="944"/>
      <c r="G151" s="944"/>
      <c r="H151" s="944"/>
      <c r="I151" s="944"/>
      <c r="J151" s="944"/>
      <c r="K151" s="944"/>
      <c r="L151" s="944"/>
    </row>
    <row r="152" spans="1:12" s="261" customFormat="1">
      <c r="A152" s="592" t="s">
        <v>173</v>
      </c>
      <c r="B152" s="592"/>
      <c r="C152" s="592"/>
      <c r="D152" s="592"/>
      <c r="E152" s="49"/>
      <c r="F152" s="49"/>
      <c r="G152" s="49"/>
      <c r="H152" s="49"/>
      <c r="I152" s="49"/>
      <c r="J152" s="49"/>
    </row>
    <row r="153" spans="1:12" ht="12.75" customHeight="1">
      <c r="A153" s="592" t="s">
        <v>230</v>
      </c>
      <c r="B153" s="592"/>
      <c r="C153" s="592"/>
      <c r="D153" s="592"/>
    </row>
    <row r="154" spans="1:12" ht="12.75" customHeight="1">
      <c r="A154" s="613" t="s">
        <v>81</v>
      </c>
    </row>
    <row r="155" spans="1:12" ht="12.75" customHeight="1">
      <c r="L155" s="34" t="s">
        <v>1074</v>
      </c>
    </row>
    <row r="156" spans="1:12" ht="12.75" customHeight="1"/>
    <row r="157" spans="1:12" ht="12.75" customHeight="1"/>
    <row r="158" spans="1:12" ht="12.75" customHeight="1"/>
    <row r="159" spans="1:12" ht="12.75" customHeight="1"/>
    <row r="160" spans="1:12">
      <c r="A160" s="53"/>
      <c r="B160" s="53"/>
      <c r="C160" s="53"/>
      <c r="D160" s="53"/>
      <c r="E160" s="53"/>
      <c r="F160" s="53"/>
      <c r="G160" s="53"/>
      <c r="H160" s="53"/>
      <c r="I160" s="53"/>
      <c r="J160" s="53"/>
      <c r="K160" s="53"/>
    </row>
    <row r="161" spans="1:1" ht="12.75" customHeight="1"/>
    <row r="162" spans="1:1" ht="12.75" customHeight="1">
      <c r="A162" s="33"/>
    </row>
    <row r="163" spans="1:1" ht="12.75" customHeight="1">
      <c r="A163" s="53"/>
    </row>
    <row r="164" spans="1:1" ht="12.75" customHeight="1">
      <c r="A164" s="33"/>
    </row>
    <row r="165" spans="1:1" ht="12.75" customHeight="1">
      <c r="A165" s="33"/>
    </row>
    <row r="166" spans="1:1" ht="12.75" customHeight="1">
      <c r="A166" s="53"/>
    </row>
    <row r="167" spans="1:1" ht="12.75" customHeight="1"/>
    <row r="168" spans="1:1" ht="12.75" customHeight="1">
      <c r="A168" s="33"/>
    </row>
    <row r="169" spans="1:1" ht="12.75" customHeight="1">
      <c r="A169" s="53"/>
    </row>
    <row r="170" spans="1:1" ht="12.75" customHeight="1">
      <c r="A170" s="56"/>
    </row>
    <row r="171" spans="1:1" ht="12.75" customHeight="1">
      <c r="A171" s="33"/>
    </row>
    <row r="172" spans="1:1" ht="12.75" customHeight="1">
      <c r="A172" s="53"/>
    </row>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sheetData>
  <mergeCells count="3">
    <mergeCell ref="K8:L8"/>
    <mergeCell ref="H6:I6"/>
    <mergeCell ref="H7:I7"/>
  </mergeCells>
  <hyperlinks>
    <hyperlink ref="A154" location="'2 Sadržaj'!A1" display="Sadržaj / Contents"/>
  </hyperlinks>
  <pageMargins left="0.7" right="0.7" top="0.75" bottom="0.75" header="0.3" footer="0.3"/>
  <pageSetup paperSize="9" scale="38" orientation="portrait" r:id="rId1"/>
  <ignoredErrors>
    <ignoredError sqref="B17:B13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1" t="s">
        <v>680</v>
      </c>
      <c r="M1" s="137" t="str">
        <f>Naslovnica!A20</f>
        <v>Svibanj 2023.</v>
      </c>
    </row>
    <row r="2" spans="1:13" ht="12.75" customHeight="1">
      <c r="A2" s="535" t="s">
        <v>681</v>
      </c>
      <c r="M2" s="529" t="str">
        <f>Naslovnica!A24</f>
        <v>May 2023</v>
      </c>
    </row>
    <row r="3" spans="1:13" ht="12.75" customHeight="1">
      <c r="A3" s="10"/>
      <c r="M3" s="11"/>
    </row>
    <row r="4" spans="1:13" ht="12.75" customHeight="1">
      <c r="A4" s="63"/>
      <c r="B4" s="63"/>
      <c r="C4" s="63"/>
      <c r="D4" s="63"/>
      <c r="E4" s="63"/>
      <c r="F4" s="63"/>
      <c r="G4" s="63"/>
      <c r="H4" s="63"/>
      <c r="I4" s="63"/>
      <c r="J4" s="63"/>
      <c r="K4" s="63"/>
      <c r="L4" s="63"/>
      <c r="M4" s="13" t="s">
        <v>1523</v>
      </c>
    </row>
    <row r="5" spans="1:13" ht="25.5" customHeight="1">
      <c r="A5" s="1218" t="s">
        <v>416</v>
      </c>
      <c r="B5" s="1219" t="s">
        <v>417</v>
      </c>
      <c r="C5" s="1220"/>
      <c r="D5" s="1215" t="s">
        <v>418</v>
      </c>
      <c r="E5" s="1216"/>
      <c r="F5" s="1215" t="s">
        <v>419</v>
      </c>
      <c r="G5" s="1216"/>
      <c r="H5" s="1215" t="s">
        <v>420</v>
      </c>
      <c r="I5" s="1216"/>
      <c r="J5" s="1215" t="s">
        <v>421</v>
      </c>
      <c r="K5" s="1216"/>
      <c r="L5" s="1215" t="s">
        <v>422</v>
      </c>
      <c r="M5" s="1216"/>
    </row>
    <row r="6" spans="1:13" ht="12.75" customHeight="1">
      <c r="A6" s="1218"/>
      <c r="B6" s="574" t="s">
        <v>31</v>
      </c>
      <c r="C6" s="574" t="s">
        <v>32</v>
      </c>
      <c r="D6" s="574" t="s">
        <v>31</v>
      </c>
      <c r="E6" s="574" t="s">
        <v>32</v>
      </c>
      <c r="F6" s="574" t="s">
        <v>31</v>
      </c>
      <c r="G6" s="574" t="s">
        <v>32</v>
      </c>
      <c r="H6" s="574" t="s">
        <v>31</v>
      </c>
      <c r="I6" s="574" t="s">
        <v>32</v>
      </c>
      <c r="J6" s="574" t="s">
        <v>31</v>
      </c>
      <c r="K6" s="574" t="s">
        <v>32</v>
      </c>
      <c r="L6" s="574" t="s">
        <v>31</v>
      </c>
      <c r="M6" s="574" t="s">
        <v>32</v>
      </c>
    </row>
    <row r="7" spans="1:13" ht="12.75" customHeight="1">
      <c r="A7" s="1218"/>
      <c r="B7" s="575" t="s">
        <v>29</v>
      </c>
      <c r="C7" s="575" t="s">
        <v>30</v>
      </c>
      <c r="D7" s="575" t="s">
        <v>29</v>
      </c>
      <c r="E7" s="575" t="s">
        <v>30</v>
      </c>
      <c r="F7" s="575" t="s">
        <v>29</v>
      </c>
      <c r="G7" s="575" t="s">
        <v>30</v>
      </c>
      <c r="H7" s="575" t="s">
        <v>29</v>
      </c>
      <c r="I7" s="575" t="s">
        <v>30</v>
      </c>
      <c r="J7" s="575" t="s">
        <v>29</v>
      </c>
      <c r="K7" s="575" t="s">
        <v>30</v>
      </c>
      <c r="L7" s="575" t="s">
        <v>29</v>
      </c>
      <c r="M7" s="575" t="s">
        <v>30</v>
      </c>
    </row>
    <row r="8" spans="1:13" ht="21.75">
      <c r="A8" s="128" t="s">
        <v>1128</v>
      </c>
      <c r="B8" s="935">
        <v>28485.900379999999</v>
      </c>
      <c r="C8" s="936">
        <v>9.3773553812803487E-2</v>
      </c>
      <c r="D8" s="935">
        <v>20671.89674</v>
      </c>
      <c r="E8" s="936">
        <v>7.3585262865911119E-2</v>
      </c>
      <c r="F8" s="935">
        <v>2331.3567599999997</v>
      </c>
      <c r="G8" s="936">
        <v>2.7681680168633229E-2</v>
      </c>
      <c r="H8" s="935">
        <v>11202.340689999999</v>
      </c>
      <c r="I8" s="936">
        <v>1.3010923172980748E-2</v>
      </c>
      <c r="J8" s="935">
        <v>22080.977329999998</v>
      </c>
      <c r="K8" s="936">
        <v>4.6993948240955201E-2</v>
      </c>
      <c r="L8" s="935">
        <v>84772.471900000004</v>
      </c>
      <c r="M8" s="936">
        <v>4.2390867189120468E-2</v>
      </c>
    </row>
    <row r="9" spans="1:13" ht="21.75">
      <c r="A9" s="128" t="s">
        <v>1129</v>
      </c>
      <c r="B9" s="935">
        <v>1107.01394</v>
      </c>
      <c r="C9" s="936">
        <v>3.6442109917297133E-3</v>
      </c>
      <c r="D9" s="935">
        <v>3864.5122999999999</v>
      </c>
      <c r="E9" s="936">
        <v>1.3756413212619733E-2</v>
      </c>
      <c r="F9" s="935">
        <v>20.601990000000001</v>
      </c>
      <c r="G9" s="936">
        <v>2.4462051788992612E-4</v>
      </c>
      <c r="H9" s="935">
        <v>1232.39444</v>
      </c>
      <c r="I9" s="936">
        <v>1.4313606255487517E-3</v>
      </c>
      <c r="J9" s="935">
        <v>1464.0192199999999</v>
      </c>
      <c r="K9" s="936">
        <v>3.1158060814169409E-3</v>
      </c>
      <c r="L9" s="935">
        <v>7688.5418900000004</v>
      </c>
      <c r="M9" s="936">
        <v>3.8446909808345373E-3</v>
      </c>
    </row>
    <row r="10" spans="1:13" ht="21.75">
      <c r="A10" s="128" t="s">
        <v>1130</v>
      </c>
      <c r="B10" s="935">
        <v>276564.98670999997</v>
      </c>
      <c r="C10" s="936">
        <v>0.91043222499633925</v>
      </c>
      <c r="D10" s="935">
        <v>259203.73527</v>
      </c>
      <c r="E10" s="936">
        <v>0.9226814179446694</v>
      </c>
      <c r="F10" s="935">
        <v>82061.525930000003</v>
      </c>
      <c r="G10" s="936">
        <v>0.97436863972044452</v>
      </c>
      <c r="H10" s="935">
        <v>857927.07570000004</v>
      </c>
      <c r="I10" s="936">
        <v>0.99643668933556961</v>
      </c>
      <c r="J10" s="935">
        <v>448867.60145999998</v>
      </c>
      <c r="K10" s="936">
        <v>0.95530467310402101</v>
      </c>
      <c r="L10" s="935">
        <v>1924624.9250699999</v>
      </c>
      <c r="M10" s="936">
        <v>0.9624176074959222</v>
      </c>
    </row>
    <row r="11" spans="1:13" ht="22.5">
      <c r="A11" s="128" t="s">
        <v>1131</v>
      </c>
      <c r="B11" s="852">
        <v>107696.38759</v>
      </c>
      <c r="C11" s="853">
        <v>0.35452883224312559</v>
      </c>
      <c r="D11" s="852">
        <v>75956.609859999997</v>
      </c>
      <c r="E11" s="853">
        <v>0.27038095116527544</v>
      </c>
      <c r="F11" s="852">
        <v>0</v>
      </c>
      <c r="G11" s="853">
        <v>0</v>
      </c>
      <c r="H11" s="852">
        <v>543788.86152999999</v>
      </c>
      <c r="I11" s="853">
        <v>0.63158185378215781</v>
      </c>
      <c r="J11" s="852">
        <v>96685.372539999997</v>
      </c>
      <c r="K11" s="853">
        <v>0.20577111804870601</v>
      </c>
      <c r="L11" s="852">
        <v>824127.23152000003</v>
      </c>
      <c r="M11" s="853">
        <v>0.4121086389873439</v>
      </c>
    </row>
    <row r="12" spans="1:13" ht="22.5">
      <c r="A12" s="79" t="s">
        <v>1132</v>
      </c>
      <c r="B12" s="852">
        <v>79204.417060000007</v>
      </c>
      <c r="C12" s="853">
        <v>0.26073529592915196</v>
      </c>
      <c r="D12" s="852">
        <v>7493.3834900000002</v>
      </c>
      <c r="E12" s="853">
        <v>2.6674020328273394E-2</v>
      </c>
      <c r="F12" s="852">
        <v>0</v>
      </c>
      <c r="G12" s="853">
        <v>0</v>
      </c>
      <c r="H12" s="852">
        <v>0</v>
      </c>
      <c r="I12" s="853">
        <v>0</v>
      </c>
      <c r="J12" s="852">
        <v>20.25</v>
      </c>
      <c r="K12" s="853">
        <v>4.3097161763144788E-5</v>
      </c>
      <c r="L12" s="852">
        <v>86718.050550000014</v>
      </c>
      <c r="M12" s="853">
        <v>4.3363762803812794E-2</v>
      </c>
    </row>
    <row r="13" spans="1:13" ht="22.5">
      <c r="A13" s="79" t="s">
        <v>1133</v>
      </c>
      <c r="B13" s="852">
        <v>721.25499000000002</v>
      </c>
      <c r="C13" s="853">
        <v>2.3743200220205938E-3</v>
      </c>
      <c r="D13" s="852">
        <v>52184.834900000002</v>
      </c>
      <c r="E13" s="853">
        <v>0.18576112497215738</v>
      </c>
      <c r="F13" s="852">
        <v>0</v>
      </c>
      <c r="G13" s="853">
        <v>0</v>
      </c>
      <c r="H13" s="852">
        <v>404973.31498000002</v>
      </c>
      <c r="I13" s="853">
        <v>0.47035497617169097</v>
      </c>
      <c r="J13" s="852">
        <v>62999.009890000001</v>
      </c>
      <c r="K13" s="853">
        <v>0.13407795161221178</v>
      </c>
      <c r="L13" s="852">
        <v>520878.41476000001</v>
      </c>
      <c r="M13" s="853">
        <v>0.26046766369886598</v>
      </c>
    </row>
    <row r="14" spans="1:13" ht="22.5">
      <c r="A14" s="79" t="s">
        <v>1134</v>
      </c>
      <c r="B14" s="852">
        <v>71.911119999999997</v>
      </c>
      <c r="C14" s="853">
        <v>2.3672628181321223E-4</v>
      </c>
      <c r="D14" s="852">
        <v>14.38222</v>
      </c>
      <c r="E14" s="853">
        <v>5.1196049042153072E-5</v>
      </c>
      <c r="F14" s="852">
        <v>0</v>
      </c>
      <c r="G14" s="853">
        <v>0</v>
      </c>
      <c r="H14" s="852">
        <v>147.55923999999999</v>
      </c>
      <c r="I14" s="853">
        <v>1.7138221272070843E-4</v>
      </c>
      <c r="J14" s="852">
        <v>0</v>
      </c>
      <c r="K14" s="853">
        <v>0</v>
      </c>
      <c r="L14" s="852">
        <v>233.85257999999999</v>
      </c>
      <c r="M14" s="853">
        <v>1.1693906569466412E-4</v>
      </c>
    </row>
    <row r="15" spans="1:13" ht="22.5">
      <c r="A15" s="79" t="s">
        <v>1135</v>
      </c>
      <c r="B15" s="852">
        <v>440.64996000000002</v>
      </c>
      <c r="C15" s="853">
        <v>1.4505882624542728E-3</v>
      </c>
      <c r="D15" s="852">
        <v>2127.9806100000001</v>
      </c>
      <c r="E15" s="853">
        <v>7.5749223465021963E-3</v>
      </c>
      <c r="F15" s="852">
        <v>0</v>
      </c>
      <c r="G15" s="853">
        <v>0</v>
      </c>
      <c r="H15" s="852">
        <v>25396.594069999999</v>
      </c>
      <c r="I15" s="853">
        <v>2.9496793879435965E-2</v>
      </c>
      <c r="J15" s="852">
        <v>230.21172000000001</v>
      </c>
      <c r="K15" s="853">
        <v>4.8994922156107628E-4</v>
      </c>
      <c r="L15" s="852">
        <v>28195.43636</v>
      </c>
      <c r="M15" s="853">
        <v>1.4099258536261441E-2</v>
      </c>
    </row>
    <row r="16" spans="1:13" ht="22.5">
      <c r="A16" s="851" t="s">
        <v>1136</v>
      </c>
      <c r="B16" s="852">
        <v>0</v>
      </c>
      <c r="C16" s="853">
        <v>0</v>
      </c>
      <c r="D16" s="852">
        <v>0</v>
      </c>
      <c r="E16" s="853">
        <v>0</v>
      </c>
      <c r="F16" s="852">
        <v>0</v>
      </c>
      <c r="G16" s="853">
        <v>0</v>
      </c>
      <c r="H16" s="852">
        <v>0</v>
      </c>
      <c r="I16" s="853">
        <v>0</v>
      </c>
      <c r="J16" s="852">
        <v>0</v>
      </c>
      <c r="K16" s="853">
        <v>0</v>
      </c>
      <c r="L16" s="852">
        <v>0</v>
      </c>
      <c r="M16" s="853">
        <v>0</v>
      </c>
    </row>
    <row r="17" spans="1:13" ht="22.5">
      <c r="A17" s="851" t="s">
        <v>1137</v>
      </c>
      <c r="B17" s="852">
        <v>2547.02772</v>
      </c>
      <c r="C17" s="853">
        <v>8.3846337232792844E-3</v>
      </c>
      <c r="D17" s="852">
        <v>620.75360000000001</v>
      </c>
      <c r="E17" s="853">
        <v>2.2096819370509609E-3</v>
      </c>
      <c r="F17" s="852">
        <v>0</v>
      </c>
      <c r="G17" s="853">
        <v>0</v>
      </c>
      <c r="H17" s="852">
        <v>3345.6198799999997</v>
      </c>
      <c r="I17" s="853">
        <v>3.8857596308898789E-3</v>
      </c>
      <c r="J17" s="852">
        <v>10005.03132</v>
      </c>
      <c r="K17" s="853">
        <v>2.1293256950289878E-2</v>
      </c>
      <c r="L17" s="852">
        <v>16518.432520000002</v>
      </c>
      <c r="M17" s="853">
        <v>8.2601186851526572E-3</v>
      </c>
    </row>
    <row r="18" spans="1:13" ht="22.5">
      <c r="A18" s="79" t="s">
        <v>1138</v>
      </c>
      <c r="B18" s="852">
        <v>0</v>
      </c>
      <c r="C18" s="853">
        <v>0</v>
      </c>
      <c r="D18" s="852">
        <v>0</v>
      </c>
      <c r="E18" s="853">
        <v>0</v>
      </c>
      <c r="F18" s="852">
        <v>0</v>
      </c>
      <c r="G18" s="853">
        <v>0</v>
      </c>
      <c r="H18" s="852">
        <v>0</v>
      </c>
      <c r="I18" s="853">
        <v>0</v>
      </c>
      <c r="J18" s="852">
        <v>0</v>
      </c>
      <c r="K18" s="853">
        <v>0</v>
      </c>
      <c r="L18" s="852">
        <v>0</v>
      </c>
      <c r="M18" s="853">
        <v>0</v>
      </c>
    </row>
    <row r="19" spans="1:13" ht="22.5">
      <c r="A19" s="128" t="s">
        <v>1139</v>
      </c>
      <c r="B19" s="852">
        <v>24711.12674</v>
      </c>
      <c r="C19" s="853">
        <v>8.1347268024406297E-2</v>
      </c>
      <c r="D19" s="852">
        <v>13515.275039999999</v>
      </c>
      <c r="E19" s="853">
        <v>4.8110005532249353E-2</v>
      </c>
      <c r="F19" s="852">
        <v>0</v>
      </c>
      <c r="G19" s="853">
        <v>0</v>
      </c>
      <c r="H19" s="852">
        <v>109925.77336000001</v>
      </c>
      <c r="I19" s="853">
        <v>0.12767294188742032</v>
      </c>
      <c r="J19" s="852">
        <v>23430.869609999998</v>
      </c>
      <c r="K19" s="853">
        <v>4.9866863102880153E-2</v>
      </c>
      <c r="L19" s="852">
        <v>171583.04475</v>
      </c>
      <c r="M19" s="853">
        <v>8.5800896197556362E-2</v>
      </c>
    </row>
    <row r="20" spans="1:13" ht="22.5">
      <c r="A20" s="79" t="s">
        <v>1140</v>
      </c>
      <c r="B20" s="852">
        <v>168868.59912</v>
      </c>
      <c r="C20" s="853">
        <v>0.55590339275321377</v>
      </c>
      <c r="D20" s="852">
        <v>183247.12541000001</v>
      </c>
      <c r="E20" s="853">
        <v>0.65230046677939391</v>
      </c>
      <c r="F20" s="852">
        <v>82061.525930000003</v>
      </c>
      <c r="G20" s="853">
        <v>0.97436863972044452</v>
      </c>
      <c r="H20" s="852">
        <v>314138.21417000005</v>
      </c>
      <c r="I20" s="853">
        <v>0.36485483555341175</v>
      </c>
      <c r="J20" s="852">
        <v>352182.22891999997</v>
      </c>
      <c r="K20" s="853">
        <v>0.74953355505531494</v>
      </c>
      <c r="L20" s="852">
        <v>1100497.69355</v>
      </c>
      <c r="M20" s="853">
        <v>0.55030896850857836</v>
      </c>
    </row>
    <row r="21" spans="1:13" ht="18" customHeight="1">
      <c r="A21" s="79" t="s">
        <v>1141</v>
      </c>
      <c r="B21" s="852">
        <v>161444.2977</v>
      </c>
      <c r="C21" s="853">
        <v>0.53146312162105569</v>
      </c>
      <c r="D21" s="852">
        <v>39068.196770000002</v>
      </c>
      <c r="E21" s="853">
        <v>0.1390701378386234</v>
      </c>
      <c r="F21" s="852">
        <v>0</v>
      </c>
      <c r="G21" s="853">
        <v>0</v>
      </c>
      <c r="H21" s="852">
        <v>0</v>
      </c>
      <c r="I21" s="853">
        <v>0</v>
      </c>
      <c r="J21" s="852">
        <v>21140.170389999999</v>
      </c>
      <c r="K21" s="853">
        <v>4.4991671259174006E-2</v>
      </c>
      <c r="L21" s="852">
        <v>221652.66486000002</v>
      </c>
      <c r="M21" s="853">
        <v>0.11083844162617711</v>
      </c>
    </row>
    <row r="22" spans="1:13" ht="22.5">
      <c r="A22" s="79" t="s">
        <v>1142</v>
      </c>
      <c r="B22" s="852">
        <v>612.94974000000002</v>
      </c>
      <c r="C22" s="853">
        <v>2.017786858118399E-3</v>
      </c>
      <c r="D22" s="852">
        <v>99116.408490000002</v>
      </c>
      <c r="E22" s="853">
        <v>0.35282233966217436</v>
      </c>
      <c r="F22" s="852">
        <v>0</v>
      </c>
      <c r="G22" s="853">
        <v>0</v>
      </c>
      <c r="H22" s="852">
        <v>287808.70926999999</v>
      </c>
      <c r="I22" s="853">
        <v>0.3342745153403045</v>
      </c>
      <c r="J22" s="852">
        <v>257777.78393999999</v>
      </c>
      <c r="K22" s="853">
        <v>0.54861683226702052</v>
      </c>
      <c r="L22" s="852">
        <v>645315.85144</v>
      </c>
      <c r="M22" s="853">
        <v>0.32269318023068327</v>
      </c>
    </row>
    <row r="23" spans="1:13" ht="18" customHeight="1">
      <c r="A23" s="79" t="s">
        <v>1134</v>
      </c>
      <c r="B23" s="852">
        <v>0</v>
      </c>
      <c r="C23" s="853">
        <v>0</v>
      </c>
      <c r="D23" s="852">
        <v>0</v>
      </c>
      <c r="E23" s="853">
        <v>0</v>
      </c>
      <c r="F23" s="852">
        <v>0</v>
      </c>
      <c r="G23" s="853">
        <v>0</v>
      </c>
      <c r="H23" s="852">
        <v>0</v>
      </c>
      <c r="I23" s="853">
        <v>0</v>
      </c>
      <c r="J23" s="852">
        <v>0</v>
      </c>
      <c r="K23" s="853">
        <v>0</v>
      </c>
      <c r="L23" s="852">
        <v>0</v>
      </c>
      <c r="M23" s="853">
        <v>0</v>
      </c>
    </row>
    <row r="24" spans="1:13" ht="22.5">
      <c r="A24" s="79" t="s">
        <v>1143</v>
      </c>
      <c r="B24" s="852">
        <v>0</v>
      </c>
      <c r="C24" s="853">
        <v>0</v>
      </c>
      <c r="D24" s="852">
        <v>722.49970999999994</v>
      </c>
      <c r="E24" s="853">
        <v>2.5718651631042614E-3</v>
      </c>
      <c r="F24" s="852">
        <v>0</v>
      </c>
      <c r="G24" s="853">
        <v>0</v>
      </c>
      <c r="H24" s="852">
        <v>420.11043000000001</v>
      </c>
      <c r="I24" s="853">
        <v>4.8793593054862779E-4</v>
      </c>
      <c r="J24" s="852">
        <v>122.11499999999999</v>
      </c>
      <c r="K24" s="853">
        <v>2.5989184734352721E-4</v>
      </c>
      <c r="L24" s="852">
        <v>1264.72514</v>
      </c>
      <c r="M24" s="853">
        <v>6.3243166370947576E-4</v>
      </c>
    </row>
    <row r="25" spans="1:13" ht="22.5">
      <c r="A25" s="851" t="s">
        <v>1136</v>
      </c>
      <c r="B25" s="852">
        <v>0</v>
      </c>
      <c r="C25" s="853">
        <v>0</v>
      </c>
      <c r="D25" s="852">
        <v>36.629750000000001</v>
      </c>
      <c r="E25" s="853">
        <v>1.3039005643091306E-4</v>
      </c>
      <c r="F25" s="852">
        <v>0</v>
      </c>
      <c r="G25" s="853">
        <v>0</v>
      </c>
      <c r="H25" s="852">
        <v>0</v>
      </c>
      <c r="I25" s="853">
        <v>0</v>
      </c>
      <c r="J25" s="852">
        <v>199.89538000000002</v>
      </c>
      <c r="K25" s="853">
        <v>4.2542832234890359E-4</v>
      </c>
      <c r="L25" s="852">
        <v>236.52513000000002</v>
      </c>
      <c r="M25" s="853">
        <v>1.1827548669982164E-4</v>
      </c>
    </row>
    <row r="26" spans="1:13" ht="22.5">
      <c r="A26" s="851" t="s">
        <v>1144</v>
      </c>
      <c r="B26" s="852">
        <v>6811.3516799999998</v>
      </c>
      <c r="C26" s="853">
        <v>2.2422484274039627E-2</v>
      </c>
      <c r="D26" s="852">
        <v>41422.773390000002</v>
      </c>
      <c r="E26" s="853">
        <v>0.14745166865313097</v>
      </c>
      <c r="F26" s="852">
        <v>82061.525930000003</v>
      </c>
      <c r="G26" s="853">
        <v>0.97436863972044452</v>
      </c>
      <c r="H26" s="852">
        <v>3557.28</v>
      </c>
      <c r="I26" s="853">
        <v>4.1315916080017882E-3</v>
      </c>
      <c r="J26" s="852">
        <v>57452.673909999998</v>
      </c>
      <c r="K26" s="853">
        <v>0.12227393487528286</v>
      </c>
      <c r="L26" s="852">
        <v>191305.60490999999</v>
      </c>
      <c r="M26" s="853">
        <v>9.5663253748699079E-2</v>
      </c>
    </row>
    <row r="27" spans="1:13" ht="22.5">
      <c r="A27" s="79" t="s">
        <v>1138</v>
      </c>
      <c r="B27" s="852">
        <v>0</v>
      </c>
      <c r="C27" s="853">
        <v>0</v>
      </c>
      <c r="D27" s="852">
        <v>2880.6172999999999</v>
      </c>
      <c r="E27" s="853">
        <v>1.0254065405929999E-2</v>
      </c>
      <c r="F27" s="852">
        <v>0</v>
      </c>
      <c r="G27" s="853">
        <v>0</v>
      </c>
      <c r="H27" s="852">
        <v>22352.11447</v>
      </c>
      <c r="I27" s="853">
        <v>2.5960792674556778E-2</v>
      </c>
      <c r="J27" s="852">
        <v>11489.5903</v>
      </c>
      <c r="K27" s="853">
        <v>2.4452776876610332E-2</v>
      </c>
      <c r="L27" s="852">
        <v>36722.322069999995</v>
      </c>
      <c r="M27" s="853">
        <v>1.8363167226995502E-2</v>
      </c>
    </row>
    <row r="28" spans="1:13" ht="22.5">
      <c r="A28" s="79" t="s">
        <v>1139</v>
      </c>
      <c r="B28" s="852">
        <v>0</v>
      </c>
      <c r="C28" s="853">
        <v>0</v>
      </c>
      <c r="D28" s="852">
        <v>0</v>
      </c>
      <c r="E28" s="853">
        <v>0</v>
      </c>
      <c r="F28" s="852">
        <v>0</v>
      </c>
      <c r="G28" s="853">
        <v>0</v>
      </c>
      <c r="H28" s="852">
        <v>0</v>
      </c>
      <c r="I28" s="853">
        <v>0</v>
      </c>
      <c r="J28" s="852">
        <v>4000</v>
      </c>
      <c r="K28" s="853">
        <v>8.5130196075347726E-3</v>
      </c>
      <c r="L28" s="852">
        <v>4000</v>
      </c>
      <c r="M28" s="853">
        <v>2.0002185256141137E-3</v>
      </c>
    </row>
    <row r="29" spans="1:13" ht="22.5">
      <c r="A29" s="79" t="s">
        <v>1145</v>
      </c>
      <c r="B29" s="852">
        <v>3.4199899999999999</v>
      </c>
      <c r="C29" s="853">
        <v>1.1258363331545491E-5</v>
      </c>
      <c r="D29" s="852">
        <v>0</v>
      </c>
      <c r="E29" s="853">
        <v>0</v>
      </c>
      <c r="F29" s="852">
        <v>0</v>
      </c>
      <c r="G29" s="853">
        <v>0</v>
      </c>
      <c r="H29" s="852">
        <v>23</v>
      </c>
      <c r="I29" s="853">
        <v>2.6713277274783296E-5</v>
      </c>
      <c r="J29" s="852">
        <v>451.54207000000002</v>
      </c>
      <c r="K29" s="853">
        <v>9.609966238842098E-4</v>
      </c>
      <c r="L29" s="852">
        <v>477.96206000000001</v>
      </c>
      <c r="M29" s="853">
        <v>2.390071417381711E-4</v>
      </c>
    </row>
    <row r="30" spans="1:13" ht="21.75">
      <c r="A30" s="128" t="s">
        <v>1146</v>
      </c>
      <c r="B30" s="935">
        <v>306161.32101999997</v>
      </c>
      <c r="C30" s="936">
        <v>1.007861248164204</v>
      </c>
      <c r="D30" s="935">
        <v>283740.14431</v>
      </c>
      <c r="E30" s="936">
        <v>1.0100230940232002</v>
      </c>
      <c r="F30" s="935">
        <v>84413.484680000009</v>
      </c>
      <c r="G30" s="936">
        <v>1.0022949404069679</v>
      </c>
      <c r="H30" s="935">
        <v>870384.81083000009</v>
      </c>
      <c r="I30" s="936">
        <v>1.0109056864113739</v>
      </c>
      <c r="J30" s="935">
        <v>472864.14007999998</v>
      </c>
      <c r="K30" s="936">
        <v>1.0063754240502774</v>
      </c>
      <c r="L30" s="935">
        <v>2017563.9009200002</v>
      </c>
      <c r="M30" s="936">
        <v>1.0088921728076155</v>
      </c>
    </row>
    <row r="31" spans="1:13" ht="22.5">
      <c r="A31" s="79" t="s">
        <v>1147</v>
      </c>
      <c r="B31" s="852">
        <v>2388.0371700000001</v>
      </c>
      <c r="C31" s="853">
        <v>7.861248164203893E-3</v>
      </c>
      <c r="D31" s="852">
        <v>2815.7318</v>
      </c>
      <c r="E31" s="853">
        <v>1.0023094023200171E-2</v>
      </c>
      <c r="F31" s="852">
        <v>193.28035</v>
      </c>
      <c r="G31" s="853">
        <v>2.2949404069677825E-3</v>
      </c>
      <c r="H31" s="852">
        <v>9389.7422200000001</v>
      </c>
      <c r="I31" s="853">
        <v>1.0905686411373881E-2</v>
      </c>
      <c r="J31" s="852">
        <v>2995.61112</v>
      </c>
      <c r="K31" s="853">
        <v>6.3754240502773007E-3</v>
      </c>
      <c r="L31" s="852">
        <v>17782.40266</v>
      </c>
      <c r="M31" s="853">
        <v>8.8921728076154227E-3</v>
      </c>
    </row>
    <row r="32" spans="1:13" ht="26.25" customHeight="1">
      <c r="A32" s="576" t="s">
        <v>1148</v>
      </c>
      <c r="B32" s="577">
        <v>303773.28384999995</v>
      </c>
      <c r="C32" s="578">
        <v>1</v>
      </c>
      <c r="D32" s="577">
        <v>280924.41250999999</v>
      </c>
      <c r="E32" s="578">
        <v>1</v>
      </c>
      <c r="F32" s="577">
        <v>84220.204330000008</v>
      </c>
      <c r="G32" s="578">
        <v>1</v>
      </c>
      <c r="H32" s="577">
        <v>860995.06861000007</v>
      </c>
      <c r="I32" s="578">
        <v>1</v>
      </c>
      <c r="J32" s="577">
        <v>469868.52895999997</v>
      </c>
      <c r="K32" s="578">
        <v>1</v>
      </c>
      <c r="L32" s="577">
        <v>1999781.49826</v>
      </c>
      <c r="M32" s="578">
        <v>1</v>
      </c>
    </row>
    <row r="33" spans="1:13" ht="22.5">
      <c r="A33" s="79" t="s">
        <v>1149</v>
      </c>
      <c r="B33" s="852">
        <v>66.103589999999997</v>
      </c>
      <c r="C33" s="853">
        <v>2.176083069656687E-4</v>
      </c>
      <c r="D33" s="852">
        <v>114.86614</v>
      </c>
      <c r="E33" s="853">
        <v>4.0888628714640861E-4</v>
      </c>
      <c r="F33" s="852">
        <v>0</v>
      </c>
      <c r="G33" s="853">
        <v>0</v>
      </c>
      <c r="H33" s="852">
        <v>29.287990000000001</v>
      </c>
      <c r="I33" s="853">
        <v>3.4016443377873066E-5</v>
      </c>
      <c r="J33" s="852">
        <v>1251.1861000000001</v>
      </c>
      <c r="K33" s="853">
        <v>2.6628429504937409E-3</v>
      </c>
      <c r="L33" s="852">
        <v>1461.4438200000002</v>
      </c>
      <c r="M33" s="853">
        <v>7.308017507270645E-4</v>
      </c>
    </row>
    <row r="34" spans="1:13" ht="33">
      <c r="A34" s="79" t="s">
        <v>1150</v>
      </c>
      <c r="B34" s="852">
        <v>0</v>
      </c>
      <c r="C34" s="853">
        <v>0</v>
      </c>
      <c r="D34" s="852">
        <v>0</v>
      </c>
      <c r="E34" s="853">
        <v>0</v>
      </c>
      <c r="F34" s="852">
        <v>0</v>
      </c>
      <c r="G34" s="853">
        <v>0</v>
      </c>
      <c r="H34" s="852">
        <v>0</v>
      </c>
      <c r="I34" s="853">
        <v>0</v>
      </c>
      <c r="J34" s="852">
        <v>0</v>
      </c>
      <c r="K34" s="853">
        <v>0</v>
      </c>
      <c r="L34" s="852">
        <v>0</v>
      </c>
      <c r="M34" s="853">
        <v>0</v>
      </c>
    </row>
    <row r="35" spans="1:13" ht="12.75" customHeight="1">
      <c r="A35" s="21" t="s">
        <v>395</v>
      </c>
      <c r="B35" s="76"/>
      <c r="D35" s="76"/>
      <c r="H35" s="76"/>
    </row>
    <row r="36" spans="1:13" ht="12.75" customHeight="1">
      <c r="A36" s="39" t="s">
        <v>446</v>
      </c>
    </row>
    <row r="37" spans="1:13" ht="12.75" customHeight="1">
      <c r="A37" s="271"/>
    </row>
    <row r="38" spans="1:13" ht="12.75" customHeight="1">
      <c r="A38" s="937"/>
    </row>
    <row r="39" spans="1:13" ht="12.75" customHeight="1"/>
    <row r="40" spans="1:13" ht="12.75" customHeight="1"/>
    <row r="41" spans="1:13" ht="12.75" customHeight="1">
      <c r="A41" s="141" t="s">
        <v>709</v>
      </c>
      <c r="G41" s="137" t="str">
        <f>Naslovnica!A20</f>
        <v>Svibanj 2023.</v>
      </c>
    </row>
    <row r="42" spans="1:13">
      <c r="A42" s="535" t="s">
        <v>710</v>
      </c>
      <c r="G42" s="529" t="str">
        <f>Naslovnica!A24</f>
        <v>May 2023</v>
      </c>
    </row>
    <row r="43" spans="1:13" ht="12.75" customHeight="1"/>
    <row r="44" spans="1:13">
      <c r="G44" s="13" t="s">
        <v>1523</v>
      </c>
    </row>
    <row r="45" spans="1:13" ht="22.5">
      <c r="A45" s="1217" t="s">
        <v>447</v>
      </c>
      <c r="B45" s="579" t="s">
        <v>417</v>
      </c>
      <c r="C45" s="579" t="s">
        <v>418</v>
      </c>
      <c r="D45" s="579" t="s">
        <v>419</v>
      </c>
      <c r="E45" s="579" t="s">
        <v>420</v>
      </c>
      <c r="F45" s="579" t="s">
        <v>449</v>
      </c>
      <c r="G45" s="579" t="s">
        <v>422</v>
      </c>
    </row>
    <row r="46" spans="1:13" ht="22.5">
      <c r="A46" s="1217"/>
      <c r="B46" s="580" t="s">
        <v>448</v>
      </c>
      <c r="C46" s="580" t="s">
        <v>448</v>
      </c>
      <c r="D46" s="580" t="s">
        <v>448</v>
      </c>
      <c r="E46" s="580" t="s">
        <v>448</v>
      </c>
      <c r="F46" s="580" t="s">
        <v>448</v>
      </c>
      <c r="G46" s="580" t="s">
        <v>448</v>
      </c>
    </row>
    <row r="47" spans="1:13" ht="22.5">
      <c r="A47" s="79" t="s">
        <v>450</v>
      </c>
      <c r="B47" s="440">
        <v>7253.9229700000024</v>
      </c>
      <c r="C47" s="440">
        <v>2145.2467000000001</v>
      </c>
      <c r="D47" s="440">
        <v>537.87274000000014</v>
      </c>
      <c r="E47" s="440">
        <v>30237.932739999997</v>
      </c>
      <c r="F47" s="440">
        <v>28896.422609999991</v>
      </c>
      <c r="G47" s="440">
        <v>69071.397759999993</v>
      </c>
    </row>
    <row r="48" spans="1:13" ht="22.5">
      <c r="A48" s="441" t="s">
        <v>451</v>
      </c>
      <c r="B48" s="440">
        <v>4173.5192400000014</v>
      </c>
      <c r="C48" s="440">
        <v>4474.2939900000001</v>
      </c>
      <c r="D48" s="440">
        <v>2533.1104800000003</v>
      </c>
      <c r="E48" s="440">
        <v>44545.772329999993</v>
      </c>
      <c r="F48" s="440">
        <v>2193.6873999999998</v>
      </c>
      <c r="G48" s="440">
        <v>57920.383439999998</v>
      </c>
    </row>
    <row r="49" spans="1:13" ht="21.75">
      <c r="A49" s="576" t="s">
        <v>452</v>
      </c>
      <c r="B49" s="581">
        <f>B47-B48</f>
        <v>3080.4037300000009</v>
      </c>
      <c r="C49" s="581">
        <f t="shared" ref="C49:D49" si="0">C47-C48</f>
        <v>-2329.04729</v>
      </c>
      <c r="D49" s="581">
        <f t="shared" si="0"/>
        <v>-1995.23774</v>
      </c>
      <c r="E49" s="581">
        <f>E47-E48</f>
        <v>-14307.839589999996</v>
      </c>
      <c r="F49" s="581">
        <f>F47-F48</f>
        <v>26702.735209999992</v>
      </c>
      <c r="G49" s="581">
        <f>G47-G48</f>
        <v>11151.014319999995</v>
      </c>
    </row>
    <row r="50" spans="1:13" ht="12.75" customHeight="1">
      <c r="A50" s="21" t="s">
        <v>395</v>
      </c>
    </row>
    <row r="51" spans="1:13" ht="12.75" customHeight="1">
      <c r="A51" s="39" t="s">
        <v>446</v>
      </c>
    </row>
    <row r="52" spans="1:13" ht="12.75" customHeight="1"/>
    <row r="53" spans="1:13" ht="12.75" customHeight="1">
      <c r="A53" s="613" t="s">
        <v>81</v>
      </c>
    </row>
    <row r="54" spans="1:13" ht="12.75" customHeight="1"/>
    <row r="55" spans="1:13" ht="12.75" customHeight="1"/>
    <row r="56" spans="1:13" ht="12.75" customHeight="1">
      <c r="M56" s="34" t="s">
        <v>1075</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711</v>
      </c>
      <c r="F1" s="270" t="s">
        <v>222</v>
      </c>
      <c r="G1" s="158" t="s">
        <v>1488</v>
      </c>
    </row>
    <row r="2" spans="1:8">
      <c r="A2" s="531" t="s">
        <v>712</v>
      </c>
      <c r="F2" s="532" t="s">
        <v>223</v>
      </c>
      <c r="G2" s="533" t="s">
        <v>1489</v>
      </c>
    </row>
    <row r="3" spans="1:8" ht="12.75" customHeight="1"/>
    <row r="4" spans="1:8" ht="12.75" customHeight="1">
      <c r="C4" s="186"/>
      <c r="G4" s="157" t="s">
        <v>1524</v>
      </c>
    </row>
    <row r="5" spans="1:8" ht="22.5" customHeight="1">
      <c r="A5" s="563" t="s">
        <v>400</v>
      </c>
      <c r="B5" s="563" t="s">
        <v>401</v>
      </c>
      <c r="C5" s="563" t="s">
        <v>391</v>
      </c>
      <c r="D5" s="563" t="s">
        <v>402</v>
      </c>
      <c r="E5" s="563"/>
      <c r="F5" s="563" t="s">
        <v>403</v>
      </c>
      <c r="G5" s="563" t="s">
        <v>404</v>
      </c>
    </row>
    <row r="6" spans="1:8" ht="12.75" customHeight="1">
      <c r="A6" s="112" t="s">
        <v>78</v>
      </c>
      <c r="B6" s="189">
        <v>47572962490</v>
      </c>
      <c r="C6" s="276" t="s">
        <v>148</v>
      </c>
      <c r="D6" s="112" t="s">
        <v>77</v>
      </c>
      <c r="E6" s="112"/>
      <c r="F6" s="114">
        <v>1392920.9463136238</v>
      </c>
      <c r="G6" s="115">
        <v>17.011502653794487</v>
      </c>
      <c r="H6" s="285"/>
    </row>
    <row r="7" spans="1:8" ht="12.75" customHeight="1">
      <c r="A7" s="112" t="s">
        <v>1021</v>
      </c>
      <c r="B7" s="189">
        <v>93273216321</v>
      </c>
      <c r="C7" s="276" t="s">
        <v>150</v>
      </c>
      <c r="D7" s="112" t="s">
        <v>103</v>
      </c>
      <c r="E7" s="112"/>
      <c r="F7" s="114">
        <v>227587275.56838542</v>
      </c>
      <c r="G7" s="115">
        <v>103.47835156705902</v>
      </c>
      <c r="H7" s="285"/>
    </row>
    <row r="8" spans="1:8" ht="12.75" customHeight="1">
      <c r="A8" s="112" t="s">
        <v>1030</v>
      </c>
      <c r="B8" s="189">
        <v>97433886648</v>
      </c>
      <c r="C8" s="276" t="s">
        <v>151</v>
      </c>
      <c r="D8" s="112" t="s">
        <v>103</v>
      </c>
      <c r="E8" s="112"/>
      <c r="F8" s="114">
        <v>3681040.5999070937</v>
      </c>
      <c r="G8" s="115">
        <v>88.790909122722752</v>
      </c>
      <c r="H8" s="285"/>
    </row>
    <row r="9" spans="1:8" ht="12.75" customHeight="1">
      <c r="A9" s="112" t="s">
        <v>1022</v>
      </c>
      <c r="B9" s="189">
        <v>48815690681</v>
      </c>
      <c r="C9" s="276" t="s">
        <v>153</v>
      </c>
      <c r="D9" s="112" t="s">
        <v>1023</v>
      </c>
      <c r="E9" s="112"/>
      <c r="F9" s="114">
        <v>244356.19616431082</v>
      </c>
      <c r="G9" s="115">
        <v>68.971381275957341</v>
      </c>
      <c r="H9" s="285"/>
    </row>
    <row r="10" spans="1:8" ht="12.75" customHeight="1">
      <c r="A10" s="112" t="s">
        <v>820</v>
      </c>
      <c r="B10" s="189" t="s">
        <v>822</v>
      </c>
      <c r="C10" s="276" t="s">
        <v>823</v>
      </c>
      <c r="D10" s="133" t="s">
        <v>821</v>
      </c>
      <c r="E10" s="133"/>
      <c r="F10" s="116">
        <v>19950429.34501294</v>
      </c>
      <c r="G10" s="115">
        <v>18.128514512149195</v>
      </c>
      <c r="H10" s="285"/>
    </row>
    <row r="11" spans="1:8" ht="12.75" customHeight="1">
      <c r="A11" s="112" t="s">
        <v>1529</v>
      </c>
      <c r="B11" s="189" t="s">
        <v>1554</v>
      </c>
      <c r="C11" s="276" t="s">
        <v>1555</v>
      </c>
      <c r="D11" s="133" t="s">
        <v>174</v>
      </c>
      <c r="E11" s="133"/>
      <c r="F11" s="116">
        <v>1991243.757382706</v>
      </c>
      <c r="G11" s="115">
        <v>100.23436553849841</v>
      </c>
      <c r="H11" s="285"/>
    </row>
    <row r="12" spans="1:8" s="261" customFormat="1" ht="12.75" customHeight="1">
      <c r="A12" s="112" t="s">
        <v>137</v>
      </c>
      <c r="B12" s="189">
        <v>57255663752</v>
      </c>
      <c r="C12" s="276" t="s">
        <v>149</v>
      </c>
      <c r="D12" s="133" t="s">
        <v>174</v>
      </c>
      <c r="E12" s="133"/>
      <c r="F12" s="116">
        <v>773319.11208441167</v>
      </c>
      <c r="G12" s="115">
        <v>14.035850951455833</v>
      </c>
      <c r="H12" s="285"/>
    </row>
    <row r="13" spans="1:8" ht="12.75" customHeight="1">
      <c r="A13" s="112" t="s">
        <v>175</v>
      </c>
      <c r="B13" s="189">
        <v>13264226136</v>
      </c>
      <c r="C13" s="276" t="s">
        <v>152</v>
      </c>
      <c r="D13" s="133" t="s">
        <v>112</v>
      </c>
      <c r="E13" s="133"/>
      <c r="F13" s="116">
        <v>4985515.8006503414</v>
      </c>
      <c r="G13" s="115">
        <v>0.99710316013006828</v>
      </c>
    </row>
    <row r="14" spans="1:8" ht="12.75" customHeight="1">
      <c r="A14" s="112" t="s">
        <v>1342</v>
      </c>
      <c r="B14" s="189" t="s">
        <v>198</v>
      </c>
      <c r="C14" s="277" t="s">
        <v>199</v>
      </c>
      <c r="D14" s="112" t="s">
        <v>112</v>
      </c>
      <c r="E14" s="112"/>
      <c r="F14" s="114">
        <v>10857016.304997012</v>
      </c>
      <c r="G14" s="115">
        <v>1.0215316377594721</v>
      </c>
      <c r="H14" s="285"/>
    </row>
    <row r="15" spans="1:8" ht="12.75" customHeight="1">
      <c r="A15" s="112" t="s">
        <v>838</v>
      </c>
      <c r="B15" s="189">
        <v>75398635234</v>
      </c>
      <c r="C15" s="276" t="s">
        <v>824</v>
      </c>
      <c r="D15" s="112" t="s">
        <v>873</v>
      </c>
      <c r="E15" s="112"/>
      <c r="F15" s="117">
        <v>6744232.0737938816</v>
      </c>
      <c r="G15" s="118">
        <v>782.21978120913639</v>
      </c>
      <c r="H15" s="285"/>
    </row>
    <row r="16" spans="1:8" ht="18.75" customHeight="1">
      <c r="A16" s="569" t="s">
        <v>405</v>
      </c>
      <c r="B16" s="583"/>
      <c r="C16" s="584"/>
      <c r="D16" s="570"/>
      <c r="E16" s="570"/>
      <c r="F16" s="572">
        <f>SUM(F6:F15)</f>
        <v>278207349.70469177</v>
      </c>
      <c r="G16" s="585"/>
    </row>
    <row r="17" spans="1:7" s="261" customFormat="1">
      <c r="A17" s="272" t="s">
        <v>1530</v>
      </c>
    </row>
    <row r="18" spans="1:7" ht="12.75" customHeight="1">
      <c r="A18" s="21" t="s">
        <v>387</v>
      </c>
    </row>
    <row r="19" spans="1:7" ht="12.75" customHeight="1">
      <c r="A19" s="45" t="s">
        <v>406</v>
      </c>
    </row>
    <row r="20" spans="1:7" ht="12.75" customHeight="1">
      <c r="A20" s="272"/>
    </row>
    <row r="21" spans="1:7" ht="12.75" customHeight="1">
      <c r="A21" s="139" t="s">
        <v>713</v>
      </c>
      <c r="G21" s="158" t="s">
        <v>1436</v>
      </c>
    </row>
    <row r="22" spans="1:7" ht="12.75" customHeight="1">
      <c r="A22" s="531" t="s">
        <v>714</v>
      </c>
      <c r="G22" s="533" t="s">
        <v>1437</v>
      </c>
    </row>
    <row r="23" spans="1:7" ht="12.75" customHeight="1">
      <c r="A23" s="53"/>
    </row>
    <row r="24" spans="1:7" ht="12.75" customHeight="1">
      <c r="A24" s="53"/>
      <c r="G24" s="985" t="s">
        <v>1524</v>
      </c>
    </row>
    <row r="25" spans="1:7" ht="21.75">
      <c r="A25" s="563" t="s">
        <v>407</v>
      </c>
      <c r="B25" s="563" t="s">
        <v>401</v>
      </c>
      <c r="C25" s="563" t="s">
        <v>391</v>
      </c>
      <c r="D25" s="563" t="s">
        <v>402</v>
      </c>
      <c r="E25" s="563" t="s">
        <v>408</v>
      </c>
      <c r="F25" s="563" t="s">
        <v>403</v>
      </c>
      <c r="G25" s="563" t="s">
        <v>404</v>
      </c>
    </row>
    <row r="26" spans="1:7">
      <c r="A26" s="112" t="s">
        <v>202</v>
      </c>
      <c r="B26" s="189" t="s">
        <v>208</v>
      </c>
      <c r="C26" s="276" t="s">
        <v>209</v>
      </c>
      <c r="D26" s="112" t="s">
        <v>77</v>
      </c>
      <c r="E26" s="113"/>
      <c r="F26" s="116">
        <v>648943.27825336775</v>
      </c>
      <c r="G26" s="115">
        <v>10.636936770140411</v>
      </c>
    </row>
    <row r="27" spans="1:7">
      <c r="A27" s="112" t="s">
        <v>203</v>
      </c>
      <c r="B27" s="189" t="s">
        <v>210</v>
      </c>
      <c r="C27" s="276" t="s">
        <v>211</v>
      </c>
      <c r="D27" s="112" t="s">
        <v>206</v>
      </c>
      <c r="E27" s="113"/>
      <c r="F27" s="116">
        <v>43482749.286827259</v>
      </c>
      <c r="G27" s="115">
        <v>114.95188623911486</v>
      </c>
    </row>
    <row r="28" spans="1:7">
      <c r="A28" s="112" t="s">
        <v>204</v>
      </c>
      <c r="B28" s="189" t="s">
        <v>212</v>
      </c>
      <c r="C28" s="276" t="s">
        <v>213</v>
      </c>
      <c r="D28" s="112" t="s">
        <v>206</v>
      </c>
      <c r="E28" s="113"/>
      <c r="F28" s="116">
        <v>694639.74833101057</v>
      </c>
      <c r="G28" s="115">
        <v>113.62860264642174</v>
      </c>
    </row>
    <row r="29" spans="1:7">
      <c r="A29" s="112" t="s">
        <v>1158</v>
      </c>
      <c r="B29" s="189" t="s">
        <v>1336</v>
      </c>
      <c r="C29" s="276" t="s">
        <v>1337</v>
      </c>
      <c r="D29" s="112" t="s">
        <v>206</v>
      </c>
      <c r="E29" s="113"/>
      <c r="F29" s="116">
        <v>372768.81603291526</v>
      </c>
      <c r="G29" s="115">
        <v>118.11752695864072</v>
      </c>
    </row>
    <row r="30" spans="1:7" s="261" customFormat="1">
      <c r="A30" s="112" t="s">
        <v>205</v>
      </c>
      <c r="B30" s="189" t="s">
        <v>214</v>
      </c>
      <c r="C30" s="276" t="s">
        <v>215</v>
      </c>
      <c r="D30" s="112" t="s">
        <v>206</v>
      </c>
      <c r="E30" s="113"/>
      <c r="F30" s="116">
        <v>771258.03975048114</v>
      </c>
      <c r="G30" s="115">
        <v>19.158041880652153</v>
      </c>
    </row>
    <row r="31" spans="1:7" s="261" customFormat="1">
      <c r="A31" s="112" t="s">
        <v>1346</v>
      </c>
      <c r="B31" s="189" t="s">
        <v>1418</v>
      </c>
      <c r="C31" s="276" t="s">
        <v>1419</v>
      </c>
      <c r="D31" s="112" t="s">
        <v>1347</v>
      </c>
      <c r="E31" s="113"/>
      <c r="F31" s="116" t="s">
        <v>139</v>
      </c>
      <c r="G31" s="115" t="s">
        <v>139</v>
      </c>
    </row>
    <row r="32" spans="1:7" s="261" customFormat="1">
      <c r="A32" s="112" t="s">
        <v>1466</v>
      </c>
      <c r="B32" s="189" t="s">
        <v>1470</v>
      </c>
      <c r="C32" s="276" t="s">
        <v>1471</v>
      </c>
      <c r="D32" s="112" t="s">
        <v>1422</v>
      </c>
      <c r="E32" s="113"/>
      <c r="F32" s="116">
        <v>5645.0169221580718</v>
      </c>
      <c r="G32" s="115">
        <v>125.7188876675168</v>
      </c>
    </row>
    <row r="33" spans="1:10" s="261" customFormat="1">
      <c r="A33" s="112" t="s">
        <v>1467</v>
      </c>
      <c r="B33" s="189" t="s">
        <v>1472</v>
      </c>
      <c r="C33" s="276" t="s">
        <v>1473</v>
      </c>
      <c r="D33" s="112" t="s">
        <v>1422</v>
      </c>
      <c r="E33" s="113"/>
      <c r="F33" s="116">
        <v>5645.0169221580718</v>
      </c>
      <c r="G33" s="115">
        <v>125.7188876675168</v>
      </c>
      <c r="H33"/>
      <c r="I33"/>
      <c r="J33"/>
    </row>
    <row r="34" spans="1:10" ht="12.75" customHeight="1">
      <c r="A34" s="112" t="s">
        <v>177</v>
      </c>
      <c r="B34" s="189" t="s">
        <v>178</v>
      </c>
      <c r="C34" s="276" t="s">
        <v>179</v>
      </c>
      <c r="D34" s="112" t="s">
        <v>174</v>
      </c>
      <c r="E34" s="113" t="s">
        <v>114</v>
      </c>
      <c r="F34" s="116">
        <v>2133721.9863162781</v>
      </c>
      <c r="G34" s="115">
        <v>21.119583250381574</v>
      </c>
    </row>
    <row r="35" spans="1:10" ht="12.75" customHeight="1">
      <c r="A35" s="112"/>
      <c r="B35" s="189"/>
      <c r="C35" s="276"/>
      <c r="D35" s="112"/>
      <c r="E35" s="113" t="s">
        <v>115</v>
      </c>
      <c r="F35" s="116">
        <v>3685620.0111619881</v>
      </c>
      <c r="G35" s="115">
        <v>19.905965890238239</v>
      </c>
    </row>
    <row r="36" spans="1:10" ht="12.75" customHeight="1">
      <c r="A36" s="133" t="s">
        <v>1331</v>
      </c>
      <c r="B36" s="189" t="s">
        <v>200</v>
      </c>
      <c r="C36" s="276" t="s">
        <v>201</v>
      </c>
      <c r="D36" s="133" t="s">
        <v>112</v>
      </c>
      <c r="E36" s="133"/>
      <c r="F36" s="116">
        <v>5655328.7915588291</v>
      </c>
      <c r="G36" s="115">
        <v>0.96585011681081834</v>
      </c>
    </row>
    <row r="37" spans="1:10" ht="12.75" customHeight="1">
      <c r="A37" s="112" t="s">
        <v>176</v>
      </c>
      <c r="B37" s="189" t="s">
        <v>170</v>
      </c>
      <c r="C37" s="276" t="s">
        <v>154</v>
      </c>
      <c r="D37" s="112" t="s">
        <v>112</v>
      </c>
      <c r="E37" s="112"/>
      <c r="F37" s="116">
        <v>4230243.3711593337</v>
      </c>
      <c r="G37" s="115">
        <v>0.17912977846828521</v>
      </c>
    </row>
    <row r="38" spans="1:10" ht="12.75" customHeight="1">
      <c r="A38" s="112" t="s">
        <v>180</v>
      </c>
      <c r="B38" s="189" t="s">
        <v>181</v>
      </c>
      <c r="C38" s="276" t="s">
        <v>182</v>
      </c>
      <c r="D38" s="112" t="s">
        <v>112</v>
      </c>
      <c r="E38" s="112"/>
      <c r="F38" s="116">
        <v>26462365.97783529</v>
      </c>
      <c r="G38" s="115">
        <v>1.0849623079255735</v>
      </c>
      <c r="H38" s="283"/>
    </row>
    <row r="39" spans="1:10" ht="12.75" customHeight="1">
      <c r="A39" s="112" t="s">
        <v>874</v>
      </c>
      <c r="B39" s="189" t="s">
        <v>876</v>
      </c>
      <c r="C39" s="276" t="s">
        <v>877</v>
      </c>
      <c r="D39" s="112" t="s">
        <v>873</v>
      </c>
      <c r="E39" s="112"/>
      <c r="F39" s="116">
        <v>48074017.608334988</v>
      </c>
      <c r="G39" s="115">
        <v>19.395122304869851</v>
      </c>
      <c r="H39" s="283"/>
    </row>
    <row r="40" spans="1:10" ht="12.75" customHeight="1">
      <c r="A40" s="112" t="s">
        <v>872</v>
      </c>
      <c r="B40" s="189" t="s">
        <v>878</v>
      </c>
      <c r="C40" s="276" t="s">
        <v>879</v>
      </c>
      <c r="D40" s="112" t="s">
        <v>873</v>
      </c>
      <c r="E40" s="112"/>
      <c r="F40" s="114">
        <v>47310.467847899657</v>
      </c>
      <c r="G40" s="115">
        <v>11.827616961974915</v>
      </c>
      <c r="H40" s="282"/>
    </row>
    <row r="41" spans="1:10" ht="12.75" customHeight="1">
      <c r="A41" s="112" t="s">
        <v>875</v>
      </c>
      <c r="B41" s="189" t="s">
        <v>880</v>
      </c>
      <c r="C41" s="276" t="s">
        <v>881</v>
      </c>
      <c r="D41" s="112" t="s">
        <v>873</v>
      </c>
      <c r="E41" s="112"/>
      <c r="F41" s="114">
        <v>395246.8697325635</v>
      </c>
      <c r="G41" s="115">
        <v>12.189119585658167</v>
      </c>
      <c r="H41" s="282"/>
      <c r="I41" s="261"/>
      <c r="J41" s="261"/>
    </row>
    <row r="42" spans="1:10" s="261" customFormat="1" ht="12.75" customHeight="1">
      <c r="A42" s="112" t="s">
        <v>207</v>
      </c>
      <c r="B42" s="189" t="s">
        <v>217</v>
      </c>
      <c r="C42" s="276" t="s">
        <v>216</v>
      </c>
      <c r="D42" s="112" t="s">
        <v>225</v>
      </c>
      <c r="E42" s="112"/>
      <c r="F42" s="114">
        <v>1113040.9556042205</v>
      </c>
      <c r="G42" s="115">
        <v>134.88958543644318</v>
      </c>
      <c r="H42" s="282"/>
    </row>
    <row r="43" spans="1:10" s="261" customFormat="1" ht="12.75" customHeight="1">
      <c r="A43" s="112" t="s">
        <v>224</v>
      </c>
      <c r="B43" s="189">
        <v>34988643147</v>
      </c>
      <c r="C43" s="276" t="s">
        <v>155</v>
      </c>
      <c r="D43" s="133" t="s">
        <v>225</v>
      </c>
      <c r="E43" s="112"/>
      <c r="F43" s="114">
        <v>6746722.7460349062</v>
      </c>
      <c r="G43" s="115">
        <v>275.90891127999294</v>
      </c>
      <c r="H43" s="282"/>
    </row>
    <row r="44" spans="1:10" s="261" customFormat="1" ht="12.75" customHeight="1">
      <c r="A44" s="112" t="s">
        <v>1029</v>
      </c>
      <c r="B44" s="189" t="s">
        <v>1153</v>
      </c>
      <c r="C44" s="276" t="s">
        <v>1152</v>
      </c>
      <c r="D44" s="133" t="s">
        <v>1159</v>
      </c>
      <c r="E44" s="112"/>
      <c r="F44" s="114">
        <v>216388.99064304199</v>
      </c>
      <c r="G44" s="115">
        <v>214.70672054621826</v>
      </c>
      <c r="H44" s="271"/>
      <c r="I44"/>
      <c r="J44"/>
    </row>
    <row r="45" spans="1:10" ht="18.75" customHeight="1">
      <c r="A45" s="569" t="s">
        <v>409</v>
      </c>
      <c r="B45" s="583"/>
      <c r="C45" s="584"/>
      <c r="D45" s="570"/>
      <c r="E45" s="570"/>
      <c r="F45" s="572">
        <f>SUM(F26:F44)</f>
        <v>144741656.97926873</v>
      </c>
      <c r="G45" s="585"/>
    </row>
    <row r="46" spans="1:10" ht="12.75" customHeight="1">
      <c r="A46" s="21" t="s">
        <v>387</v>
      </c>
    </row>
    <row r="47" spans="1:10" ht="12.75" customHeight="1">
      <c r="A47" s="45" t="s">
        <v>410</v>
      </c>
    </row>
    <row r="48" spans="1:10" ht="12.75" customHeight="1">
      <c r="A48" s="272" t="s">
        <v>411</v>
      </c>
    </row>
    <row r="49" spans="1:7" ht="12.75" customHeight="1">
      <c r="A49" s="272"/>
    </row>
    <row r="50" spans="1:7" s="261" customFormat="1" ht="12.75" customHeight="1">
      <c r="A50" s="272"/>
      <c r="C50" s="272"/>
    </row>
    <row r="51" spans="1:7" ht="12.75" customHeight="1">
      <c r="A51" s="139" t="s">
        <v>715</v>
      </c>
      <c r="G51" s="158" t="s">
        <v>1488</v>
      </c>
    </row>
    <row r="52" spans="1:7" ht="12.75" customHeight="1">
      <c r="A52" s="531" t="s">
        <v>816</v>
      </c>
      <c r="G52" s="533" t="s">
        <v>1489</v>
      </c>
    </row>
    <row r="53" spans="1:7" ht="12.75" customHeight="1">
      <c r="A53" s="68"/>
    </row>
    <row r="54" spans="1:7" ht="12.75" customHeight="1">
      <c r="A54" s="45"/>
      <c r="G54" s="985" t="s">
        <v>1524</v>
      </c>
    </row>
    <row r="55" spans="1:7" ht="47.25" customHeight="1">
      <c r="A55" s="586" t="s">
        <v>412</v>
      </c>
      <c r="B55" s="563" t="s">
        <v>390</v>
      </c>
      <c r="C55" s="563" t="s">
        <v>391</v>
      </c>
      <c r="D55" s="586" t="s">
        <v>392</v>
      </c>
      <c r="E55" s="586"/>
      <c r="F55" s="586" t="s">
        <v>393</v>
      </c>
      <c r="G55" s="586" t="s">
        <v>394</v>
      </c>
    </row>
    <row r="56" spans="1:7">
      <c r="A56" s="119" t="s">
        <v>147</v>
      </c>
      <c r="B56" s="112">
        <v>8269700991</v>
      </c>
      <c r="C56" s="276" t="s">
        <v>160</v>
      </c>
      <c r="D56" s="119" t="s">
        <v>821</v>
      </c>
      <c r="E56" s="119"/>
      <c r="F56" s="120">
        <v>200562991.28143871</v>
      </c>
      <c r="G56" s="115">
        <v>52.155230562009656</v>
      </c>
    </row>
    <row r="57" spans="1:7">
      <c r="A57" s="21" t="s">
        <v>307</v>
      </c>
      <c r="G57" s="220"/>
    </row>
    <row r="58" spans="1:7">
      <c r="A58" s="154" t="s">
        <v>413</v>
      </c>
    </row>
    <row r="59" spans="1:7" ht="12.75" customHeight="1">
      <c r="A59" s="160" t="s">
        <v>107</v>
      </c>
      <c r="B59" s="181"/>
      <c r="C59" s="181"/>
      <c r="D59" s="181"/>
      <c r="E59" s="219"/>
      <c r="F59" s="181"/>
      <c r="G59" s="181"/>
    </row>
    <row r="60" spans="1:7" ht="21.75" customHeight="1">
      <c r="A60" s="1221" t="s">
        <v>108</v>
      </c>
      <c r="B60" s="1221"/>
      <c r="C60" s="1221"/>
      <c r="D60" s="1221"/>
      <c r="E60" s="1221"/>
      <c r="F60" s="1221"/>
      <c r="G60" s="1221"/>
    </row>
    <row r="61" spans="1:7" ht="12.75" customHeight="1">
      <c r="A61" s="53"/>
    </row>
    <row r="62" spans="1:7" ht="12.75" customHeight="1">
      <c r="A62" s="145" t="s">
        <v>716</v>
      </c>
      <c r="F62" s="146"/>
      <c r="G62" s="158" t="s">
        <v>1436</v>
      </c>
    </row>
    <row r="63" spans="1:7" ht="12.75" customHeight="1">
      <c r="A63" s="534" t="s">
        <v>1460</v>
      </c>
      <c r="F63" s="54"/>
      <c r="G63" s="533" t="s">
        <v>1437</v>
      </c>
    </row>
    <row r="64" spans="1:7" ht="12.75" customHeight="1"/>
    <row r="65" spans="1:7" ht="12.75" customHeight="1">
      <c r="G65" s="985" t="s">
        <v>1524</v>
      </c>
    </row>
    <row r="66" spans="1:7" ht="35.25" customHeight="1">
      <c r="A66" s="586" t="s">
        <v>812</v>
      </c>
      <c r="B66" s="563" t="s">
        <v>401</v>
      </c>
      <c r="C66" s="563" t="s">
        <v>391</v>
      </c>
      <c r="D66" s="586" t="s">
        <v>392</v>
      </c>
      <c r="E66" s="586"/>
      <c r="F66" s="586" t="s">
        <v>393</v>
      </c>
      <c r="G66" s="563" t="s">
        <v>404</v>
      </c>
    </row>
    <row r="67" spans="1:7" s="261" customFormat="1">
      <c r="A67" s="123" t="s">
        <v>1464</v>
      </c>
      <c r="B67" s="189" t="s">
        <v>1468</v>
      </c>
      <c r="C67" s="278" t="s">
        <v>1469</v>
      </c>
      <c r="D67" s="123" t="s">
        <v>1465</v>
      </c>
      <c r="E67" s="123"/>
      <c r="F67" s="124">
        <v>36031.460614506599</v>
      </c>
      <c r="G67" s="125">
        <v>6.3454217533614153E-3</v>
      </c>
    </row>
    <row r="68" spans="1:7" ht="12.75" customHeight="1">
      <c r="A68" s="123" t="s">
        <v>1348</v>
      </c>
      <c r="B68" s="189" t="s">
        <v>1461</v>
      </c>
      <c r="C68" s="278" t="s">
        <v>1462</v>
      </c>
      <c r="D68" s="123" t="s">
        <v>1349</v>
      </c>
      <c r="E68" s="123"/>
      <c r="F68" s="124">
        <v>8856564.6904240493</v>
      </c>
      <c r="G68" s="125">
        <v>69.331128658614261</v>
      </c>
    </row>
    <row r="69" spans="1:7" s="261" customFormat="1" ht="12.75" customHeight="1">
      <c r="A69" s="569" t="s">
        <v>409</v>
      </c>
      <c r="B69" s="583"/>
      <c r="C69" s="584"/>
      <c r="D69" s="583"/>
      <c r="E69" s="583"/>
      <c r="F69" s="587">
        <f>SUM(F65:F68)</f>
        <v>8892596.1510385554</v>
      </c>
      <c r="G69" s="588"/>
    </row>
    <row r="70" spans="1:7" ht="12.75" customHeight="1">
      <c r="A70" s="40" t="s">
        <v>414</v>
      </c>
    </row>
    <row r="71" spans="1:7" ht="12.75" customHeight="1">
      <c r="A71" s="45" t="s">
        <v>410</v>
      </c>
    </row>
    <row r="72" spans="1:7" ht="12.75" customHeight="1"/>
    <row r="73" spans="1:7" ht="12.75" customHeight="1">
      <c r="A73" s="145" t="s">
        <v>814</v>
      </c>
      <c r="F73" s="146"/>
      <c r="G73" s="158" t="s">
        <v>1436</v>
      </c>
    </row>
    <row r="74" spans="1:7" ht="12.75" customHeight="1">
      <c r="A74" s="534" t="s">
        <v>815</v>
      </c>
      <c r="F74" s="54"/>
      <c r="G74" s="533" t="s">
        <v>1437</v>
      </c>
    </row>
    <row r="75" spans="1:7" ht="12.75" customHeight="1">
      <c r="A75" s="159"/>
    </row>
    <row r="76" spans="1:7" ht="12.75" customHeight="1">
      <c r="G76" s="985" t="s">
        <v>1524</v>
      </c>
    </row>
    <row r="77" spans="1:7" ht="21.75">
      <c r="A77" s="586" t="s">
        <v>415</v>
      </c>
      <c r="B77" s="563" t="s">
        <v>401</v>
      </c>
      <c r="C77" s="563" t="s">
        <v>391</v>
      </c>
      <c r="D77" s="586" t="s">
        <v>392</v>
      </c>
      <c r="E77" s="586"/>
      <c r="F77" s="586" t="s">
        <v>393</v>
      </c>
      <c r="G77" s="563" t="s">
        <v>404</v>
      </c>
    </row>
    <row r="78" spans="1:7" ht="12.75" customHeight="1">
      <c r="A78" s="123" t="s">
        <v>1351</v>
      </c>
      <c r="B78" s="189">
        <v>61196386099</v>
      </c>
      <c r="C78" s="278" t="s">
        <v>157</v>
      </c>
      <c r="D78" s="123"/>
      <c r="E78" s="123"/>
      <c r="F78" s="963" t="s">
        <v>139</v>
      </c>
      <c r="G78" s="964" t="s">
        <v>139</v>
      </c>
    </row>
    <row r="79" spans="1:7" ht="12.75" customHeight="1">
      <c r="A79" s="279" t="s">
        <v>841</v>
      </c>
      <c r="B79" s="189">
        <v>37735093339</v>
      </c>
      <c r="C79" s="278" t="s">
        <v>156</v>
      </c>
      <c r="D79" s="123" t="s">
        <v>1349</v>
      </c>
      <c r="E79" s="123"/>
      <c r="F79" s="774">
        <v>3832821.5143672437</v>
      </c>
      <c r="G79" s="775">
        <v>0.24898101678589835</v>
      </c>
    </row>
    <row r="80" spans="1:7" ht="18.75" customHeight="1">
      <c r="A80" s="569" t="s">
        <v>409</v>
      </c>
      <c r="B80" s="583"/>
      <c r="C80" s="584"/>
      <c r="D80" s="583"/>
      <c r="E80" s="583"/>
      <c r="F80" s="587">
        <f>SUM(F78:F79)</f>
        <v>3832821.5143672437</v>
      </c>
      <c r="G80" s="588"/>
    </row>
    <row r="81" spans="1:7" s="261" customFormat="1">
      <c r="A81" s="272" t="s">
        <v>1350</v>
      </c>
    </row>
    <row r="82" spans="1:7" ht="12.75" customHeight="1">
      <c r="A82" s="40" t="s">
        <v>414</v>
      </c>
    </row>
    <row r="83" spans="1:7" ht="12.75" customHeight="1">
      <c r="A83" s="45" t="s">
        <v>410</v>
      </c>
      <c r="F83" s="44"/>
    </row>
    <row r="84" spans="1:7" ht="12.75" customHeight="1">
      <c r="A84" s="530" t="s">
        <v>167</v>
      </c>
      <c r="D84" s="44"/>
    </row>
    <row r="85" spans="1:7">
      <c r="A85" s="160" t="s">
        <v>106</v>
      </c>
    </row>
    <row r="86" spans="1:7" ht="21" customHeight="1">
      <c r="A86" s="1222" t="s">
        <v>105</v>
      </c>
      <c r="B86" s="1222"/>
      <c r="C86" s="1222"/>
      <c r="D86" s="1222"/>
      <c r="E86" s="1222"/>
      <c r="F86" s="1222"/>
      <c r="G86" s="1222"/>
    </row>
    <row r="87" spans="1:7" ht="12.75" customHeight="1">
      <c r="A87" s="161"/>
      <c r="D87" s="44"/>
    </row>
    <row r="88" spans="1:7" ht="12.75" customHeight="1">
      <c r="A88" s="613" t="s">
        <v>81</v>
      </c>
      <c r="D88" s="44"/>
    </row>
    <row r="89" spans="1:7" ht="12.75" customHeight="1">
      <c r="D89" s="44"/>
      <c r="G89" s="34" t="s">
        <v>807</v>
      </c>
    </row>
    <row r="90" spans="1:7" ht="12.75" customHeight="1">
      <c r="D90" s="44"/>
    </row>
    <row r="91" spans="1:7" ht="12.75" customHeight="1">
      <c r="A91" s="162"/>
      <c r="F91" s="132"/>
    </row>
    <row r="92" spans="1:7" ht="12.75" customHeight="1">
      <c r="A92" s="160"/>
      <c r="D92" s="44"/>
    </row>
    <row r="93" spans="1:7" ht="12.75" customHeight="1">
      <c r="A93" s="160"/>
    </row>
    <row r="94" spans="1:7" ht="12.75" customHeight="1">
      <c r="A94" s="160"/>
    </row>
    <row r="95" spans="1:7" ht="12.75" customHeight="1">
      <c r="A95" s="161"/>
      <c r="F95" s="44"/>
    </row>
    <row r="96" spans="1:7" ht="12.75" customHeight="1">
      <c r="A96" s="161"/>
    </row>
    <row r="97" spans="1:1" ht="12.75" customHeight="1">
      <c r="A97" s="161"/>
    </row>
    <row r="98" spans="1:1" ht="12.75" customHeight="1">
      <c r="A98" s="161"/>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B11 B26:B33 B34:B44 B68:C68 B67 B1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K211"/>
  <sheetViews>
    <sheetView showGridLines="0" topLeftCell="A13" zoomScaleNormal="100" workbookViewId="0">
      <selection activeCell="A15" sqref="A15"/>
    </sheetView>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718</v>
      </c>
      <c r="G1" s="143" t="str">
        <f>Naslovnica!A20</f>
        <v>Svibanj 2023.</v>
      </c>
      <c r="K1" s="261"/>
    </row>
    <row r="2" spans="1:11" ht="12.75" customHeight="1">
      <c r="A2" s="527" t="s">
        <v>719</v>
      </c>
      <c r="G2" s="528" t="str">
        <f>Naslovnica!A24</f>
        <v>May 2023</v>
      </c>
    </row>
    <row r="3" spans="1:11" ht="12.75" customHeight="1"/>
    <row r="4" spans="1:11" ht="12.75" customHeight="1">
      <c r="G4" s="13" t="s">
        <v>1524</v>
      </c>
    </row>
    <row r="5" spans="1:11" ht="33">
      <c r="A5" s="586" t="s">
        <v>389</v>
      </c>
      <c r="B5" s="563" t="s">
        <v>390</v>
      </c>
      <c r="C5" s="563" t="s">
        <v>391</v>
      </c>
      <c r="D5" s="586" t="s">
        <v>392</v>
      </c>
      <c r="E5" s="586" t="s">
        <v>141</v>
      </c>
      <c r="F5" s="586" t="s">
        <v>393</v>
      </c>
      <c r="G5" s="563" t="s">
        <v>404</v>
      </c>
    </row>
    <row r="6" spans="1:11">
      <c r="A6" s="119" t="s">
        <v>1435</v>
      </c>
      <c r="B6" s="189" t="s">
        <v>1032</v>
      </c>
      <c r="C6" s="113" t="s">
        <v>1037</v>
      </c>
      <c r="D6" s="119" t="s">
        <v>1422</v>
      </c>
      <c r="E6" s="1088"/>
      <c r="F6" s="120">
        <v>59101.34</v>
      </c>
      <c r="G6" s="165">
        <v>15.027273246893468</v>
      </c>
    </row>
    <row r="7" spans="1:11">
      <c r="A7" s="119" t="s">
        <v>1546</v>
      </c>
      <c r="B7" s="189"/>
      <c r="C7" s="113"/>
      <c r="D7" s="119" t="s">
        <v>112</v>
      </c>
      <c r="E7" s="1088" t="s">
        <v>114</v>
      </c>
      <c r="F7" s="120">
        <v>2609372.5597999999</v>
      </c>
      <c r="G7" s="165">
        <v>93.058899999999994</v>
      </c>
    </row>
    <row r="8" spans="1:11">
      <c r="A8" s="119"/>
      <c r="B8" s="189"/>
      <c r="C8" s="113"/>
      <c r="D8" s="119"/>
      <c r="E8" s="1088" t="s">
        <v>115</v>
      </c>
      <c r="F8" s="120">
        <v>4271.8693000000003</v>
      </c>
      <c r="G8" s="165">
        <v>92.692599999999999</v>
      </c>
    </row>
    <row r="9" spans="1:11">
      <c r="A9" s="119"/>
      <c r="B9" s="189"/>
      <c r="C9" s="113"/>
      <c r="D9" s="119"/>
      <c r="E9" s="1088" t="s">
        <v>116</v>
      </c>
      <c r="F9" s="120">
        <v>120644.85030000001</v>
      </c>
      <c r="G9" s="165">
        <v>93.144300000000001</v>
      </c>
    </row>
    <row r="10" spans="1:11">
      <c r="A10" s="119"/>
      <c r="B10" s="189"/>
      <c r="C10" s="113"/>
      <c r="D10" s="119"/>
      <c r="E10" s="1088" t="s">
        <v>1164</v>
      </c>
      <c r="F10" s="120">
        <v>179423.15059999999</v>
      </c>
      <c r="G10" s="165">
        <v>93.359399999999994</v>
      </c>
    </row>
    <row r="11" spans="1:11">
      <c r="A11" s="119" t="s">
        <v>1048</v>
      </c>
      <c r="B11" s="189" t="s">
        <v>1125</v>
      </c>
      <c r="C11" s="113" t="s">
        <v>1126</v>
      </c>
      <c r="D11" s="119" t="s">
        <v>1033</v>
      </c>
      <c r="E11" s="1088"/>
      <c r="F11" s="120">
        <v>3040626.44</v>
      </c>
      <c r="G11" s="165">
        <v>101.13392138796867</v>
      </c>
    </row>
    <row r="12" spans="1:11">
      <c r="A12" s="569" t="s">
        <v>386</v>
      </c>
      <c r="B12" s="582"/>
      <c r="C12" s="582"/>
      <c r="D12" s="589"/>
      <c r="E12" s="589"/>
      <c r="F12" s="590">
        <f>SUM(F6:F11)</f>
        <v>6013440.209999999</v>
      </c>
      <c r="G12" s="591"/>
    </row>
    <row r="13" spans="1:11" ht="12.75" customHeight="1">
      <c r="A13" s="21" t="s">
        <v>395</v>
      </c>
    </row>
    <row r="14" spans="1:11" ht="12.75" customHeight="1">
      <c r="A14" s="21"/>
    </row>
    <row r="15" spans="1:11" ht="12.75" customHeight="1">
      <c r="A15" s="141" t="s">
        <v>720</v>
      </c>
      <c r="G15" s="143" t="s">
        <v>1570</v>
      </c>
    </row>
    <row r="16" spans="1:11" ht="12.75" customHeight="1">
      <c r="A16" s="527" t="s">
        <v>721</v>
      </c>
      <c r="G16" s="528" t="s">
        <v>1571</v>
      </c>
    </row>
    <row r="17" spans="1:7" ht="12.75" customHeight="1"/>
    <row r="18" spans="1:7" ht="12.75" customHeight="1">
      <c r="G18" s="13" t="s">
        <v>1524</v>
      </c>
    </row>
    <row r="19" spans="1:7" ht="54.75">
      <c r="A19" s="586" t="s">
        <v>396</v>
      </c>
      <c r="B19" s="563" t="s">
        <v>390</v>
      </c>
      <c r="C19" s="563" t="s">
        <v>391</v>
      </c>
      <c r="D19" s="586" t="s">
        <v>392</v>
      </c>
      <c r="E19" s="586"/>
      <c r="F19" s="586" t="s">
        <v>393</v>
      </c>
      <c r="G19" s="586" t="s">
        <v>394</v>
      </c>
    </row>
    <row r="20" spans="1:7" ht="12.75" customHeight="1">
      <c r="A20" s="119" t="s">
        <v>138</v>
      </c>
      <c r="B20" s="189">
        <v>75111210338</v>
      </c>
      <c r="C20" s="276" t="s">
        <v>159</v>
      </c>
      <c r="D20" s="274" t="s">
        <v>140</v>
      </c>
      <c r="E20" s="274"/>
      <c r="F20" s="120">
        <v>5844134.4767000005</v>
      </c>
      <c r="G20" s="165">
        <v>11.549672878853755</v>
      </c>
    </row>
    <row r="21" spans="1:7" ht="12.75" customHeight="1">
      <c r="A21" s="119" t="s">
        <v>146</v>
      </c>
      <c r="B21" s="189" t="s">
        <v>169</v>
      </c>
      <c r="C21" s="276" t="s">
        <v>158</v>
      </c>
      <c r="D21" s="119" t="s">
        <v>174</v>
      </c>
      <c r="E21" s="119"/>
      <c r="F21" s="120">
        <v>13388570.390000001</v>
      </c>
      <c r="G21" s="165">
        <v>4.4009732448793368</v>
      </c>
    </row>
    <row r="22" spans="1:7">
      <c r="A22" s="569" t="s">
        <v>386</v>
      </c>
      <c r="B22" s="582"/>
      <c r="C22" s="582"/>
      <c r="D22" s="589"/>
      <c r="E22" s="589"/>
      <c r="F22" s="590">
        <f>SUM(F20:F21)</f>
        <v>19232704.866700001</v>
      </c>
      <c r="G22" s="591"/>
    </row>
    <row r="23" spans="1:7" ht="12.75" customHeight="1">
      <c r="A23" s="21" t="s">
        <v>397</v>
      </c>
    </row>
    <row r="24" spans="1:7" ht="12.75" customHeight="1"/>
    <row r="25" spans="1:7" ht="12.75" customHeight="1">
      <c r="A25" s="142" t="s">
        <v>722</v>
      </c>
      <c r="G25" s="143" t="s">
        <v>1570</v>
      </c>
    </row>
    <row r="26" spans="1:7" ht="12.75" customHeight="1">
      <c r="A26" s="525" t="s">
        <v>723</v>
      </c>
      <c r="G26" s="528" t="s">
        <v>1571</v>
      </c>
    </row>
    <row r="27" spans="1:7" ht="12.75" customHeight="1"/>
    <row r="28" spans="1:7" ht="12.75" customHeight="1">
      <c r="G28" s="13" t="s">
        <v>1524</v>
      </c>
    </row>
    <row r="29" spans="1:7" ht="54.75">
      <c r="A29" s="586" t="s">
        <v>396</v>
      </c>
      <c r="B29" s="563" t="s">
        <v>390</v>
      </c>
      <c r="C29" s="563" t="s">
        <v>391</v>
      </c>
      <c r="D29" s="586" t="s">
        <v>392</v>
      </c>
      <c r="E29" s="586"/>
      <c r="F29" s="586" t="s">
        <v>393</v>
      </c>
      <c r="G29" s="586" t="s">
        <v>394</v>
      </c>
    </row>
    <row r="30" spans="1:7" ht="12.75" customHeight="1">
      <c r="A30" s="119" t="s">
        <v>837</v>
      </c>
      <c r="B30" s="189">
        <v>56903349567</v>
      </c>
      <c r="C30" s="276" t="s">
        <v>161</v>
      </c>
      <c r="D30" s="279" t="s">
        <v>891</v>
      </c>
      <c r="E30" s="279"/>
      <c r="F30" s="120" t="s">
        <v>139</v>
      </c>
      <c r="G30" s="165" t="s">
        <v>139</v>
      </c>
    </row>
    <row r="31" spans="1:7" ht="12.75" customHeight="1">
      <c r="A31" s="773" t="s">
        <v>839</v>
      </c>
    </row>
    <row r="32" spans="1:7" ht="12.75" customHeight="1">
      <c r="A32" s="21" t="s">
        <v>395</v>
      </c>
    </row>
    <row r="33" spans="1:7" ht="19.5" customHeight="1">
      <c r="A33" s="1223" t="s">
        <v>107</v>
      </c>
      <c r="B33" s="1223"/>
      <c r="C33" s="1223"/>
      <c r="D33" s="1223"/>
      <c r="E33" s="1087"/>
    </row>
    <row r="34" spans="1:7" ht="21.75" customHeight="1">
      <c r="A34" s="1221" t="s">
        <v>108</v>
      </c>
      <c r="B34" s="1221"/>
      <c r="C34" s="1221"/>
      <c r="D34" s="1221"/>
      <c r="E34" s="1086"/>
      <c r="F34" s="53"/>
      <c r="G34" s="53"/>
    </row>
    <row r="35" spans="1:7" ht="12.75" customHeight="1">
      <c r="A35" s="773"/>
    </row>
    <row r="36" spans="1:7" ht="12.75" customHeight="1"/>
    <row r="37" spans="1:7" ht="12.75" customHeight="1">
      <c r="A37" s="144" t="s">
        <v>724</v>
      </c>
      <c r="G37" s="137" t="str">
        <f>Naslovnica!A20</f>
        <v>Svibanj 2023.</v>
      </c>
    </row>
    <row r="38" spans="1:7" ht="12.75" customHeight="1">
      <c r="A38" s="525" t="s">
        <v>725</v>
      </c>
      <c r="G38" s="529" t="str">
        <f>Naslovnica!A24</f>
        <v>May 2023</v>
      </c>
    </row>
    <row r="39" spans="1:7" ht="12.75" customHeight="1"/>
    <row r="40" spans="1:7" ht="12.75" customHeight="1">
      <c r="F40" s="13"/>
      <c r="G40" s="13" t="s">
        <v>1524</v>
      </c>
    </row>
    <row r="41" spans="1:7" ht="33">
      <c r="A41" s="586" t="s">
        <v>398</v>
      </c>
      <c r="B41" s="563" t="s">
        <v>390</v>
      </c>
      <c r="C41" s="563" t="s">
        <v>391</v>
      </c>
      <c r="D41" s="586" t="s">
        <v>392</v>
      </c>
      <c r="E41" s="586"/>
      <c r="F41" s="586" t="s">
        <v>393</v>
      </c>
      <c r="G41" s="563" t="s">
        <v>404</v>
      </c>
    </row>
    <row r="42" spans="1:7" ht="22.5" customHeight="1">
      <c r="A42" s="121" t="s">
        <v>80</v>
      </c>
      <c r="B42" s="189">
        <v>39146857475</v>
      </c>
      <c r="C42" s="276" t="s">
        <v>162</v>
      </c>
      <c r="D42" s="258" t="s">
        <v>112</v>
      </c>
      <c r="E42" s="258"/>
      <c r="F42" s="122">
        <v>138613767.88</v>
      </c>
      <c r="G42" s="165">
        <v>77.670599999999993</v>
      </c>
    </row>
    <row r="43" spans="1:7" ht="12.75" customHeight="1">
      <c r="A43" s="21" t="s">
        <v>395</v>
      </c>
      <c r="B43" s="265"/>
      <c r="C43" s="266"/>
      <c r="D43" s="267"/>
      <c r="E43" s="267"/>
      <c r="F43" s="268"/>
    </row>
    <row r="44" spans="1:7" ht="12.75" customHeight="1">
      <c r="A44" s="530" t="s">
        <v>168</v>
      </c>
      <c r="F44" s="953"/>
      <c r="G44" s="954"/>
    </row>
    <row r="45" spans="1:7" ht="12.75" customHeight="1">
      <c r="A45" s="156"/>
      <c r="D45" s="873"/>
      <c r="E45" s="873"/>
    </row>
    <row r="46" spans="1:7" ht="12.75" customHeight="1">
      <c r="A46" s="269"/>
      <c r="B46" s="182"/>
      <c r="C46" s="182"/>
      <c r="D46" s="182"/>
      <c r="E46" s="182"/>
      <c r="F46" s="938"/>
      <c r="G46" s="938"/>
    </row>
    <row r="47" spans="1:7" ht="12.75" customHeight="1">
      <c r="A47" s="275"/>
      <c r="B47" s="53"/>
      <c r="C47" s="53"/>
      <c r="D47" s="53"/>
      <c r="E47" s="53"/>
    </row>
    <row r="48" spans="1:7" ht="12.75" customHeight="1">
      <c r="A48" s="175"/>
    </row>
    <row r="49" spans="1:7" ht="12.75" customHeight="1"/>
    <row r="50" spans="1:7" ht="12.75" customHeight="1"/>
    <row r="51" spans="1:7" ht="12.75" customHeight="1">
      <c r="A51" s="608" t="s">
        <v>399</v>
      </c>
      <c r="B51" s="610"/>
      <c r="C51" s="610"/>
      <c r="D51" s="610"/>
      <c r="E51" s="610"/>
    </row>
    <row r="52" spans="1:7" ht="12.75" customHeight="1">
      <c r="A52" s="611" t="s">
        <v>172</v>
      </c>
      <c r="B52" s="610"/>
      <c r="C52" s="610"/>
      <c r="D52" s="610"/>
      <c r="E52" s="610"/>
    </row>
    <row r="53" spans="1:7" ht="12.75" customHeight="1">
      <c r="A53" s="613" t="s">
        <v>81</v>
      </c>
    </row>
    <row r="54" spans="1:7" ht="12.75" customHeight="1"/>
    <row r="55" spans="1:7" ht="12.75" customHeight="1">
      <c r="G55" s="273" t="s">
        <v>1076</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hyperlinks>
  <pageMargins left="0.7" right="0.7" top="0.75" bottom="0.75" header="0.3" footer="0.3"/>
  <pageSetup paperSize="9" scale="75" orientation="portrait" r:id="rId1"/>
  <ignoredErrors>
    <ignoredError sqref="B6 B21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4" t="s">
        <v>682</v>
      </c>
      <c r="B1" s="605"/>
      <c r="C1" s="605"/>
      <c r="D1" s="512"/>
      <c r="E1" s="602"/>
      <c r="F1" s="197"/>
      <c r="G1" s="197"/>
      <c r="H1" s="197"/>
      <c r="I1" s="513" t="s">
        <v>1572</v>
      </c>
    </row>
    <row r="2" spans="1:27" ht="15" customHeight="1">
      <c r="A2" s="606" t="s">
        <v>683</v>
      </c>
      <c r="B2" s="605"/>
      <c r="C2" s="605"/>
      <c r="D2" s="512"/>
      <c r="E2" s="603"/>
      <c r="F2" s="197"/>
      <c r="G2" s="197"/>
      <c r="H2" s="197"/>
      <c r="I2" s="520" t="s">
        <v>1573</v>
      </c>
    </row>
    <row r="3" spans="1:27" ht="12.75" customHeight="1">
      <c r="A3" s="41" t="s">
        <v>847</v>
      </c>
    </row>
    <row r="4" spans="1:27" ht="12.75" customHeight="1"/>
    <row r="5" spans="1:27" ht="12.75" customHeight="1">
      <c r="A5" s="147" t="s">
        <v>684</v>
      </c>
    </row>
    <row r="6" spans="1:27" ht="12.75" customHeight="1">
      <c r="A6" s="521" t="s">
        <v>685</v>
      </c>
    </row>
    <row r="7" spans="1:27" ht="12.75" customHeight="1">
      <c r="J7" s="1227"/>
      <c r="K7" s="1227"/>
      <c r="L7" s="316"/>
      <c r="M7" s="316"/>
      <c r="N7" s="316"/>
      <c r="O7" s="316"/>
      <c r="P7" s="316"/>
    </row>
    <row r="8" spans="1:27" ht="16.5" customHeight="1">
      <c r="A8" s="1229" t="s">
        <v>376</v>
      </c>
      <c r="B8" s="1229"/>
      <c r="C8" s="442">
        <v>45016</v>
      </c>
      <c r="D8" s="316"/>
      <c r="E8" s="316"/>
      <c r="F8" s="316"/>
      <c r="G8" s="316"/>
      <c r="J8" s="1227"/>
      <c r="K8" s="1227"/>
      <c r="L8" s="317"/>
      <c r="M8" s="317"/>
      <c r="N8" s="317"/>
      <c r="O8" s="317"/>
      <c r="P8" s="317"/>
    </row>
    <row r="9" spans="1:27" ht="21.75" customHeight="1">
      <c r="A9" s="1230" t="s">
        <v>377</v>
      </c>
      <c r="B9" s="1230"/>
      <c r="C9" s="443">
        <v>15</v>
      </c>
      <c r="D9" s="316"/>
      <c r="E9" s="317"/>
      <c r="F9" s="317"/>
      <c r="G9" s="317"/>
    </row>
    <row r="10" spans="1:27" ht="12.75" customHeight="1">
      <c r="A10" s="16" t="s">
        <v>307</v>
      </c>
    </row>
    <row r="11" spans="1:27" ht="12.75" customHeight="1"/>
    <row r="12" spans="1:27" ht="12.75" customHeight="1">
      <c r="A12" s="147" t="s">
        <v>686</v>
      </c>
    </row>
    <row r="13" spans="1:27" ht="12.75" customHeight="1">
      <c r="A13" s="521" t="s">
        <v>687</v>
      </c>
      <c r="Z13" s="64"/>
      <c r="AA13" s="64"/>
    </row>
    <row r="14" spans="1:27" s="261" customFormat="1" ht="12.75" customHeight="1">
      <c r="A14" s="42"/>
      <c r="F14" s="197"/>
      <c r="I14" s="13" t="s">
        <v>1514</v>
      </c>
      <c r="Y14" s="64"/>
      <c r="Z14" s="64"/>
      <c r="AA14" s="64"/>
    </row>
    <row r="15" spans="1:27" s="261" customFormat="1" ht="22.5" customHeight="1">
      <c r="A15" s="444"/>
      <c r="B15" s="1226" t="s">
        <v>378</v>
      </c>
      <c r="C15" s="1226"/>
      <c r="D15" s="1226"/>
      <c r="E15" s="1226"/>
      <c r="F15" s="1226" t="s">
        <v>317</v>
      </c>
      <c r="G15" s="1226"/>
      <c r="H15" s="1226"/>
      <c r="I15" s="1226"/>
      <c r="Y15" s="64"/>
      <c r="Z15" s="64"/>
      <c r="AA15" s="64"/>
    </row>
    <row r="16" spans="1:27" ht="135" customHeight="1">
      <c r="A16" s="1228" t="s">
        <v>379</v>
      </c>
      <c r="B16" s="776" t="s">
        <v>774</v>
      </c>
      <c r="C16" s="1225" t="s">
        <v>380</v>
      </c>
      <c r="D16" s="776" t="s">
        <v>381</v>
      </c>
      <c r="E16" s="1225" t="s">
        <v>380</v>
      </c>
      <c r="F16" s="776" t="s">
        <v>775</v>
      </c>
      <c r="G16" s="1225" t="s">
        <v>382</v>
      </c>
      <c r="H16" s="776" t="s">
        <v>772</v>
      </c>
      <c r="I16" s="1225" t="s">
        <v>382</v>
      </c>
    </row>
    <row r="17" spans="1:16" ht="15.75" customHeight="1">
      <c r="A17" s="1228"/>
      <c r="B17" s="442">
        <v>45016</v>
      </c>
      <c r="C17" s="1225"/>
      <c r="D17" s="442">
        <v>45016</v>
      </c>
      <c r="E17" s="1225"/>
      <c r="F17" s="494" t="s">
        <v>1594</v>
      </c>
      <c r="G17" s="1225"/>
      <c r="H17" s="494" t="s">
        <v>1594</v>
      </c>
      <c r="I17" s="1225"/>
      <c r="J17" s="1227"/>
      <c r="K17" s="225"/>
      <c r="L17" s="318"/>
      <c r="M17" s="225"/>
      <c r="N17" s="319"/>
      <c r="O17" s="261"/>
    </row>
    <row r="18" spans="1:16" ht="16.5" customHeight="1">
      <c r="A18" s="445" t="s">
        <v>383</v>
      </c>
      <c r="B18" s="446">
        <v>37330</v>
      </c>
      <c r="C18" s="447">
        <v>-3.3452436435192377E-2</v>
      </c>
      <c r="D18" s="446">
        <v>336377.10098999995</v>
      </c>
      <c r="E18" s="447">
        <v>8.503444696655299E-2</v>
      </c>
      <c r="F18" s="446">
        <v>3231</v>
      </c>
      <c r="G18" s="447">
        <v>0.21970554926387317</v>
      </c>
      <c r="H18" s="446">
        <v>58736.818689999993</v>
      </c>
      <c r="I18" s="449">
        <v>0.33896266178560069</v>
      </c>
      <c r="J18" s="1227"/>
      <c r="K18" s="320"/>
      <c r="L18" s="321"/>
      <c r="M18" s="320"/>
      <c r="N18" s="321"/>
      <c r="O18" s="261"/>
    </row>
    <row r="19" spans="1:16" ht="16.5" customHeight="1">
      <c r="A19" s="445" t="s">
        <v>384</v>
      </c>
      <c r="B19" s="446">
        <v>125345</v>
      </c>
      <c r="C19" s="447">
        <v>8.8432715936818881E-2</v>
      </c>
      <c r="D19" s="446">
        <v>2241532.96361</v>
      </c>
      <c r="E19" s="447">
        <v>0.15364368610661053</v>
      </c>
      <c r="F19" s="446">
        <v>10755</v>
      </c>
      <c r="G19" s="447">
        <v>0.13677201141528381</v>
      </c>
      <c r="H19" s="446">
        <v>329141.70410999993</v>
      </c>
      <c r="I19" s="449">
        <v>0.29133141402016094</v>
      </c>
      <c r="J19" s="41"/>
      <c r="K19" s="322"/>
      <c r="L19" s="323"/>
      <c r="M19" s="322"/>
      <c r="N19" s="324"/>
      <c r="O19" s="261"/>
    </row>
    <row r="20" spans="1:16" ht="16.5" customHeight="1">
      <c r="A20" s="445" t="s">
        <v>385</v>
      </c>
      <c r="B20" s="446">
        <v>6</v>
      </c>
      <c r="C20" s="447">
        <v>-0.14285714285714285</v>
      </c>
      <c r="D20" s="446">
        <v>0</v>
      </c>
      <c r="E20" s="447">
        <v>0</v>
      </c>
      <c r="F20" s="446"/>
      <c r="G20" s="447"/>
      <c r="H20" s="446"/>
      <c r="I20" s="448"/>
      <c r="J20" s="41"/>
      <c r="K20" s="322"/>
      <c r="L20" s="323"/>
      <c r="M20" s="322"/>
      <c r="N20" s="324"/>
      <c r="O20" s="261"/>
    </row>
    <row r="21" spans="1:16" ht="16.5" customHeight="1">
      <c r="A21" s="450" t="s">
        <v>386</v>
      </c>
      <c r="B21" s="451">
        <v>162681</v>
      </c>
      <c r="C21" s="452">
        <v>5.7812601599583846E-2</v>
      </c>
      <c r="D21" s="451">
        <v>2577910.0646000002</v>
      </c>
      <c r="E21" s="452">
        <v>0.14420305902252348</v>
      </c>
      <c r="F21" s="451">
        <v>13986</v>
      </c>
      <c r="G21" s="452">
        <v>0.15491329479768787</v>
      </c>
      <c r="H21" s="451">
        <v>387878.52279999992</v>
      </c>
      <c r="I21" s="453">
        <v>0.29832535103473884</v>
      </c>
      <c r="J21" s="41"/>
      <c r="K21" s="322"/>
      <c r="L21" s="323"/>
      <c r="M21" s="322"/>
      <c r="N21" s="324"/>
      <c r="O21" s="261"/>
    </row>
    <row r="22" spans="1:16" ht="12.75" customHeight="1">
      <c r="A22" s="16" t="s">
        <v>387</v>
      </c>
      <c r="H22" s="132"/>
      <c r="I22" s="76"/>
      <c r="J22" s="132"/>
    </row>
    <row r="23" spans="1:16" ht="49.5" customHeight="1">
      <c r="A23" s="1231" t="s">
        <v>388</v>
      </c>
      <c r="B23" s="1231"/>
      <c r="C23" s="1231"/>
      <c r="D23" s="1231"/>
      <c r="E23" s="1231"/>
      <c r="F23" s="1231"/>
      <c r="G23" s="1231"/>
      <c r="H23" s="1231"/>
      <c r="I23" s="1231"/>
    </row>
    <row r="24" spans="1:16" ht="56.25" customHeight="1">
      <c r="A24" s="1231" t="s">
        <v>773</v>
      </c>
      <c r="B24" s="1231"/>
      <c r="C24" s="1231"/>
      <c r="D24" s="1231"/>
      <c r="E24" s="1231"/>
      <c r="F24" s="1231"/>
      <c r="G24" s="1231"/>
      <c r="H24" s="1231"/>
      <c r="I24" s="1231"/>
    </row>
    <row r="25" spans="1:16" ht="23.25" customHeight="1">
      <c r="A25" s="1224" t="s">
        <v>339</v>
      </c>
      <c r="B25" s="1224"/>
      <c r="C25" s="1224"/>
      <c r="D25" s="1224"/>
      <c r="E25" s="1224"/>
      <c r="F25" s="1224"/>
      <c r="G25" s="1224"/>
      <c r="H25" s="1224"/>
      <c r="I25" s="1224"/>
      <c r="J25" s="155"/>
      <c r="K25" s="70"/>
      <c r="L25" s="70"/>
      <c r="M25" s="70"/>
      <c r="N25" s="70"/>
      <c r="O25" s="70"/>
      <c r="P25" s="70"/>
    </row>
    <row r="26" spans="1:16">
      <c r="A26" s="155"/>
      <c r="B26" s="70"/>
      <c r="C26" s="70"/>
      <c r="D26" s="70"/>
      <c r="E26" s="70"/>
      <c r="F26" s="70"/>
      <c r="G26" s="70"/>
    </row>
    <row r="27" spans="1:16" ht="12.75" customHeight="1">
      <c r="A27" s="613" t="s">
        <v>81</v>
      </c>
    </row>
    <row r="28" spans="1:16" ht="12.75" customHeight="1"/>
    <row r="29" spans="1:16" ht="12.75" customHeight="1"/>
    <row r="30" spans="1:16" ht="12.75" customHeight="1"/>
    <row r="31" spans="1:16" ht="12.75" customHeight="1"/>
    <row r="32" spans="1:16" ht="12.75" customHeight="1">
      <c r="I32" s="34" t="s">
        <v>808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688</v>
      </c>
      <c r="H1" s="261"/>
    </row>
    <row r="2" spans="1:8" ht="12.75" customHeight="1">
      <c r="A2" s="524" t="s">
        <v>689</v>
      </c>
    </row>
    <row r="3" spans="1:8" ht="12.75" customHeight="1"/>
    <row r="4" spans="1:8" ht="12.75" customHeight="1">
      <c r="D4" s="13" t="s">
        <v>1514</v>
      </c>
      <c r="E4" s="73"/>
    </row>
    <row r="5" spans="1:8" ht="45" customHeight="1">
      <c r="A5" s="1228" t="s">
        <v>308</v>
      </c>
      <c r="B5" s="454" t="s">
        <v>345</v>
      </c>
      <c r="C5" s="1234" t="s">
        <v>346</v>
      </c>
      <c r="D5" s="1234"/>
    </row>
    <row r="6" spans="1:8" ht="22.5" customHeight="1">
      <c r="A6" s="1232"/>
      <c r="B6" s="958">
        <v>45016</v>
      </c>
      <c r="C6" s="763" t="s">
        <v>347</v>
      </c>
      <c r="D6" s="763" t="s">
        <v>348</v>
      </c>
    </row>
    <row r="7" spans="1:8" ht="12.75" customHeight="1">
      <c r="A7" s="463" t="s">
        <v>349</v>
      </c>
      <c r="B7" s="464">
        <v>2146755.5781</v>
      </c>
      <c r="C7" s="465">
        <v>0.13541800044994554</v>
      </c>
      <c r="D7" s="464">
        <v>256037.28999000019</v>
      </c>
      <c r="E7" s="43"/>
    </row>
    <row r="8" spans="1:8" ht="12.75" customHeight="1">
      <c r="A8" s="455" t="s">
        <v>350</v>
      </c>
      <c r="B8" s="456">
        <v>4021.8965400000002</v>
      </c>
      <c r="C8" s="457">
        <v>0.26935226222949787</v>
      </c>
      <c r="D8" s="456">
        <v>853.43285999999989</v>
      </c>
      <c r="E8" s="52"/>
    </row>
    <row r="9" spans="1:8" ht="12.75" customHeight="1">
      <c r="A9" s="455" t="s">
        <v>351</v>
      </c>
      <c r="B9" s="456">
        <v>598866.88327999983</v>
      </c>
      <c r="C9" s="457">
        <v>6.6895735148205376E-2</v>
      </c>
      <c r="D9" s="456">
        <v>37549.724019999965</v>
      </c>
      <c r="E9" s="52"/>
    </row>
    <row r="10" spans="1:8" ht="12.75" customHeight="1">
      <c r="A10" s="455" t="s">
        <v>352</v>
      </c>
      <c r="B10" s="456">
        <v>4614.7775600000004</v>
      </c>
      <c r="C10" s="457">
        <v>-0.44060683325931471</v>
      </c>
      <c r="D10" s="456">
        <v>-3634.83619</v>
      </c>
    </row>
    <row r="11" spans="1:8" ht="12.75" customHeight="1">
      <c r="A11" s="455" t="s">
        <v>353</v>
      </c>
      <c r="B11" s="456">
        <v>1517976.1727399998</v>
      </c>
      <c r="C11" s="457">
        <v>0.17190315269273926</v>
      </c>
      <c r="D11" s="456">
        <v>222667.62334999978</v>
      </c>
    </row>
    <row r="12" spans="1:8" ht="12.75" customHeight="1">
      <c r="A12" s="455" t="s">
        <v>354</v>
      </c>
      <c r="B12" s="456">
        <v>21275.847979999999</v>
      </c>
      <c r="C12" s="457">
        <v>-6.1684002945223408E-2</v>
      </c>
      <c r="D12" s="456">
        <v>-1398.6540499999937</v>
      </c>
    </row>
    <row r="13" spans="1:8" ht="12.75" customHeight="1">
      <c r="A13" s="463" t="s">
        <v>355</v>
      </c>
      <c r="B13" s="464">
        <v>889463.12638999999</v>
      </c>
      <c r="C13" s="465">
        <v>0.11781767815325087</v>
      </c>
      <c r="D13" s="464">
        <v>93749.170730000013</v>
      </c>
    </row>
    <row r="14" spans="1:8" ht="12.75" customHeight="1">
      <c r="A14" s="455" t="s">
        <v>356</v>
      </c>
      <c r="B14" s="456">
        <v>44714.809569999998</v>
      </c>
      <c r="C14" s="457">
        <v>1.7468996278699664</v>
      </c>
      <c r="D14" s="456">
        <v>28436.526549999995</v>
      </c>
    </row>
    <row r="15" spans="1:8" ht="12.75" customHeight="1">
      <c r="A15" s="455" t="s">
        <v>357</v>
      </c>
      <c r="B15" s="456">
        <v>812661.57645999989</v>
      </c>
      <c r="C15" s="457">
        <v>0.14575238534479706</v>
      </c>
      <c r="D15" s="456">
        <v>103379.54758999974</v>
      </c>
    </row>
    <row r="16" spans="1:8" ht="12.75" customHeight="1">
      <c r="A16" s="455" t="s">
        <v>358</v>
      </c>
      <c r="B16" s="456">
        <v>2959.8871300000005</v>
      </c>
      <c r="C16" s="457">
        <v>-0.3179037013507402</v>
      </c>
      <c r="D16" s="456">
        <v>-1379.5106000000001</v>
      </c>
    </row>
    <row r="17" spans="1:6" ht="12.75" customHeight="1">
      <c r="A17" s="455" t="s">
        <v>359</v>
      </c>
      <c r="B17" s="456">
        <v>29126.853230000001</v>
      </c>
      <c r="C17" s="457">
        <v>-0.55743847293642879</v>
      </c>
      <c r="D17" s="456">
        <v>-36687.392810000012</v>
      </c>
    </row>
    <row r="18" spans="1:6" ht="22.5">
      <c r="A18" s="458" t="s">
        <v>360</v>
      </c>
      <c r="B18" s="456">
        <v>18143.357939999998</v>
      </c>
      <c r="C18" s="457">
        <v>0.16450755438399559</v>
      </c>
      <c r="D18" s="456">
        <v>2563.074349999999</v>
      </c>
    </row>
    <row r="19" spans="1:6" ht="12.75" customHeight="1">
      <c r="A19" s="466" t="s">
        <v>361</v>
      </c>
      <c r="B19" s="467">
        <v>3054362.0624300004</v>
      </c>
      <c r="C19" s="468">
        <v>0.13040262821862447</v>
      </c>
      <c r="D19" s="467">
        <v>352349.53505000006</v>
      </c>
    </row>
    <row r="20" spans="1:6" ht="12.75" customHeight="1">
      <c r="A20" s="455" t="s">
        <v>362</v>
      </c>
      <c r="B20" s="456">
        <v>4272927.6694499999</v>
      </c>
      <c r="C20" s="457">
        <v>6.9573958628991794E-2</v>
      </c>
      <c r="D20" s="456">
        <v>277946.64454999985</v>
      </c>
    </row>
    <row r="21" spans="1:6" ht="12.75" customHeight="1">
      <c r="A21" s="459" t="s">
        <v>250</v>
      </c>
      <c r="B21" s="460">
        <v>340833.56731000001</v>
      </c>
      <c r="C21" s="461">
        <v>7.5663886189330301E-2</v>
      </c>
      <c r="D21" s="460">
        <v>23974.768120000022</v>
      </c>
    </row>
    <row r="22" spans="1:6" ht="12.75" customHeight="1">
      <c r="A22" s="459" t="s">
        <v>256</v>
      </c>
      <c r="B22" s="460">
        <v>21226.354930000001</v>
      </c>
      <c r="C22" s="461">
        <v>0.75176946265486633</v>
      </c>
      <c r="D22" s="460">
        <v>9109.2611100000013</v>
      </c>
    </row>
    <row r="23" spans="1:6" ht="12.75" customHeight="1">
      <c r="A23" s="459" t="s">
        <v>252</v>
      </c>
      <c r="B23" s="460">
        <v>1303116.2156500001</v>
      </c>
      <c r="C23" s="461">
        <v>6.627560747529726E-2</v>
      </c>
      <c r="D23" s="460">
        <v>80996.71248000022</v>
      </c>
    </row>
    <row r="24" spans="1:6" ht="12.75" customHeight="1">
      <c r="A24" s="459" t="s">
        <v>253</v>
      </c>
      <c r="B24" s="460">
        <v>1329842.47749</v>
      </c>
      <c r="C24" s="461">
        <v>0.21747545320105141</v>
      </c>
      <c r="D24" s="460">
        <v>237547.37290000007</v>
      </c>
    </row>
    <row r="25" spans="1:6" ht="22.5">
      <c r="A25" s="462" t="s">
        <v>363</v>
      </c>
      <c r="B25" s="460">
        <v>59343.447050000017</v>
      </c>
      <c r="C25" s="461">
        <v>1.2306303826182379E-2</v>
      </c>
      <c r="D25" s="460">
        <v>721.42047000001912</v>
      </c>
    </row>
    <row r="26" spans="1:6">
      <c r="A26" s="466" t="s">
        <v>364</v>
      </c>
      <c r="B26" s="467">
        <v>3054362.0624300004</v>
      </c>
      <c r="C26" s="468">
        <v>0.13040262822280826</v>
      </c>
      <c r="D26" s="467">
        <v>352349.53506000061</v>
      </c>
    </row>
    <row r="27" spans="1:6" ht="12.75" customHeight="1">
      <c r="A27" s="455" t="s">
        <v>365</v>
      </c>
      <c r="B27" s="456">
        <v>4272927.6694499999</v>
      </c>
      <c r="C27" s="457">
        <v>6.9573958628991794E-2</v>
      </c>
      <c r="D27" s="456">
        <v>277946.64454999985</v>
      </c>
    </row>
    <row r="28" spans="1:6" ht="12.75" customHeight="1">
      <c r="A28" s="21" t="s">
        <v>307</v>
      </c>
    </row>
    <row r="29" spans="1:6" ht="12.75" customHeight="1">
      <c r="E29" s="70"/>
      <c r="F29" s="70"/>
    </row>
    <row r="30" spans="1:6" ht="26.25" customHeight="1">
      <c r="A30" s="1224" t="s">
        <v>339</v>
      </c>
      <c r="B30" s="1224"/>
      <c r="C30" s="1224"/>
      <c r="D30" s="1224"/>
      <c r="E30" s="70"/>
      <c r="F30" s="70"/>
    </row>
    <row r="31" spans="1:6" ht="12.75" customHeight="1"/>
    <row r="32" spans="1:6" ht="12.75" customHeight="1">
      <c r="A32" s="147" t="s">
        <v>690</v>
      </c>
    </row>
    <row r="33" spans="1:4" ht="12.75" customHeight="1">
      <c r="A33" s="521" t="s">
        <v>1018</v>
      </c>
    </row>
    <row r="34" spans="1:4" s="261" customFormat="1" ht="12.75" customHeight="1">
      <c r="A34" s="42"/>
    </row>
    <row r="35" spans="1:4" s="261" customFormat="1" ht="12.75" customHeight="1">
      <c r="A35" s="42"/>
      <c r="D35" s="13" t="s">
        <v>1514</v>
      </c>
    </row>
    <row r="36" spans="1:4" ht="55.5" customHeight="1">
      <c r="A36" s="1228" t="s">
        <v>308</v>
      </c>
      <c r="B36" s="469" t="s">
        <v>309</v>
      </c>
      <c r="C36" s="1234" t="s">
        <v>366</v>
      </c>
      <c r="D36" s="1234"/>
    </row>
    <row r="37" spans="1:4" ht="21" customHeight="1">
      <c r="A37" s="1233"/>
      <c r="B37" s="494" t="s">
        <v>1594</v>
      </c>
      <c r="C37" s="454" t="s">
        <v>347</v>
      </c>
      <c r="D37" s="454" t="s">
        <v>348</v>
      </c>
    </row>
    <row r="38" spans="1:4">
      <c r="A38" s="79" t="s">
        <v>367</v>
      </c>
      <c r="B38" s="126">
        <v>28628.371490000001</v>
      </c>
      <c r="C38" s="127">
        <v>0.34852785242526724</v>
      </c>
      <c r="D38" s="126">
        <v>7399.0202099999988</v>
      </c>
    </row>
    <row r="39" spans="1:4">
      <c r="A39" s="79" t="s">
        <v>310</v>
      </c>
      <c r="B39" s="126">
        <v>13499.47191</v>
      </c>
      <c r="C39" s="127">
        <v>2.2556462445799448</v>
      </c>
      <c r="D39" s="126">
        <v>9352.9919499999996</v>
      </c>
    </row>
    <row r="40" spans="1:4">
      <c r="A40" s="128" t="s">
        <v>311</v>
      </c>
      <c r="B40" s="129">
        <v>15128.899580000001</v>
      </c>
      <c r="C40" s="130">
        <v>-0.11438192698392349</v>
      </c>
      <c r="D40" s="131">
        <v>-1953.9717400000009</v>
      </c>
    </row>
    <row r="41" spans="1:4">
      <c r="A41" s="79" t="s">
        <v>368</v>
      </c>
      <c r="B41" s="126">
        <v>1175.1490200000001</v>
      </c>
      <c r="C41" s="127">
        <v>-0.13008322759756252</v>
      </c>
      <c r="D41" s="126">
        <v>-175.72620999999958</v>
      </c>
    </row>
    <row r="42" spans="1:4">
      <c r="A42" s="79" t="s">
        <v>369</v>
      </c>
      <c r="B42" s="126">
        <v>1051.2135899999998</v>
      </c>
      <c r="C42" s="127">
        <v>3.998954444119996E-2</v>
      </c>
      <c r="D42" s="126">
        <v>40.421129999999835</v>
      </c>
    </row>
    <row r="43" spans="1:4" ht="19.5" customHeight="1">
      <c r="A43" s="128" t="s">
        <v>370</v>
      </c>
      <c r="B43" s="129">
        <v>123.93543000000003</v>
      </c>
      <c r="C43" s="130">
        <v>-0.63557274601121361</v>
      </c>
      <c r="D43" s="131">
        <v>-216.14734000000001</v>
      </c>
    </row>
    <row r="44" spans="1:4">
      <c r="A44" s="79" t="s">
        <v>371</v>
      </c>
      <c r="B44" s="126">
        <v>40598.012439999999</v>
      </c>
      <c r="C44" s="127">
        <v>2.3422963041388198E-3</v>
      </c>
      <c r="D44" s="126">
        <v>94.870359999993525</v>
      </c>
    </row>
    <row r="45" spans="1:4">
      <c r="A45" s="79" t="s">
        <v>372</v>
      </c>
      <c r="B45" s="126">
        <v>41398.364290000005</v>
      </c>
      <c r="C45" s="127">
        <v>-4.1551408177690687E-2</v>
      </c>
      <c r="D45" s="126">
        <v>-1794.7340599999879</v>
      </c>
    </row>
    <row r="46" spans="1:4" ht="19.5" customHeight="1">
      <c r="A46" s="128" t="s">
        <v>312</v>
      </c>
      <c r="B46" s="129">
        <v>-800.35184999999967</v>
      </c>
      <c r="C46" s="130">
        <v>-0.70246659437329828</v>
      </c>
      <c r="D46" s="131">
        <v>1889.6044200000006</v>
      </c>
    </row>
    <row r="47" spans="1:4" ht="28.5" customHeight="1">
      <c r="A47" s="79" t="s">
        <v>313</v>
      </c>
      <c r="B47" s="126">
        <v>14452.483160000002</v>
      </c>
      <c r="C47" s="127">
        <v>-1.9039890810871072E-2</v>
      </c>
      <c r="D47" s="126">
        <v>-280.51467000000048</v>
      </c>
    </row>
    <row r="48" spans="1:4" ht="19.5" customHeight="1">
      <c r="A48" s="79" t="s">
        <v>314</v>
      </c>
      <c r="B48" s="126">
        <v>-2947.2292699999998</v>
      </c>
      <c r="C48" s="127">
        <v>0.22958803073023379</v>
      </c>
      <c r="D48" s="126">
        <v>-550.30510000000004</v>
      </c>
    </row>
    <row r="49" spans="1:4">
      <c r="A49" s="79" t="s">
        <v>373</v>
      </c>
      <c r="B49" s="126">
        <v>17399.71243</v>
      </c>
      <c r="C49" s="127">
        <v>1.5749659581491222E-2</v>
      </c>
      <c r="D49" s="126">
        <v>269.79044000000067</v>
      </c>
    </row>
    <row r="50" spans="1:4">
      <c r="A50" s="79" t="s">
        <v>374</v>
      </c>
      <c r="B50" s="126">
        <v>3234.0203799999999</v>
      </c>
      <c r="C50" s="127">
        <v>5.0902002449300932E-2</v>
      </c>
      <c r="D50" s="126">
        <v>156.64458999999943</v>
      </c>
    </row>
    <row r="51" spans="1:4" ht="19.5" customHeight="1">
      <c r="A51" s="470" t="s">
        <v>375</v>
      </c>
      <c r="B51" s="471">
        <v>14165.692050000001</v>
      </c>
      <c r="C51" s="472">
        <v>8.0516255423865191E-3</v>
      </c>
      <c r="D51" s="473">
        <v>113.14584000000286</v>
      </c>
    </row>
    <row r="52" spans="1:4" ht="12.75" customHeight="1"/>
    <row r="53" spans="1:4" ht="21" customHeight="1">
      <c r="A53" s="1224" t="s">
        <v>315</v>
      </c>
      <c r="B53" s="1224"/>
      <c r="C53" s="1224"/>
    </row>
    <row r="54" spans="1:4" ht="12.75" customHeight="1"/>
    <row r="55" spans="1:4" ht="12.75" customHeight="1">
      <c r="A55" s="613" t="s">
        <v>81</v>
      </c>
    </row>
    <row r="56" spans="1:4" ht="12.75" customHeight="1">
      <c r="D56" s="34" t="s">
        <v>1077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3" t="s">
        <v>940</v>
      </c>
      <c r="B1" s="663"/>
      <c r="C1" s="663"/>
      <c r="D1" s="558"/>
      <c r="E1" s="558"/>
      <c r="F1" s="558"/>
      <c r="G1" s="558"/>
      <c r="H1" s="558"/>
      <c r="I1" s="558"/>
      <c r="J1" s="558"/>
      <c r="K1" s="558"/>
      <c r="L1" s="558"/>
      <c r="M1" s="558"/>
      <c r="N1" s="558"/>
      <c r="O1" s="558"/>
      <c r="P1" s="558"/>
      <c r="Q1" s="558"/>
      <c r="R1" s="558"/>
      <c r="S1" s="558"/>
    </row>
    <row r="2" spans="1:20" ht="16.5">
      <c r="A2" s="664" t="s">
        <v>941</v>
      </c>
      <c r="B2" s="664"/>
      <c r="C2" s="664"/>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636</v>
      </c>
      <c r="B4" s="150"/>
      <c r="C4" s="150"/>
      <c r="D4" s="339"/>
      <c r="E4" s="5"/>
      <c r="F4" s="6"/>
      <c r="G4" s="1069"/>
      <c r="S4" s="137" t="str">
        <f>Naslovnica!A20</f>
        <v>Svibanj 2023.</v>
      </c>
    </row>
    <row r="5" spans="1:20" ht="12.75" customHeight="1">
      <c r="A5" s="551" t="s">
        <v>916</v>
      </c>
      <c r="B5" s="551"/>
      <c r="C5" s="551"/>
      <c r="D5" s="340"/>
      <c r="E5" s="8"/>
      <c r="F5" s="9"/>
      <c r="G5" s="10"/>
      <c r="S5" s="529" t="str">
        <f>Naslovnica!A24</f>
        <v>May 2023</v>
      </c>
    </row>
    <row r="6" spans="1:20" ht="12.75" customHeight="1">
      <c r="E6" s="261"/>
    </row>
    <row r="7" spans="1:20" ht="12.75" customHeight="1">
      <c r="A7" s="1116"/>
      <c r="B7" s="1116"/>
      <c r="C7" s="1116"/>
      <c r="D7" s="1122" t="s">
        <v>19</v>
      </c>
      <c r="E7" s="1122"/>
      <c r="F7" s="1122"/>
      <c r="G7" s="1122" t="s">
        <v>20</v>
      </c>
      <c r="H7" s="1122"/>
      <c r="I7" s="1122"/>
      <c r="J7" s="1122" t="s">
        <v>21</v>
      </c>
      <c r="K7" s="1122"/>
      <c r="L7" s="1122"/>
      <c r="M7" s="1122" t="s">
        <v>22</v>
      </c>
      <c r="N7" s="1122"/>
      <c r="O7" s="1122"/>
      <c r="P7" s="1122" t="s">
        <v>601</v>
      </c>
      <c r="Q7" s="1122"/>
      <c r="R7" s="1122"/>
      <c r="S7" s="1122" t="s">
        <v>471</v>
      </c>
    </row>
    <row r="8" spans="1:20" ht="15" customHeight="1">
      <c r="A8" s="1117"/>
      <c r="B8" s="1117"/>
      <c r="C8" s="1117"/>
      <c r="D8" s="1123" t="s">
        <v>599</v>
      </c>
      <c r="E8" s="1124"/>
      <c r="F8" s="1124"/>
      <c r="G8" s="1123" t="s">
        <v>600</v>
      </c>
      <c r="H8" s="1124"/>
      <c r="I8" s="1124"/>
      <c r="J8" s="1123" t="s">
        <v>599</v>
      </c>
      <c r="K8" s="1124"/>
      <c r="L8" s="1124"/>
      <c r="M8" s="1123" t="s">
        <v>599</v>
      </c>
      <c r="N8" s="1124"/>
      <c r="O8" s="1124"/>
      <c r="P8" s="1123" t="s">
        <v>599</v>
      </c>
      <c r="Q8" s="1124"/>
      <c r="R8" s="1124"/>
      <c r="S8" s="1116"/>
    </row>
    <row r="9" spans="1:20">
      <c r="A9" s="1117" t="s">
        <v>598</v>
      </c>
      <c r="B9" s="1117"/>
      <c r="C9" s="1117"/>
      <c r="D9" s="666" t="s">
        <v>114</v>
      </c>
      <c r="E9" s="666" t="s">
        <v>115</v>
      </c>
      <c r="F9" s="666" t="s">
        <v>116</v>
      </c>
      <c r="G9" s="666" t="s">
        <v>114</v>
      </c>
      <c r="H9" s="666" t="s">
        <v>115</v>
      </c>
      <c r="I9" s="666" t="s">
        <v>116</v>
      </c>
      <c r="J9" s="666" t="s">
        <v>114</v>
      </c>
      <c r="K9" s="666" t="s">
        <v>115</v>
      </c>
      <c r="L9" s="666" t="s">
        <v>116</v>
      </c>
      <c r="M9" s="666" t="s">
        <v>114</v>
      </c>
      <c r="N9" s="666" t="s">
        <v>115</v>
      </c>
      <c r="O9" s="666" t="s">
        <v>116</v>
      </c>
      <c r="P9" s="666" t="s">
        <v>114</v>
      </c>
      <c r="Q9" s="666" t="s">
        <v>115</v>
      </c>
      <c r="R9" s="666" t="s">
        <v>116</v>
      </c>
      <c r="S9" s="1116"/>
    </row>
    <row r="10" spans="1:20" s="331" customFormat="1" ht="22.5" customHeight="1">
      <c r="A10" s="1110" t="s">
        <v>602</v>
      </c>
      <c r="B10" s="1110"/>
      <c r="C10" s="1110"/>
      <c r="D10" s="668">
        <v>54675</v>
      </c>
      <c r="E10" s="668">
        <v>628090</v>
      </c>
      <c r="F10" s="668">
        <v>31579</v>
      </c>
      <c r="G10" s="668">
        <v>55220</v>
      </c>
      <c r="H10" s="668">
        <v>325411</v>
      </c>
      <c r="I10" s="668">
        <v>11261</v>
      </c>
      <c r="J10" s="668">
        <v>92308</v>
      </c>
      <c r="K10" s="668">
        <v>354797</v>
      </c>
      <c r="L10" s="668">
        <v>15565</v>
      </c>
      <c r="M10" s="668">
        <v>50911</v>
      </c>
      <c r="N10" s="668">
        <v>547599</v>
      </c>
      <c r="O10" s="668">
        <v>27923</v>
      </c>
      <c r="P10" s="668">
        <v>253114</v>
      </c>
      <c r="Q10" s="668">
        <v>1855897</v>
      </c>
      <c r="R10" s="668">
        <v>86328</v>
      </c>
      <c r="S10" s="668">
        <v>2195339</v>
      </c>
    </row>
    <row r="11" spans="1:20" ht="21.75" customHeight="1">
      <c r="A11" s="1112" t="s">
        <v>603</v>
      </c>
      <c r="B11" s="1112"/>
      <c r="C11" s="1112"/>
      <c r="D11" s="667">
        <v>2.4905037445241942E-2</v>
      </c>
      <c r="E11" s="667">
        <v>0.28610159979848215</v>
      </c>
      <c r="F11" s="667">
        <v>1.4384566574911665E-2</v>
      </c>
      <c r="G11" s="667">
        <v>2.5153290676291906E-2</v>
      </c>
      <c r="H11" s="667">
        <v>0.148228132420551</v>
      </c>
      <c r="I11" s="667">
        <v>5.1295039171626797E-3</v>
      </c>
      <c r="J11" s="667">
        <v>4.204726468212882E-2</v>
      </c>
      <c r="K11" s="667">
        <v>0.16161376443455885</v>
      </c>
      <c r="L11" s="667">
        <v>7.0900211766838743E-3</v>
      </c>
      <c r="M11" s="667">
        <v>2.3190495864192272E-2</v>
      </c>
      <c r="N11" s="667">
        <v>0.24943710288023854</v>
      </c>
      <c r="O11" s="667">
        <v>1.2719220129556301E-2</v>
      </c>
      <c r="P11" s="667">
        <v>0.11529608866785494</v>
      </c>
      <c r="Q11" s="667">
        <v>0.84538059953383049</v>
      </c>
      <c r="R11" s="667">
        <v>3.9323311798314518E-2</v>
      </c>
      <c r="S11" s="667">
        <v>1</v>
      </c>
    </row>
    <row r="12" spans="1:20" ht="22.5" customHeight="1">
      <c r="A12" s="1115" t="s">
        <v>604</v>
      </c>
      <c r="B12" s="1115"/>
      <c r="C12" s="1115"/>
      <c r="D12" s="332">
        <v>15</v>
      </c>
      <c r="E12" s="332">
        <v>25</v>
      </c>
      <c r="F12" s="332">
        <v>1</v>
      </c>
      <c r="G12" s="332">
        <v>9</v>
      </c>
      <c r="H12" s="332">
        <v>15</v>
      </c>
      <c r="I12" s="332">
        <v>2</v>
      </c>
      <c r="J12" s="332">
        <v>28</v>
      </c>
      <c r="K12" s="332">
        <v>14</v>
      </c>
      <c r="L12" s="332">
        <v>1</v>
      </c>
      <c r="M12" s="332">
        <v>8</v>
      </c>
      <c r="N12" s="332">
        <v>23</v>
      </c>
      <c r="O12" s="332">
        <v>3</v>
      </c>
      <c r="P12" s="332">
        <v>60</v>
      </c>
      <c r="Q12" s="332">
        <v>77</v>
      </c>
      <c r="R12" s="332">
        <v>7</v>
      </c>
      <c r="S12" s="332">
        <v>144</v>
      </c>
    </row>
    <row r="13" spans="1:20" ht="22.5" customHeight="1">
      <c r="A13" s="1115" t="s">
        <v>605</v>
      </c>
      <c r="B13" s="1115"/>
      <c r="C13" s="1115"/>
      <c r="D13" s="332">
        <v>0</v>
      </c>
      <c r="E13" s="332">
        <v>0</v>
      </c>
      <c r="F13" s="332">
        <v>0</v>
      </c>
      <c r="G13" s="332">
        <v>0</v>
      </c>
      <c r="H13" s="332">
        <v>0</v>
      </c>
      <c r="I13" s="332">
        <v>0</v>
      </c>
      <c r="J13" s="332">
        <v>1</v>
      </c>
      <c r="K13" s="332">
        <v>0</v>
      </c>
      <c r="L13" s="332">
        <v>0</v>
      </c>
      <c r="M13" s="332">
        <v>0</v>
      </c>
      <c r="N13" s="332">
        <v>0</v>
      </c>
      <c r="O13" s="332">
        <v>0</v>
      </c>
      <c r="P13" s="332">
        <v>1</v>
      </c>
      <c r="Q13" s="332">
        <v>0</v>
      </c>
      <c r="R13" s="332">
        <v>0</v>
      </c>
      <c r="S13" s="332">
        <v>1</v>
      </c>
    </row>
    <row r="14" spans="1:20" ht="22.5" customHeight="1">
      <c r="A14" s="1115" t="s">
        <v>606</v>
      </c>
      <c r="B14" s="1115"/>
      <c r="C14" s="1115"/>
      <c r="D14" s="332">
        <v>2158</v>
      </c>
      <c r="E14" s="332">
        <v>0</v>
      </c>
      <c r="F14" s="332">
        <v>0</v>
      </c>
      <c r="G14" s="332">
        <v>1077</v>
      </c>
      <c r="H14" s="332">
        <v>0</v>
      </c>
      <c r="I14" s="332">
        <v>0</v>
      </c>
      <c r="J14" s="332">
        <v>1077</v>
      </c>
      <c r="K14" s="332">
        <v>0</v>
      </c>
      <c r="L14" s="332">
        <v>0</v>
      </c>
      <c r="M14" s="332">
        <v>1077</v>
      </c>
      <c r="N14" s="332">
        <v>0</v>
      </c>
      <c r="O14" s="332">
        <v>1</v>
      </c>
      <c r="P14" s="332">
        <v>5389</v>
      </c>
      <c r="Q14" s="332">
        <v>0</v>
      </c>
      <c r="R14" s="332">
        <v>1</v>
      </c>
      <c r="S14" s="332">
        <v>5390</v>
      </c>
      <c r="T14" s="76"/>
    </row>
    <row r="15" spans="1:20" ht="21.75" customHeight="1">
      <c r="A15" s="1112" t="s">
        <v>607</v>
      </c>
      <c r="B15" s="1112"/>
      <c r="C15" s="1112"/>
      <c r="D15" s="671">
        <v>2173</v>
      </c>
      <c r="E15" s="671">
        <v>25</v>
      </c>
      <c r="F15" s="671">
        <v>1</v>
      </c>
      <c r="G15" s="671">
        <v>1086</v>
      </c>
      <c r="H15" s="671">
        <v>15</v>
      </c>
      <c r="I15" s="671">
        <v>2</v>
      </c>
      <c r="J15" s="671">
        <v>1106</v>
      </c>
      <c r="K15" s="671">
        <v>14</v>
      </c>
      <c r="L15" s="671">
        <v>1</v>
      </c>
      <c r="M15" s="671">
        <v>1085</v>
      </c>
      <c r="N15" s="671">
        <v>23</v>
      </c>
      <c r="O15" s="671">
        <v>4</v>
      </c>
      <c r="P15" s="671">
        <v>5450</v>
      </c>
      <c r="Q15" s="671">
        <v>77</v>
      </c>
      <c r="R15" s="671">
        <v>8</v>
      </c>
      <c r="S15" s="671">
        <v>5535</v>
      </c>
    </row>
    <row r="16" spans="1:20" ht="22.5" customHeight="1">
      <c r="A16" s="1113" t="s">
        <v>608</v>
      </c>
      <c r="B16" s="1113"/>
      <c r="C16" s="1113"/>
      <c r="D16" s="172">
        <v>12</v>
      </c>
      <c r="E16" s="172">
        <v>3479</v>
      </c>
      <c r="F16" s="172">
        <v>0</v>
      </c>
      <c r="G16" s="172">
        <v>5</v>
      </c>
      <c r="H16" s="172">
        <v>1229</v>
      </c>
      <c r="I16" s="172">
        <v>0</v>
      </c>
      <c r="J16" s="172">
        <v>6</v>
      </c>
      <c r="K16" s="172">
        <v>1789</v>
      </c>
      <c r="L16" s="172">
        <v>0</v>
      </c>
      <c r="M16" s="172">
        <v>9</v>
      </c>
      <c r="N16" s="172">
        <v>3003</v>
      </c>
      <c r="O16" s="172">
        <v>0</v>
      </c>
      <c r="P16" s="172">
        <v>32</v>
      </c>
      <c r="Q16" s="172">
        <v>9500</v>
      </c>
      <c r="R16" s="172">
        <v>0</v>
      </c>
      <c r="S16" s="172">
        <v>9532</v>
      </c>
    </row>
    <row r="17" spans="1:20" ht="22.5" customHeight="1">
      <c r="A17" s="1113" t="s">
        <v>609</v>
      </c>
      <c r="B17" s="1113"/>
      <c r="C17" s="1113"/>
      <c r="D17" s="173">
        <v>18</v>
      </c>
      <c r="E17" s="172">
        <v>12</v>
      </c>
      <c r="F17" s="172">
        <v>3461</v>
      </c>
      <c r="G17" s="172">
        <v>10</v>
      </c>
      <c r="H17" s="172">
        <v>5</v>
      </c>
      <c r="I17" s="172">
        <v>1219</v>
      </c>
      <c r="J17" s="172">
        <v>17</v>
      </c>
      <c r="K17" s="172">
        <v>6</v>
      </c>
      <c r="L17" s="172">
        <v>1772</v>
      </c>
      <c r="M17" s="172">
        <v>21</v>
      </c>
      <c r="N17" s="172">
        <v>9</v>
      </c>
      <c r="O17" s="172">
        <v>2982</v>
      </c>
      <c r="P17" s="172">
        <v>66</v>
      </c>
      <c r="Q17" s="172">
        <v>32</v>
      </c>
      <c r="R17" s="172">
        <v>9434</v>
      </c>
      <c r="S17" s="172">
        <v>9532</v>
      </c>
    </row>
    <row r="18" spans="1:20" ht="22.5" customHeight="1">
      <c r="A18" s="1114" t="s">
        <v>610</v>
      </c>
      <c r="B18" s="1114"/>
      <c r="C18" s="1114"/>
      <c r="D18" s="172">
        <v>4</v>
      </c>
      <c r="E18" s="172">
        <v>7</v>
      </c>
      <c r="F18" s="172">
        <v>0</v>
      </c>
      <c r="G18" s="172">
        <v>2</v>
      </c>
      <c r="H18" s="172">
        <v>3</v>
      </c>
      <c r="I18" s="172">
        <v>0</v>
      </c>
      <c r="J18" s="172">
        <v>0</v>
      </c>
      <c r="K18" s="172">
        <v>6</v>
      </c>
      <c r="L18" s="172">
        <v>0</v>
      </c>
      <c r="M18" s="172">
        <v>1</v>
      </c>
      <c r="N18" s="172">
        <v>12</v>
      </c>
      <c r="O18" s="172">
        <v>1</v>
      </c>
      <c r="P18" s="172">
        <v>7</v>
      </c>
      <c r="Q18" s="172">
        <v>28</v>
      </c>
      <c r="R18" s="172">
        <v>1</v>
      </c>
      <c r="S18" s="172">
        <v>36</v>
      </c>
    </row>
    <row r="19" spans="1:20" ht="22.5" customHeight="1">
      <c r="A19" s="1111" t="s">
        <v>611</v>
      </c>
      <c r="B19" s="1111"/>
      <c r="C19" s="1111"/>
      <c r="D19" s="172">
        <v>1</v>
      </c>
      <c r="E19" s="172">
        <v>1</v>
      </c>
      <c r="F19" s="172">
        <v>0</v>
      </c>
      <c r="G19" s="172">
        <v>2</v>
      </c>
      <c r="H19" s="172">
        <v>19</v>
      </c>
      <c r="I19" s="172">
        <v>1</v>
      </c>
      <c r="J19" s="172">
        <v>4</v>
      </c>
      <c r="K19" s="172">
        <v>5</v>
      </c>
      <c r="L19" s="172">
        <v>0</v>
      </c>
      <c r="M19" s="172">
        <v>0</v>
      </c>
      <c r="N19" s="172">
        <v>3</v>
      </c>
      <c r="O19" s="172">
        <v>0</v>
      </c>
      <c r="P19" s="172">
        <v>7</v>
      </c>
      <c r="Q19" s="172">
        <v>28</v>
      </c>
      <c r="R19" s="172">
        <v>1</v>
      </c>
      <c r="S19" s="172">
        <v>36</v>
      </c>
    </row>
    <row r="20" spans="1:20" ht="22.5" customHeight="1">
      <c r="A20" s="1112" t="s">
        <v>612</v>
      </c>
      <c r="B20" s="1112"/>
      <c r="C20" s="1112"/>
      <c r="D20" s="671">
        <v>3</v>
      </c>
      <c r="E20" s="671">
        <v>-3473</v>
      </c>
      <c r="F20" s="671">
        <v>3461</v>
      </c>
      <c r="G20" s="671">
        <v>5</v>
      </c>
      <c r="H20" s="671">
        <v>-1208</v>
      </c>
      <c r="I20" s="671">
        <v>1220</v>
      </c>
      <c r="J20" s="671">
        <v>15</v>
      </c>
      <c r="K20" s="671">
        <v>-1784</v>
      </c>
      <c r="L20" s="671">
        <v>1772</v>
      </c>
      <c r="M20" s="671">
        <v>11</v>
      </c>
      <c r="N20" s="671">
        <v>-3003</v>
      </c>
      <c r="O20" s="671">
        <v>2981</v>
      </c>
      <c r="P20" s="671">
        <v>34</v>
      </c>
      <c r="Q20" s="671">
        <v>-9468</v>
      </c>
      <c r="R20" s="671">
        <v>9434</v>
      </c>
      <c r="S20" s="671">
        <v>0</v>
      </c>
    </row>
    <row r="21" spans="1:20" ht="22.5" customHeight="1">
      <c r="A21" s="1112" t="s">
        <v>613</v>
      </c>
      <c r="B21" s="1112"/>
      <c r="C21" s="1112"/>
      <c r="D21" s="671">
        <v>2</v>
      </c>
      <c r="E21" s="671">
        <v>188</v>
      </c>
      <c r="F21" s="671">
        <v>443</v>
      </c>
      <c r="G21" s="671">
        <v>1</v>
      </c>
      <c r="H21" s="671">
        <v>64</v>
      </c>
      <c r="I21" s="671">
        <v>178</v>
      </c>
      <c r="J21" s="671">
        <v>3</v>
      </c>
      <c r="K21" s="671">
        <v>96</v>
      </c>
      <c r="L21" s="671">
        <v>287</v>
      </c>
      <c r="M21" s="671">
        <v>3</v>
      </c>
      <c r="N21" s="671">
        <v>136</v>
      </c>
      <c r="O21" s="671">
        <v>495</v>
      </c>
      <c r="P21" s="671">
        <v>9</v>
      </c>
      <c r="Q21" s="671">
        <v>484</v>
      </c>
      <c r="R21" s="671">
        <v>1403</v>
      </c>
      <c r="S21" s="671">
        <v>1896</v>
      </c>
    </row>
    <row r="22" spans="1:20" ht="21.75" customHeight="1">
      <c r="A22" s="1110" t="s">
        <v>614</v>
      </c>
      <c r="B22" s="1110"/>
      <c r="C22" s="1110"/>
      <c r="D22" s="669">
        <v>56849</v>
      </c>
      <c r="E22" s="669">
        <v>624454</v>
      </c>
      <c r="F22" s="669">
        <v>34598</v>
      </c>
      <c r="G22" s="669">
        <v>56310</v>
      </c>
      <c r="H22" s="669">
        <v>324154</v>
      </c>
      <c r="I22" s="669">
        <v>12305</v>
      </c>
      <c r="J22" s="670">
        <v>93426</v>
      </c>
      <c r="K22" s="669">
        <v>352931</v>
      </c>
      <c r="L22" s="669">
        <v>17051</v>
      </c>
      <c r="M22" s="669">
        <v>52004</v>
      </c>
      <c r="N22" s="669">
        <v>544483</v>
      </c>
      <c r="O22" s="669">
        <v>30413</v>
      </c>
      <c r="P22" s="669">
        <v>258589</v>
      </c>
      <c r="Q22" s="669">
        <v>1846022</v>
      </c>
      <c r="R22" s="669">
        <v>94367</v>
      </c>
      <c r="S22" s="669">
        <v>2198978</v>
      </c>
    </row>
    <row r="23" spans="1:20" s="261" customFormat="1" ht="22.5" customHeight="1">
      <c r="A23" s="1111" t="s">
        <v>635</v>
      </c>
      <c r="B23" s="1111"/>
      <c r="C23" s="1111"/>
      <c r="D23" s="335">
        <v>2174</v>
      </c>
      <c r="E23" s="335">
        <v>-3636</v>
      </c>
      <c r="F23" s="335">
        <v>3019</v>
      </c>
      <c r="G23" s="335">
        <v>1090</v>
      </c>
      <c r="H23" s="335">
        <v>-1257</v>
      </c>
      <c r="I23" s="335">
        <v>1044</v>
      </c>
      <c r="J23" s="335">
        <v>1118</v>
      </c>
      <c r="K23" s="335">
        <v>-1866</v>
      </c>
      <c r="L23" s="335">
        <v>1486</v>
      </c>
      <c r="M23" s="335">
        <v>1093</v>
      </c>
      <c r="N23" s="335">
        <v>-3116</v>
      </c>
      <c r="O23" s="335">
        <v>2490</v>
      </c>
      <c r="P23" s="335">
        <v>5475</v>
      </c>
      <c r="Q23" s="335">
        <v>-9875</v>
      </c>
      <c r="R23" s="335">
        <v>8039</v>
      </c>
      <c r="S23" s="335">
        <v>3639</v>
      </c>
      <c r="T23" s="289"/>
    </row>
    <row r="24" spans="1:20" ht="22.5" customHeight="1">
      <c r="A24" s="1112" t="s">
        <v>615</v>
      </c>
      <c r="B24" s="1112"/>
      <c r="C24" s="1112"/>
      <c r="D24" s="667">
        <v>3.9762231367169637E-2</v>
      </c>
      <c r="E24" s="667">
        <v>-5.7889792864079985E-3</v>
      </c>
      <c r="F24" s="667">
        <v>9.5601507330821109E-2</v>
      </c>
      <c r="G24" s="667">
        <v>1.9739224918507787E-2</v>
      </c>
      <c r="H24" s="667">
        <v>-3.862807342099683E-3</v>
      </c>
      <c r="I24" s="667">
        <v>9.2709350856939876E-2</v>
      </c>
      <c r="J24" s="667">
        <v>1.2111626294579018E-2</v>
      </c>
      <c r="K24" s="667">
        <v>-5.259345484882905E-3</v>
      </c>
      <c r="L24" s="667">
        <v>9.5470607131384513E-2</v>
      </c>
      <c r="M24" s="667">
        <v>2.1468837775726269E-2</v>
      </c>
      <c r="N24" s="667">
        <v>-5.6902952708094796E-3</v>
      </c>
      <c r="O24" s="667">
        <v>8.9173799376857793E-2</v>
      </c>
      <c r="P24" s="667">
        <v>2.1630569624754063E-2</v>
      </c>
      <c r="Q24" s="667">
        <v>-5.3208771823005261E-3</v>
      </c>
      <c r="R24" s="667">
        <v>9.3121582800481884E-2</v>
      </c>
      <c r="S24" s="667">
        <v>1.6576027665886682E-3</v>
      </c>
    </row>
    <row r="25" spans="1:20" ht="21.75" customHeight="1">
      <c r="A25" s="1112" t="s">
        <v>603</v>
      </c>
      <c r="B25" s="1112"/>
      <c r="C25" s="1112"/>
      <c r="D25" s="667">
        <v>2.5852464190182892E-2</v>
      </c>
      <c r="E25" s="667">
        <v>0.28397464640392039</v>
      </c>
      <c r="F25" s="667">
        <v>1.5733672642473003E-2</v>
      </c>
      <c r="G25" s="667">
        <v>2.5607350323650351E-2</v>
      </c>
      <c r="H25" s="667">
        <v>0.147411206478646</v>
      </c>
      <c r="I25" s="667">
        <v>5.5957813129553823E-3</v>
      </c>
      <c r="J25" s="667">
        <v>4.2486100361167782E-2</v>
      </c>
      <c r="K25" s="667">
        <v>0.16049774031390945</v>
      </c>
      <c r="L25" s="667">
        <v>7.7540566572289488E-3</v>
      </c>
      <c r="M25" s="667">
        <v>2.3649167931648247E-2</v>
      </c>
      <c r="N25" s="667">
        <v>0.24760729757187203</v>
      </c>
      <c r="O25" s="667">
        <v>1.3830515812345553E-2</v>
      </c>
      <c r="P25" s="667">
        <v>0.11759508280664926</v>
      </c>
      <c r="Q25" s="667">
        <v>0.83949089076834782</v>
      </c>
      <c r="R25" s="667">
        <v>4.2914026425002888E-2</v>
      </c>
      <c r="S25" s="667">
        <v>1</v>
      </c>
    </row>
    <row r="26" spans="1:20">
      <c r="A26" s="1068" t="s">
        <v>616</v>
      </c>
      <c r="B26" s="1068"/>
      <c r="C26" s="1068"/>
      <c r="D26" s="197"/>
      <c r="E26" s="197"/>
    </row>
    <row r="27" spans="1:20" ht="12.75" customHeight="1">
      <c r="A27" s="171" t="s">
        <v>617</v>
      </c>
      <c r="B27" s="171"/>
      <c r="C27" s="171"/>
      <c r="D27" s="169"/>
      <c r="E27" s="169"/>
      <c r="F27" s="169"/>
      <c r="G27" s="169"/>
      <c r="H27" s="170"/>
    </row>
    <row r="28" spans="1:20" ht="12.75" customHeight="1">
      <c r="A28" s="166" t="s">
        <v>618</v>
      </c>
      <c r="B28" s="166"/>
      <c r="C28" s="166"/>
      <c r="D28" s="168"/>
      <c r="E28" s="168"/>
      <c r="F28" s="168"/>
      <c r="G28" s="168"/>
      <c r="H28" s="168"/>
    </row>
    <row r="29" spans="1:20" ht="12.75" customHeight="1">
      <c r="A29" s="167"/>
      <c r="B29" s="167"/>
      <c r="C29" s="167"/>
      <c r="D29" s="166"/>
      <c r="E29" s="166"/>
      <c r="F29" s="166"/>
      <c r="G29" s="166"/>
      <c r="H29" s="166"/>
    </row>
    <row r="30" spans="1:20" ht="12.75" customHeight="1">
      <c r="B30" s="612"/>
      <c r="C30" s="612"/>
    </row>
    <row r="31" spans="1:20" ht="12.75" customHeight="1">
      <c r="A31" s="149" t="s">
        <v>637</v>
      </c>
      <c r="B31" s="197"/>
      <c r="C31" s="197"/>
      <c r="D31" s="197"/>
      <c r="E31" s="197"/>
      <c r="F31" s="197"/>
      <c r="S31" s="137" t="str">
        <f>Naslovnica!A20</f>
        <v>Svibanj 2023.</v>
      </c>
    </row>
    <row r="32" spans="1:20">
      <c r="A32" s="557" t="s">
        <v>917</v>
      </c>
      <c r="B32" s="197"/>
      <c r="C32" s="197"/>
      <c r="D32" s="197"/>
      <c r="E32" s="197"/>
      <c r="F32" s="197"/>
      <c r="S32" s="529" t="str">
        <f>Naslovnica!A24</f>
        <v>May 2023</v>
      </c>
    </row>
    <row r="33" spans="1:19">
      <c r="B33"/>
      <c r="C33"/>
    </row>
    <row r="34" spans="1:19" ht="32.25" customHeight="1">
      <c r="A34" s="672"/>
      <c r="B34" s="1117" t="s">
        <v>586</v>
      </c>
      <c r="C34" s="1117"/>
      <c r="D34" s="1117"/>
      <c r="E34" s="1119" t="s">
        <v>587</v>
      </c>
      <c r="F34" s="1119"/>
      <c r="G34" s="1119"/>
      <c r="H34" s="1119" t="s">
        <v>588</v>
      </c>
      <c r="I34" s="1119"/>
      <c r="J34" s="1119"/>
      <c r="K34" s="1118" t="s">
        <v>589</v>
      </c>
      <c r="L34" s="1118"/>
      <c r="M34" s="1118"/>
      <c r="N34" s="1118" t="s">
        <v>590</v>
      </c>
      <c r="O34" s="1118"/>
      <c r="P34" s="1118"/>
      <c r="Q34" s="1119" t="s">
        <v>591</v>
      </c>
      <c r="R34" s="1119"/>
      <c r="S34" s="1119"/>
    </row>
    <row r="35" spans="1:19" ht="21">
      <c r="A35" s="672" t="s">
        <v>535</v>
      </c>
      <c r="B35" s="1117" t="s">
        <v>592</v>
      </c>
      <c r="C35" s="1117"/>
      <c r="D35" s="1117"/>
      <c r="E35" s="1117" t="s">
        <v>593</v>
      </c>
      <c r="F35" s="1117"/>
      <c r="G35" s="1117"/>
      <c r="H35" s="1117" t="s">
        <v>593</v>
      </c>
      <c r="I35" s="1117"/>
      <c r="J35" s="1117"/>
      <c r="K35" s="1117" t="s">
        <v>594</v>
      </c>
      <c r="L35" s="1117"/>
      <c r="M35" s="1117"/>
      <c r="N35" s="1117" t="s">
        <v>594</v>
      </c>
      <c r="O35" s="1117"/>
      <c r="P35" s="1117"/>
      <c r="Q35" s="1117" t="s">
        <v>594</v>
      </c>
      <c r="R35" s="1117"/>
      <c r="S35" s="1117"/>
    </row>
    <row r="36" spans="1:19">
      <c r="A36" s="672"/>
      <c r="B36" s="673" t="s">
        <v>114</v>
      </c>
      <c r="C36" s="673" t="s">
        <v>115</v>
      </c>
      <c r="D36" s="673" t="s">
        <v>116</v>
      </c>
      <c r="E36" s="673" t="s">
        <v>114</v>
      </c>
      <c r="F36" s="673" t="s">
        <v>115</v>
      </c>
      <c r="G36" s="673" t="s">
        <v>116</v>
      </c>
      <c r="H36" s="673" t="s">
        <v>114</v>
      </c>
      <c r="I36" s="673" t="s">
        <v>115</v>
      </c>
      <c r="J36" s="673" t="s">
        <v>116</v>
      </c>
      <c r="K36" s="673" t="s">
        <v>114</v>
      </c>
      <c r="L36" s="673" t="s">
        <v>115</v>
      </c>
      <c r="M36" s="673" t="s">
        <v>116</v>
      </c>
      <c r="N36" s="673" t="s">
        <v>114</v>
      </c>
      <c r="O36" s="673" t="s">
        <v>115</v>
      </c>
      <c r="P36" s="673" t="s">
        <v>116</v>
      </c>
      <c r="Q36" s="665" t="s">
        <v>114</v>
      </c>
      <c r="R36" s="665" t="s">
        <v>115</v>
      </c>
      <c r="S36" s="665" t="s">
        <v>116</v>
      </c>
    </row>
    <row r="37" spans="1:19">
      <c r="A37" s="176" t="s">
        <v>6</v>
      </c>
      <c r="B37" s="183">
        <v>4557</v>
      </c>
      <c r="C37" s="183">
        <v>109</v>
      </c>
      <c r="D37" s="183">
        <v>5</v>
      </c>
      <c r="E37" s="183">
        <v>2766</v>
      </c>
      <c r="F37" s="183">
        <v>31</v>
      </c>
      <c r="G37" s="183">
        <v>5</v>
      </c>
      <c r="H37" s="183">
        <v>7323</v>
      </c>
      <c r="I37" s="183">
        <v>140</v>
      </c>
      <c r="J37" s="183">
        <v>10</v>
      </c>
      <c r="K37" s="183">
        <v>-148</v>
      </c>
      <c r="L37" s="183">
        <v>-6</v>
      </c>
      <c r="M37" s="183">
        <v>1</v>
      </c>
      <c r="N37" s="183">
        <v>-63</v>
      </c>
      <c r="O37" s="183">
        <v>-7</v>
      </c>
      <c r="P37" s="183">
        <v>-1</v>
      </c>
      <c r="Q37" s="184">
        <v>-2.8006371117600182E-2</v>
      </c>
      <c r="R37" s="184">
        <v>-8.496732026143794E-2</v>
      </c>
      <c r="S37" s="184">
        <v>0</v>
      </c>
    </row>
    <row r="38" spans="1:19">
      <c r="A38" s="77" t="s">
        <v>7</v>
      </c>
      <c r="B38" s="183">
        <v>68080</v>
      </c>
      <c r="C38" s="183">
        <v>39177</v>
      </c>
      <c r="D38" s="183">
        <v>156</v>
      </c>
      <c r="E38" s="183">
        <v>48259</v>
      </c>
      <c r="F38" s="183">
        <v>29454</v>
      </c>
      <c r="G38" s="183">
        <v>98</v>
      </c>
      <c r="H38" s="183">
        <v>116339</v>
      </c>
      <c r="I38" s="183">
        <v>68631</v>
      </c>
      <c r="J38" s="183">
        <v>254</v>
      </c>
      <c r="K38" s="183">
        <v>1125</v>
      </c>
      <c r="L38" s="183">
        <v>-1534</v>
      </c>
      <c r="M38" s="183">
        <v>-2</v>
      </c>
      <c r="N38" s="183">
        <v>348</v>
      </c>
      <c r="O38" s="183">
        <v>-1174</v>
      </c>
      <c r="P38" s="183">
        <v>0</v>
      </c>
      <c r="Q38" s="184">
        <v>1.282363797816588E-2</v>
      </c>
      <c r="R38" s="184">
        <v>-3.7959601340080473E-2</v>
      </c>
      <c r="S38" s="184">
        <v>-7.8125E-3</v>
      </c>
    </row>
    <row r="39" spans="1:19">
      <c r="A39" s="77" t="s">
        <v>8</v>
      </c>
      <c r="B39" s="183">
        <v>39750</v>
      </c>
      <c r="C39" s="183">
        <v>110600</v>
      </c>
      <c r="D39" s="183">
        <v>202</v>
      </c>
      <c r="E39" s="183">
        <v>29389</v>
      </c>
      <c r="F39" s="183">
        <v>91231</v>
      </c>
      <c r="G39" s="183">
        <v>186</v>
      </c>
      <c r="H39" s="183">
        <v>69139</v>
      </c>
      <c r="I39" s="183">
        <v>201831</v>
      </c>
      <c r="J39" s="183">
        <v>388</v>
      </c>
      <c r="K39" s="183">
        <v>1266</v>
      </c>
      <c r="L39" s="183">
        <v>-402</v>
      </c>
      <c r="M39" s="183">
        <v>4</v>
      </c>
      <c r="N39" s="183">
        <v>780</v>
      </c>
      <c r="O39" s="183">
        <v>-544</v>
      </c>
      <c r="P39" s="183">
        <v>1</v>
      </c>
      <c r="Q39" s="184">
        <v>3.0494984573651518E-2</v>
      </c>
      <c r="R39" s="184">
        <v>-4.6652233734595372E-3</v>
      </c>
      <c r="S39" s="184">
        <v>1.3054830287206221E-2</v>
      </c>
    </row>
    <row r="40" spans="1:19">
      <c r="A40" s="77" t="s">
        <v>9</v>
      </c>
      <c r="B40" s="183">
        <v>22483</v>
      </c>
      <c r="C40" s="183">
        <v>133412</v>
      </c>
      <c r="D40" s="183">
        <v>109</v>
      </c>
      <c r="E40" s="183">
        <v>7996</v>
      </c>
      <c r="F40" s="183">
        <v>121446</v>
      </c>
      <c r="G40" s="183">
        <v>120</v>
      </c>
      <c r="H40" s="183">
        <v>30479</v>
      </c>
      <c r="I40" s="183">
        <v>254858</v>
      </c>
      <c r="J40" s="183">
        <v>229</v>
      </c>
      <c r="K40" s="183">
        <v>705</v>
      </c>
      <c r="L40" s="183">
        <v>-509</v>
      </c>
      <c r="M40" s="183">
        <v>2</v>
      </c>
      <c r="N40" s="183">
        <v>283</v>
      </c>
      <c r="O40" s="183">
        <v>-557</v>
      </c>
      <c r="P40" s="183">
        <v>1</v>
      </c>
      <c r="Q40" s="184">
        <v>3.3501746295480084E-2</v>
      </c>
      <c r="R40" s="184">
        <v>-4.1652990731623207E-3</v>
      </c>
      <c r="S40" s="184">
        <v>1.327433628318575E-2</v>
      </c>
    </row>
    <row r="41" spans="1:19">
      <c r="A41" s="77" t="s">
        <v>10</v>
      </c>
      <c r="B41" s="183">
        <v>18904</v>
      </c>
      <c r="C41" s="183">
        <v>153062</v>
      </c>
      <c r="D41" s="183">
        <v>85</v>
      </c>
      <c r="E41" s="183">
        <v>5046</v>
      </c>
      <c r="F41" s="183">
        <v>140567</v>
      </c>
      <c r="G41" s="183">
        <v>63</v>
      </c>
      <c r="H41" s="183">
        <v>23950</v>
      </c>
      <c r="I41" s="183">
        <v>293629</v>
      </c>
      <c r="J41" s="183">
        <v>148</v>
      </c>
      <c r="K41" s="183">
        <v>630</v>
      </c>
      <c r="L41" s="183">
        <v>-207</v>
      </c>
      <c r="M41" s="183">
        <v>-1</v>
      </c>
      <c r="N41" s="183">
        <v>109</v>
      </c>
      <c r="O41" s="183">
        <v>-186</v>
      </c>
      <c r="P41" s="183">
        <v>0</v>
      </c>
      <c r="Q41" s="184">
        <v>3.1838352505277667E-2</v>
      </c>
      <c r="R41" s="184">
        <v>-1.3366346735959045E-3</v>
      </c>
      <c r="S41" s="184">
        <v>-6.7114093959731447E-3</v>
      </c>
    </row>
    <row r="42" spans="1:19">
      <c r="A42" s="77" t="s">
        <v>11</v>
      </c>
      <c r="B42" s="183">
        <v>6992</v>
      </c>
      <c r="C42" s="183">
        <v>160805</v>
      </c>
      <c r="D42" s="183">
        <v>84</v>
      </c>
      <c r="E42" s="183">
        <v>1913</v>
      </c>
      <c r="F42" s="183">
        <v>148433</v>
      </c>
      <c r="G42" s="183">
        <v>83</v>
      </c>
      <c r="H42" s="183">
        <v>8905</v>
      </c>
      <c r="I42" s="183">
        <v>309238</v>
      </c>
      <c r="J42" s="183">
        <v>167</v>
      </c>
      <c r="K42" s="183">
        <v>342</v>
      </c>
      <c r="L42" s="183">
        <v>-60</v>
      </c>
      <c r="M42" s="183">
        <v>0</v>
      </c>
      <c r="N42" s="183">
        <v>83</v>
      </c>
      <c r="O42" s="183">
        <v>-131</v>
      </c>
      <c r="P42" s="183">
        <v>1</v>
      </c>
      <c r="Q42" s="184">
        <v>5.0117924528301883E-2</v>
      </c>
      <c r="R42" s="184">
        <v>-6.1726599639977398E-4</v>
      </c>
      <c r="S42" s="184">
        <v>6.0240963855422436E-3</v>
      </c>
    </row>
    <row r="43" spans="1:19">
      <c r="A43" s="77" t="s">
        <v>12</v>
      </c>
      <c r="B43" s="183">
        <v>905</v>
      </c>
      <c r="C43" s="183">
        <v>138349</v>
      </c>
      <c r="D43" s="183">
        <v>80</v>
      </c>
      <c r="E43" s="183">
        <v>548</v>
      </c>
      <c r="F43" s="183">
        <v>136853</v>
      </c>
      <c r="G43" s="183">
        <v>88</v>
      </c>
      <c r="H43" s="183">
        <v>1453</v>
      </c>
      <c r="I43" s="183">
        <v>275202</v>
      </c>
      <c r="J43" s="183">
        <v>168</v>
      </c>
      <c r="K43" s="183">
        <v>11</v>
      </c>
      <c r="L43" s="183">
        <v>459</v>
      </c>
      <c r="M43" s="183">
        <v>0</v>
      </c>
      <c r="N43" s="183">
        <v>1</v>
      </c>
      <c r="O43" s="183">
        <v>319</v>
      </c>
      <c r="P43" s="183">
        <v>-2</v>
      </c>
      <c r="Q43" s="184">
        <v>8.3275503122830496E-3</v>
      </c>
      <c r="R43" s="184">
        <v>2.8350290062093553E-3</v>
      </c>
      <c r="S43" s="184">
        <v>-1.1764705882352899E-2</v>
      </c>
    </row>
    <row r="44" spans="1:19">
      <c r="A44" s="77" t="s">
        <v>13</v>
      </c>
      <c r="B44" s="183">
        <v>622</v>
      </c>
      <c r="C44" s="183">
        <v>114498</v>
      </c>
      <c r="D44" s="183">
        <v>106</v>
      </c>
      <c r="E44" s="183">
        <v>379</v>
      </c>
      <c r="F44" s="183">
        <v>122031</v>
      </c>
      <c r="G44" s="183">
        <v>95</v>
      </c>
      <c r="H44" s="183">
        <v>1001</v>
      </c>
      <c r="I44" s="183">
        <v>236529</v>
      </c>
      <c r="J44" s="183">
        <v>201</v>
      </c>
      <c r="K44" s="183">
        <v>8</v>
      </c>
      <c r="L44" s="183">
        <v>288</v>
      </c>
      <c r="M44" s="183">
        <v>-2</v>
      </c>
      <c r="N44" s="183">
        <v>10</v>
      </c>
      <c r="O44" s="183">
        <v>359</v>
      </c>
      <c r="P44" s="183">
        <v>2</v>
      </c>
      <c r="Q44" s="184">
        <v>1.8311291963377441E-2</v>
      </c>
      <c r="R44" s="184">
        <v>2.7428968721650016E-3</v>
      </c>
      <c r="S44" s="184">
        <v>0</v>
      </c>
    </row>
    <row r="45" spans="1:19">
      <c r="A45" s="77" t="s">
        <v>14</v>
      </c>
      <c r="B45" s="183">
        <v>0</v>
      </c>
      <c r="C45" s="183">
        <v>107320</v>
      </c>
      <c r="D45" s="183">
        <v>141</v>
      </c>
      <c r="E45" s="183">
        <v>0</v>
      </c>
      <c r="F45" s="183">
        <v>98575</v>
      </c>
      <c r="G45" s="183">
        <v>11848</v>
      </c>
      <c r="H45" s="183">
        <v>0</v>
      </c>
      <c r="I45" s="183">
        <v>205895</v>
      </c>
      <c r="J45" s="183">
        <v>11989</v>
      </c>
      <c r="K45" s="183">
        <v>-9</v>
      </c>
      <c r="L45" s="183">
        <v>73</v>
      </c>
      <c r="M45" s="183">
        <v>-2</v>
      </c>
      <c r="N45" s="183">
        <v>-6</v>
      </c>
      <c r="O45" s="183">
        <v>-4378</v>
      </c>
      <c r="P45" s="183">
        <v>4528</v>
      </c>
      <c r="Q45" s="184">
        <v>-1</v>
      </c>
      <c r="R45" s="184">
        <v>-2.0480494766888624E-2</v>
      </c>
      <c r="S45" s="184">
        <v>0.60645852874179274</v>
      </c>
    </row>
    <row r="46" spans="1:19">
      <c r="A46" s="77" t="s">
        <v>15</v>
      </c>
      <c r="B46" s="183">
        <v>0</v>
      </c>
      <c r="C46" s="183">
        <v>60</v>
      </c>
      <c r="D46" s="183">
        <v>40873</v>
      </c>
      <c r="E46" s="183">
        <v>0</v>
      </c>
      <c r="F46" s="183">
        <v>5</v>
      </c>
      <c r="G46" s="183">
        <v>35155</v>
      </c>
      <c r="H46" s="183">
        <v>0</v>
      </c>
      <c r="I46" s="183">
        <v>65</v>
      </c>
      <c r="J46" s="183">
        <v>76028</v>
      </c>
      <c r="K46" s="183">
        <v>0</v>
      </c>
      <c r="L46" s="183">
        <v>-1677</v>
      </c>
      <c r="M46" s="183">
        <v>2598</v>
      </c>
      <c r="N46" s="183">
        <v>0</v>
      </c>
      <c r="O46" s="183">
        <v>-1</v>
      </c>
      <c r="P46" s="183">
        <v>846</v>
      </c>
      <c r="Q46" s="184" t="s">
        <v>1160</v>
      </c>
      <c r="R46" s="184">
        <v>-0.96270797475616754</v>
      </c>
      <c r="S46" s="184">
        <v>4.7448473492780696E-2</v>
      </c>
    </row>
    <row r="47" spans="1:19">
      <c r="A47" s="77" t="s">
        <v>16</v>
      </c>
      <c r="B47" s="183">
        <v>0</v>
      </c>
      <c r="C47" s="183">
        <v>4</v>
      </c>
      <c r="D47" s="183">
        <v>2945</v>
      </c>
      <c r="E47" s="183">
        <v>0</v>
      </c>
      <c r="F47" s="183">
        <v>0</v>
      </c>
      <c r="G47" s="183">
        <v>1840</v>
      </c>
      <c r="H47" s="183">
        <v>0</v>
      </c>
      <c r="I47" s="183">
        <v>4</v>
      </c>
      <c r="J47" s="183">
        <v>4785</v>
      </c>
      <c r="K47" s="183">
        <v>0</v>
      </c>
      <c r="L47" s="183">
        <v>0</v>
      </c>
      <c r="M47" s="183">
        <v>49</v>
      </c>
      <c r="N47" s="183">
        <v>0</v>
      </c>
      <c r="O47" s="183">
        <v>0</v>
      </c>
      <c r="P47" s="183">
        <v>16</v>
      </c>
      <c r="Q47" s="184" t="s">
        <v>1160</v>
      </c>
      <c r="R47" s="184">
        <v>0</v>
      </c>
      <c r="S47" s="184">
        <v>1.3771186440677985E-2</v>
      </c>
    </row>
    <row r="48" spans="1:19" ht="24">
      <c r="A48" s="675" t="s">
        <v>595</v>
      </c>
      <c r="B48" s="676">
        <v>162293</v>
      </c>
      <c r="C48" s="676">
        <v>957396</v>
      </c>
      <c r="D48" s="676">
        <v>44786</v>
      </c>
      <c r="E48" s="676">
        <v>96296</v>
      </c>
      <c r="F48" s="676">
        <v>888626</v>
      </c>
      <c r="G48" s="676">
        <v>49581</v>
      </c>
      <c r="H48" s="676">
        <v>258589</v>
      </c>
      <c r="I48" s="676">
        <v>1846022</v>
      </c>
      <c r="J48" s="676">
        <v>94367</v>
      </c>
      <c r="K48" s="676">
        <v>3930</v>
      </c>
      <c r="L48" s="676">
        <v>-3575</v>
      </c>
      <c r="M48" s="676">
        <v>2647</v>
      </c>
      <c r="N48" s="676">
        <v>1545</v>
      </c>
      <c r="O48" s="676">
        <v>-6300</v>
      </c>
      <c r="P48" s="676">
        <v>5392</v>
      </c>
      <c r="Q48" s="677">
        <v>2.163056962475407E-2</v>
      </c>
      <c r="R48" s="677">
        <v>-5.3208771823005652E-3</v>
      </c>
      <c r="S48" s="677">
        <v>9.3121582800481884E-2</v>
      </c>
    </row>
    <row r="49" spans="1:19" ht="24">
      <c r="A49" s="678" t="s">
        <v>596</v>
      </c>
      <c r="B49" s="1121">
        <v>1164475</v>
      </c>
      <c r="C49" s="1121"/>
      <c r="D49" s="1121"/>
      <c r="E49" s="1121">
        <v>1034503</v>
      </c>
      <c r="F49" s="1121"/>
      <c r="G49" s="1121"/>
      <c r="H49" s="1121">
        <v>2198978</v>
      </c>
      <c r="I49" s="1121"/>
      <c r="J49" s="1121"/>
      <c r="K49" s="1121">
        <v>3002</v>
      </c>
      <c r="L49" s="1121"/>
      <c r="M49" s="1121"/>
      <c r="N49" s="1121">
        <v>637</v>
      </c>
      <c r="O49" s="1121"/>
      <c r="P49" s="1121"/>
      <c r="Q49" s="1120">
        <v>1.6576027665886617E-3</v>
      </c>
      <c r="R49" s="1120"/>
      <c r="S49" s="1120"/>
    </row>
    <row r="50" spans="1:19">
      <c r="A50" s="14" t="s">
        <v>597</v>
      </c>
      <c r="B50"/>
      <c r="C50"/>
    </row>
    <row r="52" spans="1:19">
      <c r="A52" s="612" t="s">
        <v>81</v>
      </c>
    </row>
    <row r="53" spans="1:19">
      <c r="A53" s="612"/>
      <c r="S53" s="13" t="s">
        <v>797</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691</v>
      </c>
    </row>
    <row r="2" spans="1:8" ht="12.75" customHeight="1">
      <c r="A2" s="521" t="s">
        <v>692</v>
      </c>
    </row>
    <row r="3" spans="1:8">
      <c r="D3" s="315"/>
      <c r="E3" s="13" t="s">
        <v>1514</v>
      </c>
    </row>
    <row r="4" spans="1:8" ht="79.5" customHeight="1">
      <c r="A4" s="1228" t="s">
        <v>340</v>
      </c>
      <c r="B4" s="454" t="s">
        <v>341</v>
      </c>
      <c r="C4" s="493" t="s">
        <v>322</v>
      </c>
      <c r="D4" s="454" t="s">
        <v>342</v>
      </c>
      <c r="E4" s="493" t="s">
        <v>322</v>
      </c>
    </row>
    <row r="5" spans="1:8" ht="15.75" customHeight="1">
      <c r="A5" s="1228"/>
      <c r="B5" s="494" t="s">
        <v>1594</v>
      </c>
      <c r="C5" s="495"/>
      <c r="D5" s="494" t="s">
        <v>1594</v>
      </c>
      <c r="E5" s="495"/>
    </row>
    <row r="6" spans="1:8">
      <c r="A6" s="496" t="s">
        <v>1449</v>
      </c>
      <c r="B6" s="497">
        <v>719</v>
      </c>
      <c r="C6" s="498">
        <v>-6.744487678339818E-2</v>
      </c>
      <c r="D6" s="497">
        <v>14547.66958</v>
      </c>
      <c r="E6" s="498">
        <v>-2.3352203369822647E-2</v>
      </c>
      <c r="F6" s="43"/>
      <c r="G6" s="76"/>
      <c r="H6" s="76"/>
    </row>
    <row r="7" spans="1:8">
      <c r="A7" s="496" t="s">
        <v>1373</v>
      </c>
      <c r="B7" s="497">
        <v>523</v>
      </c>
      <c r="C7" s="498">
        <v>0.24821002386634844</v>
      </c>
      <c r="D7" s="497">
        <v>14375.228230000001</v>
      </c>
      <c r="E7" s="498">
        <v>0.87916633713693215</v>
      </c>
      <c r="F7" s="43"/>
      <c r="G7" s="76"/>
      <c r="H7" s="76"/>
    </row>
    <row r="8" spans="1:8">
      <c r="A8" s="496" t="s">
        <v>1374</v>
      </c>
      <c r="B8" s="497">
        <v>170</v>
      </c>
      <c r="C8" s="498">
        <v>-0.40140845070422537</v>
      </c>
      <c r="D8" s="497">
        <v>9418.1959800000004</v>
      </c>
      <c r="E8" s="498">
        <v>0.37046396489319805</v>
      </c>
      <c r="F8" s="43"/>
      <c r="G8" s="76"/>
      <c r="H8" s="76"/>
    </row>
    <row r="9" spans="1:8">
      <c r="A9" s="496" t="s">
        <v>1424</v>
      </c>
      <c r="B9" s="497">
        <v>1290</v>
      </c>
      <c r="C9" s="498">
        <v>-0.17095115681233933</v>
      </c>
      <c r="D9" s="497">
        <v>42975.521989999994</v>
      </c>
      <c r="E9" s="498">
        <v>-9.5625086579956872E-2</v>
      </c>
      <c r="F9" s="43"/>
      <c r="G9" s="76"/>
      <c r="H9" s="76"/>
    </row>
    <row r="10" spans="1:8">
      <c r="A10" s="496" t="s">
        <v>1425</v>
      </c>
      <c r="B10" s="497">
        <v>60</v>
      </c>
      <c r="C10" s="498">
        <v>0.39534883720930231</v>
      </c>
      <c r="D10" s="497">
        <v>5381.9260000000004</v>
      </c>
      <c r="E10" s="498">
        <v>1.939166820489912</v>
      </c>
      <c r="F10" s="43"/>
      <c r="G10" s="76"/>
      <c r="H10" s="76"/>
    </row>
    <row r="11" spans="1:8">
      <c r="A11" s="496" t="s">
        <v>1426</v>
      </c>
      <c r="B11" s="497">
        <v>1142</v>
      </c>
      <c r="C11" s="498">
        <v>-5.7755775577557754E-2</v>
      </c>
      <c r="D11" s="497">
        <v>35070.669729999994</v>
      </c>
      <c r="E11" s="498">
        <v>0.14922324990714811</v>
      </c>
      <c r="F11" s="43"/>
      <c r="G11" s="76"/>
      <c r="H11" s="76"/>
    </row>
    <row r="12" spans="1:8" ht="24">
      <c r="A12" s="496" t="s">
        <v>1450</v>
      </c>
      <c r="B12" s="497">
        <v>857</v>
      </c>
      <c r="C12" s="498">
        <v>1.0953545232273838</v>
      </c>
      <c r="D12" s="497">
        <v>31552.954839999999</v>
      </c>
      <c r="E12" s="498">
        <v>1.2173377192181121</v>
      </c>
      <c r="F12" s="43"/>
      <c r="G12" s="76"/>
      <c r="H12" s="76"/>
    </row>
    <row r="13" spans="1:8">
      <c r="A13" s="496" t="s">
        <v>1451</v>
      </c>
      <c r="B13" s="497">
        <v>2684</v>
      </c>
      <c r="C13" s="498">
        <v>0.3721881390593047</v>
      </c>
      <c r="D13" s="497">
        <v>68954.777289999998</v>
      </c>
      <c r="E13" s="498">
        <v>0.41486762848750558</v>
      </c>
      <c r="F13" s="43"/>
      <c r="G13" s="76"/>
      <c r="H13" s="76"/>
    </row>
    <row r="14" spans="1:8">
      <c r="A14" s="496" t="s">
        <v>1427</v>
      </c>
      <c r="B14" s="497">
        <v>644</v>
      </c>
      <c r="C14" s="498">
        <v>0.33609958506224069</v>
      </c>
      <c r="D14" s="497">
        <v>18981.03616</v>
      </c>
      <c r="E14" s="498">
        <v>0.44182262999939476</v>
      </c>
      <c r="F14" s="43"/>
      <c r="G14" s="76"/>
      <c r="H14" s="76"/>
    </row>
    <row r="15" spans="1:8">
      <c r="A15" s="496" t="s">
        <v>1428</v>
      </c>
      <c r="B15" s="497">
        <v>2583</v>
      </c>
      <c r="C15" s="498">
        <v>0.11288237828522189</v>
      </c>
      <c r="D15" s="497">
        <v>46166.464909999995</v>
      </c>
      <c r="E15" s="498">
        <v>9.8560041862868347E-2</v>
      </c>
      <c r="F15" s="43"/>
      <c r="G15" s="76"/>
      <c r="H15" s="76"/>
    </row>
    <row r="16" spans="1:8">
      <c r="A16" s="496" t="s">
        <v>1429</v>
      </c>
      <c r="B16" s="497">
        <v>753</v>
      </c>
      <c r="C16" s="498">
        <v>0.29159519725557459</v>
      </c>
      <c r="D16" s="497">
        <v>20117.99424</v>
      </c>
      <c r="E16" s="498">
        <v>0.29255086985971107</v>
      </c>
      <c r="F16" s="43"/>
      <c r="G16" s="76"/>
      <c r="H16" s="76"/>
    </row>
    <row r="17" spans="1:11">
      <c r="A17" s="496" t="s">
        <v>1452</v>
      </c>
      <c r="B17" s="497">
        <v>133</v>
      </c>
      <c r="C17" s="498">
        <v>1.0461538461538462</v>
      </c>
      <c r="D17" s="497">
        <v>12972.93007</v>
      </c>
      <c r="E17" s="498">
        <v>1.4420414158451542</v>
      </c>
      <c r="F17" s="43"/>
      <c r="G17" s="76"/>
      <c r="H17" s="76"/>
    </row>
    <row r="18" spans="1:11">
      <c r="A18" s="496" t="s">
        <v>1453</v>
      </c>
      <c r="B18" s="497">
        <v>182</v>
      </c>
      <c r="C18" s="498">
        <v>0</v>
      </c>
      <c r="D18" s="497">
        <v>3484.21002</v>
      </c>
      <c r="E18" s="498">
        <v>0</v>
      </c>
      <c r="F18" s="43"/>
      <c r="G18" s="76"/>
      <c r="H18" s="76"/>
    </row>
    <row r="19" spans="1:11" s="261" customFormat="1">
      <c r="A19" s="496" t="s">
        <v>1454</v>
      </c>
      <c r="B19" s="497">
        <v>2174</v>
      </c>
      <c r="C19" s="498">
        <v>0.1171634121274409</v>
      </c>
      <c r="D19" s="497">
        <v>56570.230759999999</v>
      </c>
      <c r="E19" s="498">
        <v>0.22371786648425268</v>
      </c>
      <c r="F19" s="43"/>
      <c r="G19" s="76"/>
      <c r="H19" s="76"/>
    </row>
    <row r="20" spans="1:11">
      <c r="A20" s="496" t="s">
        <v>1375</v>
      </c>
      <c r="B20" s="497">
        <v>72</v>
      </c>
      <c r="C20" s="498">
        <v>0.14285714285714285</v>
      </c>
      <c r="D20" s="497">
        <v>7308.7129999999997</v>
      </c>
      <c r="E20" s="498">
        <v>0.73699470101936515</v>
      </c>
      <c r="F20" s="43"/>
      <c r="G20" s="76"/>
      <c r="H20" s="76"/>
    </row>
    <row r="21" spans="1:11">
      <c r="A21" s="499" t="s">
        <v>343</v>
      </c>
      <c r="B21" s="500">
        <v>13986</v>
      </c>
      <c r="C21" s="501">
        <v>0.15491329479768787</v>
      </c>
      <c r="D21" s="500">
        <v>387878.52279999998</v>
      </c>
      <c r="E21" s="501">
        <v>0.29832535103473906</v>
      </c>
      <c r="G21" s="76"/>
      <c r="H21" s="76"/>
    </row>
    <row r="22" spans="1:11">
      <c r="A22" s="16" t="s">
        <v>337</v>
      </c>
    </row>
    <row r="23" spans="1:11" ht="76.5" customHeight="1">
      <c r="A23" s="1231" t="s">
        <v>344</v>
      </c>
      <c r="B23" s="1231"/>
      <c r="C23" s="1231"/>
      <c r="D23" s="1231"/>
      <c r="E23" s="1231"/>
      <c r="G23" s="1235"/>
      <c r="H23" s="1235"/>
      <c r="I23" s="1235"/>
      <c r="J23" s="1235"/>
      <c r="K23" s="1235"/>
    </row>
    <row r="24" spans="1:11" ht="21.75" customHeight="1">
      <c r="A24" s="1224" t="s">
        <v>315</v>
      </c>
      <c r="B24" s="1224"/>
      <c r="C24" s="1224"/>
      <c r="D24" s="1224"/>
      <c r="E24" s="1224"/>
      <c r="F24" s="70"/>
    </row>
    <row r="25" spans="1:11" ht="12.75" customHeight="1"/>
    <row r="26" spans="1:11" ht="12.75" customHeight="1">
      <c r="A26" s="613"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835</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693</v>
      </c>
    </row>
    <row r="2" spans="1:9" ht="12.75" customHeight="1">
      <c r="A2" s="525" t="s">
        <v>694</v>
      </c>
    </row>
    <row r="3" spans="1:9" ht="12.75" customHeight="1">
      <c r="E3" s="73"/>
      <c r="F3" s="73"/>
      <c r="I3" s="13" t="s">
        <v>1514</v>
      </c>
    </row>
    <row r="4" spans="1:9" s="261" customFormat="1" ht="21" customHeight="1">
      <c r="A4" s="444"/>
      <c r="B4" s="1226" t="s">
        <v>316</v>
      </c>
      <c r="C4" s="1226"/>
      <c r="D4" s="1226"/>
      <c r="E4" s="1226"/>
      <c r="F4" s="1226" t="s">
        <v>317</v>
      </c>
      <c r="G4" s="1226"/>
      <c r="H4" s="1226"/>
      <c r="I4" s="1226"/>
    </row>
    <row r="5" spans="1:9" ht="89.25" customHeight="1">
      <c r="A5" s="454" t="s">
        <v>318</v>
      </c>
      <c r="B5" s="777" t="s">
        <v>319</v>
      </c>
      <c r="C5" s="1237" t="s">
        <v>320</v>
      </c>
      <c r="D5" s="777" t="s">
        <v>768</v>
      </c>
      <c r="E5" s="1237" t="s">
        <v>320</v>
      </c>
      <c r="F5" s="777" t="s">
        <v>321</v>
      </c>
      <c r="G5" s="1237" t="s">
        <v>848</v>
      </c>
      <c r="H5" s="777" t="s">
        <v>769</v>
      </c>
      <c r="I5" s="1237" t="s">
        <v>848</v>
      </c>
    </row>
    <row r="6" spans="1:9" ht="17.25" customHeight="1">
      <c r="A6" s="474"/>
      <c r="B6" s="494">
        <v>45016</v>
      </c>
      <c r="C6" s="1237"/>
      <c r="D6" s="494">
        <v>45016</v>
      </c>
      <c r="E6" s="1237"/>
      <c r="F6" s="494" t="s">
        <v>1594</v>
      </c>
      <c r="G6" s="1237"/>
      <c r="H6" s="494" t="s">
        <v>1594</v>
      </c>
      <c r="I6" s="1237"/>
    </row>
    <row r="7" spans="1:9" ht="12.75" customHeight="1">
      <c r="A7" s="487" t="s">
        <v>323</v>
      </c>
      <c r="B7" s="488"/>
      <c r="C7" s="489"/>
      <c r="D7" s="488"/>
      <c r="E7" s="489"/>
      <c r="F7" s="488"/>
      <c r="G7" s="489"/>
      <c r="H7" s="488"/>
      <c r="I7" s="489"/>
    </row>
    <row r="8" spans="1:9" ht="12.75" customHeight="1">
      <c r="A8" s="479" t="s">
        <v>324</v>
      </c>
      <c r="B8" s="476">
        <v>24</v>
      </c>
      <c r="C8" s="477">
        <v>-7.6923076923076927E-2</v>
      </c>
      <c r="D8" s="478">
        <v>9642.6916700000002</v>
      </c>
      <c r="E8" s="477">
        <v>-0.18835248882147285</v>
      </c>
      <c r="F8" s="476">
        <v>0</v>
      </c>
      <c r="G8" s="477">
        <v>-1</v>
      </c>
      <c r="H8" s="478">
        <v>0</v>
      </c>
      <c r="I8" s="477">
        <v>-1</v>
      </c>
    </row>
    <row r="9" spans="1:9" ht="12.75" customHeight="1">
      <c r="A9" s="479" t="s">
        <v>325</v>
      </c>
      <c r="B9" s="476">
        <v>31189</v>
      </c>
      <c r="C9" s="477">
        <v>-2.9921308823986813E-2</v>
      </c>
      <c r="D9" s="478">
        <v>269962.48173</v>
      </c>
      <c r="E9" s="477">
        <v>0.10973355953040997</v>
      </c>
      <c r="F9" s="476">
        <v>2865</v>
      </c>
      <c r="G9" s="477">
        <v>0.2078414839797639</v>
      </c>
      <c r="H9" s="478">
        <v>47422.245459999998</v>
      </c>
      <c r="I9" s="477">
        <v>0.2127467583460623</v>
      </c>
    </row>
    <row r="10" spans="1:9" ht="12.75" customHeight="1">
      <c r="A10" s="475" t="s">
        <v>326</v>
      </c>
      <c r="B10" s="476">
        <v>5634</v>
      </c>
      <c r="C10" s="477">
        <v>-4.6216353478923312E-2</v>
      </c>
      <c r="D10" s="478">
        <v>46734.401149999998</v>
      </c>
      <c r="E10" s="477">
        <v>9.0314371978689648E-2</v>
      </c>
      <c r="F10" s="476">
        <v>358</v>
      </c>
      <c r="G10" s="477">
        <v>0.34082397003745318</v>
      </c>
      <c r="H10" s="478">
        <v>10550.987459999998</v>
      </c>
      <c r="I10" s="477">
        <v>1.7389307737344553</v>
      </c>
    </row>
    <row r="11" spans="1:9" ht="12.75" customHeight="1">
      <c r="A11" s="479" t="s">
        <v>327</v>
      </c>
      <c r="B11" s="476">
        <v>18</v>
      </c>
      <c r="C11" s="477">
        <v>-0.30769230769230771</v>
      </c>
      <c r="D11" s="478">
        <v>353.66068000000001</v>
      </c>
      <c r="E11" s="477">
        <v>-0.57643433996354554</v>
      </c>
      <c r="F11" s="476">
        <v>0</v>
      </c>
      <c r="G11" s="477">
        <v>0</v>
      </c>
      <c r="H11" s="478">
        <v>0</v>
      </c>
      <c r="I11" s="477">
        <v>0</v>
      </c>
    </row>
    <row r="12" spans="1:9" ht="12.75" customHeight="1">
      <c r="A12" s="480" t="s">
        <v>328</v>
      </c>
      <c r="B12" s="476">
        <v>0</v>
      </c>
      <c r="C12" s="477">
        <v>0</v>
      </c>
      <c r="D12" s="478">
        <v>0</v>
      </c>
      <c r="E12" s="477">
        <v>0</v>
      </c>
      <c r="F12" s="476">
        <v>0</v>
      </c>
      <c r="G12" s="477">
        <v>0</v>
      </c>
      <c r="H12" s="478">
        <v>0</v>
      </c>
      <c r="I12" s="477">
        <v>0</v>
      </c>
    </row>
    <row r="13" spans="1:9" ht="29.25">
      <c r="A13" s="475" t="s">
        <v>329</v>
      </c>
      <c r="B13" s="476">
        <v>450</v>
      </c>
      <c r="C13" s="477">
        <v>-0.1</v>
      </c>
      <c r="D13" s="478">
        <v>9622.2123499999998</v>
      </c>
      <c r="E13" s="477">
        <v>-0.13415144293978037</v>
      </c>
      <c r="F13" s="476">
        <v>7</v>
      </c>
      <c r="G13" s="477">
        <v>0</v>
      </c>
      <c r="H13" s="478">
        <v>749.21359000000007</v>
      </c>
      <c r="I13" s="477">
        <v>1.8986322356258962</v>
      </c>
    </row>
    <row r="14" spans="1:9" ht="12.75" customHeight="1">
      <c r="A14" s="479" t="s">
        <v>330</v>
      </c>
      <c r="B14" s="476">
        <v>15</v>
      </c>
      <c r="C14" s="477">
        <v>0.25</v>
      </c>
      <c r="D14" s="478">
        <v>61.653410000000001</v>
      </c>
      <c r="E14" s="477">
        <v>0.10753746691717964</v>
      </c>
      <c r="F14" s="476">
        <v>1</v>
      </c>
      <c r="G14" s="477">
        <v>0</v>
      </c>
      <c r="H14" s="478">
        <v>14.37218</v>
      </c>
      <c r="I14" s="477">
        <v>1.2152693217094293</v>
      </c>
    </row>
    <row r="15" spans="1:9" ht="22.5" customHeight="1">
      <c r="A15" s="481" t="s">
        <v>331</v>
      </c>
      <c r="B15" s="484">
        <v>37330</v>
      </c>
      <c r="C15" s="483">
        <v>-3.3452436435192377E-2</v>
      </c>
      <c r="D15" s="484">
        <v>336377.10098999995</v>
      </c>
      <c r="E15" s="483">
        <v>8.503444696655299E-2</v>
      </c>
      <c r="F15" s="484">
        <v>3231</v>
      </c>
      <c r="G15" s="485">
        <v>0.21970554926387317</v>
      </c>
      <c r="H15" s="484">
        <v>58736.818689999993</v>
      </c>
      <c r="I15" s="485">
        <v>0.33896266178560069</v>
      </c>
    </row>
    <row r="16" spans="1:9" ht="15" customHeight="1">
      <c r="A16" s="487" t="s">
        <v>332</v>
      </c>
      <c r="B16" s="490"/>
      <c r="C16" s="486"/>
      <c r="D16" s="490"/>
      <c r="E16" s="491"/>
      <c r="F16" s="490"/>
      <c r="G16" s="486"/>
      <c r="H16" s="490"/>
      <c r="I16" s="491"/>
    </row>
    <row r="17" spans="1:9" ht="12.75" customHeight="1">
      <c r="A17" s="479" t="s">
        <v>324</v>
      </c>
      <c r="B17" s="476">
        <v>179</v>
      </c>
      <c r="C17" s="477">
        <v>-0.16744186046511628</v>
      </c>
      <c r="D17" s="476">
        <v>51623.113349999992</v>
      </c>
      <c r="E17" s="477">
        <v>-0.22524273786368787</v>
      </c>
      <c r="F17" s="476">
        <v>4</v>
      </c>
      <c r="G17" s="477">
        <v>0</v>
      </c>
      <c r="H17" s="478">
        <v>1455.48</v>
      </c>
      <c r="I17" s="477">
        <v>0.7454801456730229</v>
      </c>
    </row>
    <row r="18" spans="1:9" ht="12.75" customHeight="1">
      <c r="A18" s="479" t="s">
        <v>325</v>
      </c>
      <c r="B18" s="476">
        <v>92487</v>
      </c>
      <c r="C18" s="477">
        <v>0.11673649766357962</v>
      </c>
      <c r="D18" s="476">
        <v>1178031.0473399998</v>
      </c>
      <c r="E18" s="477">
        <v>0.23128306696478321</v>
      </c>
      <c r="F18" s="476">
        <v>8601</v>
      </c>
      <c r="G18" s="477">
        <v>0.16940856560163153</v>
      </c>
      <c r="H18" s="478">
        <v>200076.48238</v>
      </c>
      <c r="I18" s="477">
        <v>0.25739277555460627</v>
      </c>
    </row>
    <row r="19" spans="1:9" ht="12.75" customHeight="1">
      <c r="A19" s="475" t="s">
        <v>326</v>
      </c>
      <c r="B19" s="476">
        <v>22032</v>
      </c>
      <c r="C19" s="477">
        <v>-5.0578034682080926E-3</v>
      </c>
      <c r="D19" s="476">
        <v>543343.59314999997</v>
      </c>
      <c r="E19" s="477">
        <v>0.12329149314750404</v>
      </c>
      <c r="F19" s="476">
        <v>1464</v>
      </c>
      <c r="G19" s="477">
        <v>1.2448132780082987E-2</v>
      </c>
      <c r="H19" s="478">
        <v>76497.83799</v>
      </c>
      <c r="I19" s="477">
        <v>0.35654769875623216</v>
      </c>
    </row>
    <row r="20" spans="1:9" ht="12.75" customHeight="1">
      <c r="A20" s="479" t="s">
        <v>327</v>
      </c>
      <c r="B20" s="476">
        <v>1484</v>
      </c>
      <c r="C20" s="477">
        <v>6.3037249283667621E-2</v>
      </c>
      <c r="D20" s="476">
        <v>179042.99708999999</v>
      </c>
      <c r="E20" s="477">
        <v>0.158178478291848</v>
      </c>
      <c r="F20" s="476">
        <v>103</v>
      </c>
      <c r="G20" s="477">
        <v>0.58461538461538465</v>
      </c>
      <c r="H20" s="478">
        <v>21836.793559999998</v>
      </c>
      <c r="I20" s="477">
        <v>1.0307529015534032</v>
      </c>
    </row>
    <row r="21" spans="1:9" ht="12.75" customHeight="1">
      <c r="A21" s="480" t="s">
        <v>328</v>
      </c>
      <c r="B21" s="476">
        <v>0</v>
      </c>
      <c r="C21" s="477">
        <v>0</v>
      </c>
      <c r="D21" s="476">
        <v>0</v>
      </c>
      <c r="E21" s="477">
        <v>0</v>
      </c>
      <c r="F21" s="476">
        <v>0</v>
      </c>
      <c r="G21" s="477">
        <v>0</v>
      </c>
      <c r="H21" s="478">
        <v>0</v>
      </c>
      <c r="I21" s="477">
        <v>0</v>
      </c>
    </row>
    <row r="22" spans="1:9" ht="29.25">
      <c r="A22" s="475" t="s">
        <v>329</v>
      </c>
      <c r="B22" s="476">
        <v>8799</v>
      </c>
      <c r="C22" s="477">
        <v>6.4996368917937544E-2</v>
      </c>
      <c r="D22" s="476">
        <v>283580.39350000001</v>
      </c>
      <c r="E22" s="477">
        <v>2.3454350515513363E-2</v>
      </c>
      <c r="F22" s="476">
        <v>540</v>
      </c>
      <c r="G22" s="477">
        <v>-4.5936395759717315E-2</v>
      </c>
      <c r="H22" s="478">
        <v>28600.156419999999</v>
      </c>
      <c r="I22" s="477">
        <v>6.097259879005628E-2</v>
      </c>
    </row>
    <row r="23" spans="1:9" ht="12.75" customHeight="1">
      <c r="A23" s="479" t="s">
        <v>333</v>
      </c>
      <c r="B23" s="476">
        <v>364</v>
      </c>
      <c r="C23" s="477">
        <v>0.12</v>
      </c>
      <c r="D23" s="476">
        <v>5911.8191799999995</v>
      </c>
      <c r="E23" s="477">
        <v>0.39355545372609185</v>
      </c>
      <c r="F23" s="476">
        <v>43</v>
      </c>
      <c r="G23" s="477">
        <v>0.72</v>
      </c>
      <c r="H23" s="478">
        <v>674.95375999999999</v>
      </c>
      <c r="I23" s="477">
        <v>-0.18720605024092321</v>
      </c>
    </row>
    <row r="24" spans="1:9" ht="22.5" customHeight="1">
      <c r="A24" s="481" t="s">
        <v>334</v>
      </c>
      <c r="B24" s="482">
        <v>125345</v>
      </c>
      <c r="C24" s="483">
        <v>8.8432715936818881E-2</v>
      </c>
      <c r="D24" s="484">
        <v>2241532.96361</v>
      </c>
      <c r="E24" s="483">
        <v>0.15364368610661053</v>
      </c>
      <c r="F24" s="484">
        <v>10755</v>
      </c>
      <c r="G24" s="485">
        <v>0.13677201141528381</v>
      </c>
      <c r="H24" s="484">
        <v>329141.70410999993</v>
      </c>
      <c r="I24" s="485">
        <v>0.29133141402016094</v>
      </c>
    </row>
    <row r="25" spans="1:9" ht="15" customHeight="1">
      <c r="A25" s="487" t="s">
        <v>335</v>
      </c>
      <c r="B25" s="490"/>
      <c r="C25" s="486"/>
      <c r="D25" s="490"/>
      <c r="E25" s="492"/>
      <c r="F25" s="490"/>
      <c r="G25" s="486"/>
      <c r="H25" s="490"/>
      <c r="I25" s="492"/>
    </row>
    <row r="26" spans="1:9" ht="12.75" customHeight="1">
      <c r="A26" s="479" t="s">
        <v>324</v>
      </c>
      <c r="B26" s="476">
        <v>2</v>
      </c>
      <c r="C26" s="477">
        <v>0</v>
      </c>
      <c r="D26" s="476">
        <v>0</v>
      </c>
      <c r="E26" s="477">
        <v>0</v>
      </c>
      <c r="F26" s="476"/>
      <c r="G26" s="477"/>
      <c r="H26" s="476"/>
      <c r="I26" s="477"/>
    </row>
    <row r="27" spans="1:9" ht="12.75" customHeight="1">
      <c r="A27" s="479" t="s">
        <v>325</v>
      </c>
      <c r="B27" s="476">
        <v>4</v>
      </c>
      <c r="C27" s="477">
        <v>0</v>
      </c>
      <c r="D27" s="476">
        <v>0</v>
      </c>
      <c r="E27" s="477">
        <v>0</v>
      </c>
      <c r="F27" s="476"/>
      <c r="G27" s="477"/>
      <c r="H27" s="476"/>
      <c r="I27" s="477"/>
    </row>
    <row r="28" spans="1:9" ht="12.75" customHeight="1">
      <c r="A28" s="475" t="s">
        <v>326</v>
      </c>
      <c r="B28" s="476">
        <v>0</v>
      </c>
      <c r="C28" s="477">
        <v>0</v>
      </c>
      <c r="D28" s="476">
        <v>0</v>
      </c>
      <c r="E28" s="477">
        <v>0</v>
      </c>
      <c r="F28" s="476"/>
      <c r="G28" s="477"/>
      <c r="H28" s="476"/>
      <c r="I28" s="477"/>
    </row>
    <row r="29" spans="1:9" ht="12.75" customHeight="1">
      <c r="A29" s="479" t="s">
        <v>327</v>
      </c>
      <c r="B29" s="476">
        <v>0</v>
      </c>
      <c r="C29" s="477">
        <v>0</v>
      </c>
      <c r="D29" s="476">
        <v>0</v>
      </c>
      <c r="E29" s="477">
        <v>0</v>
      </c>
      <c r="F29" s="476"/>
      <c r="G29" s="477"/>
      <c r="H29" s="476"/>
      <c r="I29" s="477"/>
    </row>
    <row r="30" spans="1:9" ht="12.75" customHeight="1">
      <c r="A30" s="480" t="s">
        <v>336</v>
      </c>
      <c r="B30" s="476">
        <v>0</v>
      </c>
      <c r="C30" s="477">
        <v>0</v>
      </c>
      <c r="D30" s="476">
        <v>0</v>
      </c>
      <c r="E30" s="477">
        <v>0</v>
      </c>
      <c r="F30" s="476"/>
      <c r="G30" s="477"/>
      <c r="H30" s="476"/>
      <c r="I30" s="477"/>
    </row>
    <row r="31" spans="1:9" ht="29.25">
      <c r="A31" s="475" t="s">
        <v>329</v>
      </c>
      <c r="B31" s="476">
        <v>0</v>
      </c>
      <c r="C31" s="477">
        <v>-1</v>
      </c>
      <c r="D31" s="476">
        <v>0</v>
      </c>
      <c r="E31" s="477">
        <v>0</v>
      </c>
      <c r="F31" s="476"/>
      <c r="G31" s="477"/>
      <c r="H31" s="476"/>
      <c r="I31" s="477"/>
    </row>
    <row r="32" spans="1:9" ht="12.75" customHeight="1">
      <c r="A32" s="479" t="s">
        <v>330</v>
      </c>
      <c r="B32" s="476">
        <v>0</v>
      </c>
      <c r="C32" s="477">
        <v>0</v>
      </c>
      <c r="D32" s="476">
        <v>0</v>
      </c>
      <c r="E32" s="477">
        <v>0</v>
      </c>
      <c r="F32" s="476"/>
      <c r="G32" s="477"/>
      <c r="H32" s="476"/>
      <c r="I32" s="477"/>
    </row>
    <row r="33" spans="1:13" ht="22.5" customHeight="1">
      <c r="A33" s="481" t="s">
        <v>331</v>
      </c>
      <c r="B33" s="484">
        <v>6</v>
      </c>
      <c r="C33" s="483">
        <v>-0.14285714285714285</v>
      </c>
      <c r="D33" s="484">
        <v>0</v>
      </c>
      <c r="E33" s="483">
        <v>0</v>
      </c>
      <c r="F33" s="484"/>
      <c r="G33" s="483"/>
      <c r="H33" s="484"/>
      <c r="I33" s="483"/>
    </row>
    <row r="34" spans="1:13" ht="12.75" customHeight="1">
      <c r="A34" s="16" t="s">
        <v>337</v>
      </c>
      <c r="J34" s="197"/>
      <c r="K34" s="197"/>
      <c r="L34" s="197"/>
      <c r="M34" s="197"/>
    </row>
    <row r="35" spans="1:13" ht="48" customHeight="1">
      <c r="A35" s="1238" t="s">
        <v>338</v>
      </c>
      <c r="B35" s="1238"/>
      <c r="C35" s="1238"/>
      <c r="D35" s="1238"/>
      <c r="E35" s="1238"/>
      <c r="F35" s="1238"/>
      <c r="G35" s="1238"/>
      <c r="H35" s="1238"/>
      <c r="I35" s="1238"/>
      <c r="J35" s="197"/>
      <c r="K35" s="197"/>
      <c r="L35" s="197"/>
      <c r="M35" s="197"/>
    </row>
    <row r="36" spans="1:13" ht="25.5" customHeight="1">
      <c r="A36" s="1236" t="s">
        <v>339</v>
      </c>
      <c r="B36" s="1236"/>
      <c r="C36" s="1236"/>
      <c r="D36" s="1236"/>
      <c r="E36" s="1236"/>
      <c r="F36" s="1236"/>
      <c r="G36" s="1236"/>
      <c r="H36" s="1236"/>
      <c r="I36" s="1236"/>
    </row>
    <row r="37" spans="1:13" ht="58.5" customHeight="1">
      <c r="A37" s="1231" t="s">
        <v>770</v>
      </c>
      <c r="B37" s="1231"/>
      <c r="C37" s="1231"/>
      <c r="D37" s="1231"/>
      <c r="E37" s="1231"/>
      <c r="F37" s="1231"/>
      <c r="G37" s="1231"/>
      <c r="H37" s="1231"/>
      <c r="I37" s="1231"/>
    </row>
    <row r="38" spans="1:13" ht="22.5" customHeight="1">
      <c r="A38" s="1236" t="s">
        <v>315</v>
      </c>
      <c r="B38" s="1236"/>
      <c r="C38" s="1236"/>
      <c r="D38" s="1236"/>
      <c r="E38" s="1236"/>
      <c r="F38" s="1236"/>
      <c r="G38" s="1236"/>
      <c r="H38" s="1236"/>
      <c r="I38" s="1236"/>
    </row>
    <row r="39" spans="1:13" ht="12.75" customHeight="1"/>
    <row r="40" spans="1:13" ht="12.75" customHeight="1">
      <c r="A40" s="613"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836</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695</v>
      </c>
      <c r="C1" s="42"/>
      <c r="O1" s="137"/>
    </row>
    <row r="2" spans="1:15">
      <c r="A2" s="524" t="s">
        <v>696</v>
      </c>
      <c r="O2" s="65"/>
    </row>
    <row r="3" spans="1:15" ht="12.75" customHeight="1">
      <c r="A3" s="42"/>
      <c r="B3" s="63"/>
      <c r="C3" s="63"/>
      <c r="D3" s="63"/>
      <c r="E3" s="63"/>
      <c r="F3" s="63"/>
      <c r="G3" s="63"/>
      <c r="H3" s="63"/>
      <c r="I3" s="63"/>
      <c r="J3" s="63"/>
      <c r="K3" s="63"/>
      <c r="L3" s="63"/>
      <c r="M3" s="63"/>
      <c r="O3" s="13" t="s">
        <v>1514</v>
      </c>
    </row>
    <row r="4" spans="1:15" ht="30.75" customHeight="1">
      <c r="A4" s="502" t="s">
        <v>1595</v>
      </c>
      <c r="B4" s="1239" t="s">
        <v>281</v>
      </c>
      <c r="C4" s="1239"/>
      <c r="D4" s="1239" t="s">
        <v>282</v>
      </c>
      <c r="E4" s="1239"/>
      <c r="F4" s="1239" t="s">
        <v>283</v>
      </c>
      <c r="G4" s="1239"/>
      <c r="H4" s="1239" t="s">
        <v>284</v>
      </c>
      <c r="I4" s="1239"/>
      <c r="J4" s="1239" t="s">
        <v>285</v>
      </c>
      <c r="K4" s="1239"/>
      <c r="L4" s="1239" t="s">
        <v>286</v>
      </c>
      <c r="M4" s="1239"/>
      <c r="N4" s="1239" t="s">
        <v>287</v>
      </c>
      <c r="O4" s="1239"/>
    </row>
    <row r="5" spans="1:15" ht="48.75" customHeight="1">
      <c r="A5" s="764" t="s">
        <v>280</v>
      </c>
      <c r="B5" s="765" t="s">
        <v>288</v>
      </c>
      <c r="C5" s="765" t="s">
        <v>289</v>
      </c>
      <c r="D5" s="765" t="s">
        <v>288</v>
      </c>
      <c r="E5" s="765" t="s">
        <v>289</v>
      </c>
      <c r="F5" s="765" t="s">
        <v>288</v>
      </c>
      <c r="G5" s="765" t="s">
        <v>289</v>
      </c>
      <c r="H5" s="765" t="s">
        <v>288</v>
      </c>
      <c r="I5" s="765" t="s">
        <v>289</v>
      </c>
      <c r="J5" s="765" t="s">
        <v>288</v>
      </c>
      <c r="K5" s="765" t="s">
        <v>289</v>
      </c>
      <c r="L5" s="765" t="s">
        <v>288</v>
      </c>
      <c r="M5" s="765" t="s">
        <v>289</v>
      </c>
      <c r="N5" s="765" t="s">
        <v>288</v>
      </c>
      <c r="O5" s="765" t="s">
        <v>289</v>
      </c>
    </row>
    <row r="6" spans="1:15" ht="13.5" customHeight="1">
      <c r="A6" s="503" t="s">
        <v>290</v>
      </c>
      <c r="B6" s="504">
        <v>2281126.3415100002</v>
      </c>
      <c r="C6" s="504">
        <v>61837.983879999992</v>
      </c>
      <c r="D6" s="504">
        <v>5866.2037299999993</v>
      </c>
      <c r="E6" s="504">
        <v>490.89988</v>
      </c>
      <c r="F6" s="504">
        <v>2579.7820199999996</v>
      </c>
      <c r="G6" s="504">
        <v>315.37895000000009</v>
      </c>
      <c r="H6" s="504">
        <v>2160.62655</v>
      </c>
      <c r="I6" s="504">
        <v>575.85725000000002</v>
      </c>
      <c r="J6" s="504">
        <v>11952.024879999999</v>
      </c>
      <c r="K6" s="504">
        <v>11264.087829999999</v>
      </c>
      <c r="L6" s="504">
        <v>2303684.9786900003</v>
      </c>
      <c r="M6" s="504">
        <v>74484.207789999986</v>
      </c>
      <c r="N6" s="504">
        <v>76597.870359999986</v>
      </c>
      <c r="O6" s="504">
        <v>10146.583199999999</v>
      </c>
    </row>
    <row r="7" spans="1:15" ht="13.5" customHeight="1">
      <c r="A7" s="507" t="s">
        <v>291</v>
      </c>
      <c r="B7" s="508">
        <v>60925.528439999995</v>
      </c>
      <c r="C7" s="508">
        <v>12771.22949</v>
      </c>
      <c r="D7" s="508">
        <v>69.202749999999995</v>
      </c>
      <c r="E7" s="508">
        <v>28.64198</v>
      </c>
      <c r="F7" s="508">
        <v>12.367000000000001</v>
      </c>
      <c r="G7" s="508">
        <v>0</v>
      </c>
      <c r="H7" s="508">
        <v>11.029</v>
      </c>
      <c r="I7" s="508">
        <v>0</v>
      </c>
      <c r="J7" s="508">
        <v>59.815480000000001</v>
      </c>
      <c r="K7" s="508">
        <v>159.69821999999999</v>
      </c>
      <c r="L7" s="508">
        <v>61077.942670000004</v>
      </c>
      <c r="M7" s="508">
        <v>12959.569690000002</v>
      </c>
      <c r="N7" s="508">
        <v>2100.5253700000003</v>
      </c>
      <c r="O7" s="508">
        <v>528.57028000000003</v>
      </c>
    </row>
    <row r="8" spans="1:15" ht="13.5" customHeight="1">
      <c r="A8" s="507" t="s">
        <v>292</v>
      </c>
      <c r="B8" s="508">
        <v>1195343.7738500002</v>
      </c>
      <c r="C8" s="508">
        <v>14525.510540000003</v>
      </c>
      <c r="D8" s="508">
        <v>4015.94769</v>
      </c>
      <c r="E8" s="508">
        <v>205.10466</v>
      </c>
      <c r="F8" s="508">
        <v>1956.3408300000003</v>
      </c>
      <c r="G8" s="508">
        <v>281.03863000000001</v>
      </c>
      <c r="H8" s="508">
        <v>1541.8717900000001</v>
      </c>
      <c r="I8" s="508">
        <v>177.65402999999998</v>
      </c>
      <c r="J8" s="508">
        <v>6242.4097300000003</v>
      </c>
      <c r="K8" s="508">
        <v>5761.0677399999995</v>
      </c>
      <c r="L8" s="508">
        <v>1209100.3438899999</v>
      </c>
      <c r="M8" s="508">
        <v>20950.375600000003</v>
      </c>
      <c r="N8" s="508">
        <v>11944.70145</v>
      </c>
      <c r="O8" s="508">
        <v>573.49796000000003</v>
      </c>
    </row>
    <row r="9" spans="1:15" ht="13.5" customHeight="1">
      <c r="A9" s="507" t="s">
        <v>293</v>
      </c>
      <c r="B9" s="508">
        <v>550525.75407000002</v>
      </c>
      <c r="C9" s="508">
        <v>19450.687099999999</v>
      </c>
      <c r="D9" s="508">
        <v>807.7360900000001</v>
      </c>
      <c r="E9" s="508">
        <v>135.62606999999997</v>
      </c>
      <c r="F9" s="508">
        <v>306.82619</v>
      </c>
      <c r="G9" s="508">
        <v>21.526990000000001</v>
      </c>
      <c r="H9" s="508">
        <v>489.86087000000003</v>
      </c>
      <c r="I9" s="508">
        <v>345.59782000000001</v>
      </c>
      <c r="J9" s="508">
        <v>3081.2202800000005</v>
      </c>
      <c r="K9" s="508">
        <v>2956.7428499999996</v>
      </c>
      <c r="L9" s="508">
        <v>555211.39749999996</v>
      </c>
      <c r="M9" s="508">
        <v>22910.180829999998</v>
      </c>
      <c r="N9" s="508">
        <v>22243.765350000001</v>
      </c>
      <c r="O9" s="508">
        <v>5515.36715</v>
      </c>
    </row>
    <row r="10" spans="1:15" ht="13.5" customHeight="1">
      <c r="A10" s="507" t="s">
        <v>294</v>
      </c>
      <c r="B10" s="508">
        <v>179688.1629</v>
      </c>
      <c r="C10" s="508">
        <v>6252.5850399999999</v>
      </c>
      <c r="D10" s="508">
        <v>266.60778999999997</v>
      </c>
      <c r="E10" s="508">
        <v>3.5620599999999998</v>
      </c>
      <c r="F10" s="508">
        <v>10.105729999999999</v>
      </c>
      <c r="G10" s="508">
        <v>0.16778999999999999</v>
      </c>
      <c r="H10" s="508">
        <v>5.3920000000000003E-2</v>
      </c>
      <c r="I10" s="508">
        <v>0</v>
      </c>
      <c r="J10" s="508">
        <v>15.74718</v>
      </c>
      <c r="K10" s="508">
        <v>15.619669999999998</v>
      </c>
      <c r="L10" s="508">
        <v>179980.67752</v>
      </c>
      <c r="M10" s="508">
        <v>6271.9345599999997</v>
      </c>
      <c r="N10" s="508">
        <v>28788.28874</v>
      </c>
      <c r="O10" s="508">
        <v>2705.4632299999998</v>
      </c>
    </row>
    <row r="11" spans="1:15" ht="13.5" customHeight="1">
      <c r="A11" s="507" t="s">
        <v>295</v>
      </c>
      <c r="B11" s="508">
        <v>0</v>
      </c>
      <c r="C11" s="508">
        <v>0</v>
      </c>
      <c r="D11" s="508">
        <v>0</v>
      </c>
      <c r="E11" s="508">
        <v>0</v>
      </c>
      <c r="F11" s="508">
        <v>0</v>
      </c>
      <c r="G11" s="508">
        <v>0</v>
      </c>
      <c r="H11" s="508">
        <v>0</v>
      </c>
      <c r="I11" s="508">
        <v>0</v>
      </c>
      <c r="J11" s="508">
        <v>0</v>
      </c>
      <c r="K11" s="508">
        <v>0</v>
      </c>
      <c r="L11" s="508">
        <v>0</v>
      </c>
      <c r="M11" s="508">
        <v>0</v>
      </c>
      <c r="N11" s="508">
        <v>0</v>
      </c>
      <c r="O11" s="508">
        <v>0</v>
      </c>
    </row>
    <row r="12" spans="1:15" ht="22.5">
      <c r="A12" s="507" t="s">
        <v>296</v>
      </c>
      <c r="B12" s="508">
        <v>288262.62959000003</v>
      </c>
      <c r="C12" s="508">
        <v>8051.67436</v>
      </c>
      <c r="D12" s="508">
        <v>693.43096000000003</v>
      </c>
      <c r="E12" s="508">
        <v>117.20207999999998</v>
      </c>
      <c r="F12" s="508">
        <v>294.05527000000001</v>
      </c>
      <c r="G12" s="508">
        <v>12.645539999999999</v>
      </c>
      <c r="H12" s="508">
        <v>117.81097</v>
      </c>
      <c r="I12" s="508">
        <v>52.605400000000003</v>
      </c>
      <c r="J12" s="508">
        <v>2469.4304099999999</v>
      </c>
      <c r="K12" s="508">
        <v>2287.55755</v>
      </c>
      <c r="L12" s="508">
        <v>291837.35720000003</v>
      </c>
      <c r="M12" s="508">
        <v>10521.684929999999</v>
      </c>
      <c r="N12" s="508">
        <v>11326.923510000001</v>
      </c>
      <c r="O12" s="508">
        <v>713.49335999999994</v>
      </c>
    </row>
    <row r="13" spans="1:15" ht="13.5" customHeight="1">
      <c r="A13" s="507" t="s">
        <v>297</v>
      </c>
      <c r="B13" s="508">
        <v>6380.4926599999999</v>
      </c>
      <c r="C13" s="508">
        <v>786.29734999999994</v>
      </c>
      <c r="D13" s="508">
        <v>13.278450000000001</v>
      </c>
      <c r="E13" s="508">
        <v>0.76302999999999999</v>
      </c>
      <c r="F13" s="508">
        <v>8.6999999999999994E-2</v>
      </c>
      <c r="G13" s="508">
        <v>0</v>
      </c>
      <c r="H13" s="508">
        <v>0</v>
      </c>
      <c r="I13" s="508">
        <v>0</v>
      </c>
      <c r="J13" s="508">
        <v>83.401799999999994</v>
      </c>
      <c r="K13" s="508">
        <v>83.401799999999994</v>
      </c>
      <c r="L13" s="508">
        <v>6477.2599099999998</v>
      </c>
      <c r="M13" s="508">
        <v>870.46217999999999</v>
      </c>
      <c r="N13" s="508">
        <v>193.66594000000001</v>
      </c>
      <c r="O13" s="508">
        <v>110.19122</v>
      </c>
    </row>
    <row r="14" spans="1:15" ht="13.5" customHeight="1">
      <c r="A14" s="503" t="s">
        <v>298</v>
      </c>
      <c r="B14" s="504">
        <v>346569.28226000001</v>
      </c>
      <c r="C14" s="504">
        <v>1055.96216</v>
      </c>
      <c r="D14" s="504">
        <v>490.44132000000002</v>
      </c>
      <c r="E14" s="504">
        <v>123.0698</v>
      </c>
      <c r="F14" s="504">
        <v>103.72173000000001</v>
      </c>
      <c r="G14" s="504">
        <v>30.968860000000003</v>
      </c>
      <c r="H14" s="504">
        <v>26.670390000000001</v>
      </c>
      <c r="I14" s="504">
        <v>20.771699999999999</v>
      </c>
      <c r="J14" s="504">
        <v>4804.1657699999996</v>
      </c>
      <c r="K14" s="504">
        <v>4481.4562499999993</v>
      </c>
      <c r="L14" s="504">
        <v>351994.28146999999</v>
      </c>
      <c r="M14" s="504">
        <v>5712.2287700000006</v>
      </c>
      <c r="N14" s="504">
        <v>1724.18102</v>
      </c>
      <c r="O14" s="504">
        <v>57.38691</v>
      </c>
    </row>
    <row r="15" spans="1:15" ht="13.5" customHeight="1">
      <c r="A15" s="507" t="s">
        <v>291</v>
      </c>
      <c r="B15" s="508">
        <v>9844.1784900000002</v>
      </c>
      <c r="C15" s="508">
        <v>48.008509999999994</v>
      </c>
      <c r="D15" s="508">
        <v>0</v>
      </c>
      <c r="E15" s="508">
        <v>0</v>
      </c>
      <c r="F15" s="508">
        <v>0</v>
      </c>
      <c r="G15" s="508">
        <v>0</v>
      </c>
      <c r="H15" s="508">
        <v>0</v>
      </c>
      <c r="I15" s="508">
        <v>0</v>
      </c>
      <c r="J15" s="508">
        <v>0</v>
      </c>
      <c r="K15" s="508">
        <v>0</v>
      </c>
      <c r="L15" s="508">
        <v>9844.1784900000002</v>
      </c>
      <c r="M15" s="508">
        <v>48.008509999999994</v>
      </c>
      <c r="N15" s="508">
        <v>0</v>
      </c>
      <c r="O15" s="508">
        <v>0</v>
      </c>
    </row>
    <row r="16" spans="1:15" ht="13.5" customHeight="1">
      <c r="A16" s="507" t="s">
        <v>292</v>
      </c>
      <c r="B16" s="508">
        <v>277829.50828999997</v>
      </c>
      <c r="C16" s="508">
        <v>707.06041000000005</v>
      </c>
      <c r="D16" s="508">
        <v>278.39666000000005</v>
      </c>
      <c r="E16" s="508">
        <v>93.16528000000001</v>
      </c>
      <c r="F16" s="508">
        <v>75.735160000000008</v>
      </c>
      <c r="G16" s="508">
        <v>25.797019999999996</v>
      </c>
      <c r="H16" s="508">
        <v>25.757930000000002</v>
      </c>
      <c r="I16" s="508">
        <v>20.041730000000001</v>
      </c>
      <c r="J16" s="508">
        <v>3293.5515599999999</v>
      </c>
      <c r="K16" s="508">
        <v>3010.8289900000004</v>
      </c>
      <c r="L16" s="508">
        <v>281502.94959999988</v>
      </c>
      <c r="M16" s="508">
        <v>3856.8934299999992</v>
      </c>
      <c r="N16" s="508">
        <v>1404.9500500000001</v>
      </c>
      <c r="O16" s="508">
        <v>55.203650000000003</v>
      </c>
    </row>
    <row r="17" spans="1:15" ht="13.5" customHeight="1">
      <c r="A17" s="507" t="s">
        <v>299</v>
      </c>
      <c r="B17" s="508">
        <v>48798.081979999995</v>
      </c>
      <c r="C17" s="508">
        <v>268.78273999999999</v>
      </c>
      <c r="D17" s="508">
        <v>210.52662000000001</v>
      </c>
      <c r="E17" s="508">
        <v>29.693249999999995</v>
      </c>
      <c r="F17" s="508">
        <v>27.98657</v>
      </c>
      <c r="G17" s="508">
        <v>5.1718400000000004</v>
      </c>
      <c r="H17" s="508">
        <v>0.91246000000000005</v>
      </c>
      <c r="I17" s="508">
        <v>0.72997000000000001</v>
      </c>
      <c r="J17" s="508">
        <v>705.54264999999987</v>
      </c>
      <c r="K17" s="508">
        <v>665.55570000000012</v>
      </c>
      <c r="L17" s="508">
        <v>49743.050280000003</v>
      </c>
      <c r="M17" s="508">
        <v>969.93349999999987</v>
      </c>
      <c r="N17" s="508">
        <v>81.648420000000002</v>
      </c>
      <c r="O17" s="508">
        <v>1.8678100000000002</v>
      </c>
    </row>
    <row r="18" spans="1:15" ht="13.5" customHeight="1">
      <c r="A18" s="507" t="s">
        <v>300</v>
      </c>
      <c r="B18" s="508">
        <v>354.85323999999997</v>
      </c>
      <c r="C18" s="508">
        <v>0.26105</v>
      </c>
      <c r="D18" s="508">
        <v>0</v>
      </c>
      <c r="E18" s="508">
        <v>0</v>
      </c>
      <c r="F18" s="508">
        <v>0</v>
      </c>
      <c r="G18" s="508">
        <v>0</v>
      </c>
      <c r="H18" s="508">
        <v>0</v>
      </c>
      <c r="I18" s="508">
        <v>0</v>
      </c>
      <c r="J18" s="508">
        <v>259.54577999999998</v>
      </c>
      <c r="K18" s="508">
        <v>259.54577999999998</v>
      </c>
      <c r="L18" s="508">
        <v>614.39902000000006</v>
      </c>
      <c r="M18" s="508">
        <v>259.80682999999999</v>
      </c>
      <c r="N18" s="508">
        <v>53.528080000000003</v>
      </c>
      <c r="O18" s="508">
        <v>0.11015000000000001</v>
      </c>
    </row>
    <row r="19" spans="1:15" ht="13.5" customHeight="1">
      <c r="A19" s="507" t="s">
        <v>301</v>
      </c>
      <c r="B19" s="508">
        <v>0</v>
      </c>
      <c r="C19" s="508">
        <v>0</v>
      </c>
      <c r="D19" s="508">
        <v>0</v>
      </c>
      <c r="E19" s="508">
        <v>0</v>
      </c>
      <c r="F19" s="508">
        <v>0</v>
      </c>
      <c r="G19" s="508">
        <v>0</v>
      </c>
      <c r="H19" s="508">
        <v>0</v>
      </c>
      <c r="I19" s="508">
        <v>0</v>
      </c>
      <c r="J19" s="508">
        <v>0</v>
      </c>
      <c r="K19" s="508">
        <v>0</v>
      </c>
      <c r="L19" s="508">
        <v>0</v>
      </c>
      <c r="M19" s="508">
        <v>0</v>
      </c>
      <c r="N19" s="508">
        <v>0</v>
      </c>
      <c r="O19" s="508">
        <v>0</v>
      </c>
    </row>
    <row r="20" spans="1:15" ht="22.5">
      <c r="A20" s="507" t="s">
        <v>296</v>
      </c>
      <c r="B20" s="508">
        <v>9680.15445</v>
      </c>
      <c r="C20" s="508">
        <v>31.605760000000004</v>
      </c>
      <c r="D20" s="508">
        <v>1.5180400000000001</v>
      </c>
      <c r="E20" s="508">
        <v>0.21127000000000001</v>
      </c>
      <c r="F20" s="508">
        <v>0</v>
      </c>
      <c r="G20" s="508">
        <v>0</v>
      </c>
      <c r="H20" s="508">
        <v>0</v>
      </c>
      <c r="I20" s="508">
        <v>0</v>
      </c>
      <c r="J20" s="508">
        <v>545.52578000000005</v>
      </c>
      <c r="K20" s="508">
        <v>545.52578000000005</v>
      </c>
      <c r="L20" s="508">
        <v>10227.198269999999</v>
      </c>
      <c r="M20" s="508">
        <v>577.34280999999999</v>
      </c>
      <c r="N20" s="508">
        <v>184.05447000000001</v>
      </c>
      <c r="O20" s="508">
        <v>0.20530000000000001</v>
      </c>
    </row>
    <row r="21" spans="1:15" ht="13.5" customHeight="1">
      <c r="A21" s="507" t="s">
        <v>302</v>
      </c>
      <c r="B21" s="508">
        <v>62.505809999999997</v>
      </c>
      <c r="C21" s="508">
        <v>0.24368999999999999</v>
      </c>
      <c r="D21" s="508">
        <v>0</v>
      </c>
      <c r="E21" s="508">
        <v>0</v>
      </c>
      <c r="F21" s="508">
        <v>0</v>
      </c>
      <c r="G21" s="508">
        <v>0</v>
      </c>
      <c r="H21" s="508">
        <v>0</v>
      </c>
      <c r="I21" s="508">
        <v>0</v>
      </c>
      <c r="J21" s="508">
        <v>0</v>
      </c>
      <c r="K21" s="508">
        <v>0</v>
      </c>
      <c r="L21" s="508">
        <v>62.505809999999997</v>
      </c>
      <c r="M21" s="508">
        <v>0.24368999999999999</v>
      </c>
      <c r="N21" s="508">
        <v>0</v>
      </c>
      <c r="O21" s="508">
        <v>0</v>
      </c>
    </row>
    <row r="22" spans="1:15" ht="13.5" customHeight="1">
      <c r="A22" s="503" t="s">
        <v>303</v>
      </c>
      <c r="B22" s="504">
        <v>0</v>
      </c>
      <c r="C22" s="504">
        <v>0</v>
      </c>
      <c r="D22" s="504">
        <v>0</v>
      </c>
      <c r="E22" s="504">
        <v>0</v>
      </c>
      <c r="F22" s="504">
        <v>0</v>
      </c>
      <c r="G22" s="504">
        <v>0</v>
      </c>
      <c r="H22" s="504">
        <v>0</v>
      </c>
      <c r="I22" s="504">
        <v>0</v>
      </c>
      <c r="J22" s="504">
        <v>316.28523999999999</v>
      </c>
      <c r="K22" s="504">
        <v>316.28522000000004</v>
      </c>
      <c r="L22" s="504">
        <v>316.28523999999999</v>
      </c>
      <c r="M22" s="504">
        <v>316.28522000000004</v>
      </c>
      <c r="N22" s="504">
        <v>0</v>
      </c>
      <c r="O22" s="504">
        <v>0</v>
      </c>
    </row>
    <row r="23" spans="1:15" ht="13.5" customHeight="1">
      <c r="A23" s="507" t="s">
        <v>291</v>
      </c>
      <c r="B23" s="508">
        <v>0</v>
      </c>
      <c r="C23" s="508">
        <v>0</v>
      </c>
      <c r="D23" s="508">
        <v>0</v>
      </c>
      <c r="E23" s="508">
        <v>0</v>
      </c>
      <c r="F23" s="508">
        <v>0</v>
      </c>
      <c r="G23" s="508">
        <v>0</v>
      </c>
      <c r="H23" s="508">
        <v>0</v>
      </c>
      <c r="I23" s="508">
        <v>0</v>
      </c>
      <c r="J23" s="508">
        <v>266.02386999999999</v>
      </c>
      <c r="K23" s="508">
        <v>266.02386999999999</v>
      </c>
      <c r="L23" s="508">
        <v>266.02386999999999</v>
      </c>
      <c r="M23" s="508">
        <v>266.02386999999999</v>
      </c>
      <c r="N23" s="508">
        <v>0</v>
      </c>
      <c r="O23" s="508">
        <v>0</v>
      </c>
    </row>
    <row r="24" spans="1:15" ht="13.5" customHeight="1">
      <c r="A24" s="507" t="s">
        <v>304</v>
      </c>
      <c r="B24" s="508">
        <v>0</v>
      </c>
      <c r="C24" s="508">
        <v>0</v>
      </c>
      <c r="D24" s="508">
        <v>0</v>
      </c>
      <c r="E24" s="508">
        <v>0</v>
      </c>
      <c r="F24" s="508">
        <v>0</v>
      </c>
      <c r="G24" s="508">
        <v>0</v>
      </c>
      <c r="H24" s="508">
        <v>0</v>
      </c>
      <c r="I24" s="508">
        <v>0</v>
      </c>
      <c r="J24" s="508">
        <v>50.261369999999992</v>
      </c>
      <c r="K24" s="508">
        <v>50.26135</v>
      </c>
      <c r="L24" s="508">
        <v>50.261369999999992</v>
      </c>
      <c r="M24" s="508">
        <v>50.26135</v>
      </c>
      <c r="N24" s="508">
        <v>0</v>
      </c>
      <c r="O24" s="508">
        <v>0</v>
      </c>
    </row>
    <row r="25" spans="1:15" ht="13.5" customHeight="1">
      <c r="A25" s="507" t="s">
        <v>293</v>
      </c>
      <c r="B25" s="508">
        <v>0</v>
      </c>
      <c r="C25" s="508">
        <v>0</v>
      </c>
      <c r="D25" s="508">
        <v>0</v>
      </c>
      <c r="E25" s="508">
        <v>0</v>
      </c>
      <c r="F25" s="508">
        <v>0</v>
      </c>
      <c r="G25" s="508">
        <v>0</v>
      </c>
      <c r="H25" s="508">
        <v>0</v>
      </c>
      <c r="I25" s="508">
        <v>0</v>
      </c>
      <c r="J25" s="508">
        <v>0</v>
      </c>
      <c r="K25" s="508">
        <v>0</v>
      </c>
      <c r="L25" s="508">
        <v>0</v>
      </c>
      <c r="M25" s="508">
        <v>0</v>
      </c>
      <c r="N25" s="508">
        <v>0</v>
      </c>
      <c r="O25" s="508">
        <v>0</v>
      </c>
    </row>
    <row r="26" spans="1:15" ht="13.5" customHeight="1">
      <c r="A26" s="507" t="s">
        <v>305</v>
      </c>
      <c r="B26" s="508">
        <v>0</v>
      </c>
      <c r="C26" s="508">
        <v>0</v>
      </c>
      <c r="D26" s="508">
        <v>0</v>
      </c>
      <c r="E26" s="508">
        <v>0</v>
      </c>
      <c r="F26" s="508">
        <v>0</v>
      </c>
      <c r="G26" s="508">
        <v>0</v>
      </c>
      <c r="H26" s="508">
        <v>0</v>
      </c>
      <c r="I26" s="508">
        <v>0</v>
      </c>
      <c r="J26" s="508">
        <v>0</v>
      </c>
      <c r="K26" s="508">
        <v>0</v>
      </c>
      <c r="L26" s="508">
        <v>0</v>
      </c>
      <c r="M26" s="508">
        <v>0</v>
      </c>
      <c r="N26" s="508">
        <v>0</v>
      </c>
      <c r="O26" s="508">
        <v>0</v>
      </c>
    </row>
    <row r="27" spans="1:15" ht="13.5" customHeight="1">
      <c r="A27" s="507" t="s">
        <v>301</v>
      </c>
      <c r="B27" s="508">
        <v>0</v>
      </c>
      <c r="C27" s="508">
        <v>0</v>
      </c>
      <c r="D27" s="508">
        <v>0</v>
      </c>
      <c r="E27" s="508">
        <v>0</v>
      </c>
      <c r="F27" s="508">
        <v>0</v>
      </c>
      <c r="G27" s="508">
        <v>0</v>
      </c>
      <c r="H27" s="508">
        <v>0</v>
      </c>
      <c r="I27" s="508">
        <v>0</v>
      </c>
      <c r="J27" s="508">
        <v>0</v>
      </c>
      <c r="K27" s="508">
        <v>0</v>
      </c>
      <c r="L27" s="508">
        <v>0</v>
      </c>
      <c r="M27" s="508">
        <v>0</v>
      </c>
      <c r="N27" s="508">
        <v>0</v>
      </c>
      <c r="O27" s="508">
        <v>0</v>
      </c>
    </row>
    <row r="28" spans="1:15" ht="22.5">
      <c r="A28" s="507" t="s">
        <v>296</v>
      </c>
      <c r="B28" s="508">
        <v>0</v>
      </c>
      <c r="C28" s="508">
        <v>0</v>
      </c>
      <c r="D28" s="508">
        <v>0</v>
      </c>
      <c r="E28" s="508">
        <v>0</v>
      </c>
      <c r="F28" s="508">
        <v>0</v>
      </c>
      <c r="G28" s="508">
        <v>0</v>
      </c>
      <c r="H28" s="508">
        <v>0</v>
      </c>
      <c r="I28" s="508">
        <v>0</v>
      </c>
      <c r="J28" s="508">
        <v>0</v>
      </c>
      <c r="K28" s="508">
        <v>0</v>
      </c>
      <c r="L28" s="508">
        <v>0</v>
      </c>
      <c r="M28" s="508">
        <v>0</v>
      </c>
      <c r="N28" s="508">
        <v>0</v>
      </c>
      <c r="O28" s="508">
        <v>0</v>
      </c>
    </row>
    <row r="29" spans="1:15" ht="13.5" customHeight="1">
      <c r="A29" s="507" t="s">
        <v>302</v>
      </c>
      <c r="B29" s="508">
        <v>0</v>
      </c>
      <c r="C29" s="508">
        <v>0</v>
      </c>
      <c r="D29" s="508">
        <v>0</v>
      </c>
      <c r="E29" s="508">
        <v>0</v>
      </c>
      <c r="F29" s="508">
        <v>0</v>
      </c>
      <c r="G29" s="508">
        <v>0</v>
      </c>
      <c r="H29" s="508">
        <v>0</v>
      </c>
      <c r="I29" s="508">
        <v>0</v>
      </c>
      <c r="J29" s="508">
        <v>0</v>
      </c>
      <c r="K29" s="508">
        <v>0</v>
      </c>
      <c r="L29" s="508">
        <v>0</v>
      </c>
      <c r="M29" s="508">
        <v>0</v>
      </c>
      <c r="N29" s="508">
        <v>0</v>
      </c>
      <c r="O29" s="508">
        <v>0</v>
      </c>
    </row>
    <row r="30" spans="1:15" ht="13.5" customHeight="1">
      <c r="A30" s="505" t="s">
        <v>306</v>
      </c>
      <c r="B30" s="506">
        <v>2627695.6237699995</v>
      </c>
      <c r="C30" s="506">
        <v>62893.946040000003</v>
      </c>
      <c r="D30" s="506">
        <v>6356.6450500000001</v>
      </c>
      <c r="E30" s="506">
        <v>613.96968000000004</v>
      </c>
      <c r="F30" s="506">
        <v>2683.5037499999994</v>
      </c>
      <c r="G30" s="506">
        <v>346.34780999999998</v>
      </c>
      <c r="H30" s="506">
        <v>2187.2969399999997</v>
      </c>
      <c r="I30" s="506">
        <v>596.62894999999992</v>
      </c>
      <c r="J30" s="506">
        <v>17072.475890000002</v>
      </c>
      <c r="K30" s="506">
        <v>16061.829300000001</v>
      </c>
      <c r="L30" s="506">
        <v>2655995.5454000002</v>
      </c>
      <c r="M30" s="506">
        <v>80512.721780000007</v>
      </c>
      <c r="N30" s="506">
        <v>78322.051380000004</v>
      </c>
      <c r="O30" s="506">
        <v>10203.97011</v>
      </c>
    </row>
    <row r="31" spans="1:15" ht="12.75" customHeight="1">
      <c r="A31" s="21" t="s">
        <v>307</v>
      </c>
      <c r="L31" s="132"/>
    </row>
    <row r="32" spans="1:15" ht="12.75" customHeight="1">
      <c r="B32" s="132"/>
      <c r="L32" s="132"/>
    </row>
    <row r="33" spans="1:15" ht="12.75" customHeight="1">
      <c r="A33" s="613"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1007</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827</v>
      </c>
    </row>
    <row r="2" spans="1:2">
      <c r="A2" s="524" t="s">
        <v>828</v>
      </c>
    </row>
    <row r="4" spans="1:2">
      <c r="B4" s="13" t="s">
        <v>1514</v>
      </c>
    </row>
    <row r="5" spans="1:2" ht="50.25" customHeight="1">
      <c r="A5" s="769" t="s">
        <v>830</v>
      </c>
      <c r="B5" s="769" t="s">
        <v>829</v>
      </c>
    </row>
    <row r="6" spans="1:2" ht="12.75" customHeight="1">
      <c r="A6" s="787">
        <v>42735</v>
      </c>
      <c r="B6" s="788">
        <v>5360.5498586502081</v>
      </c>
    </row>
    <row r="7" spans="1:2" ht="12.75" customHeight="1">
      <c r="A7" s="787">
        <v>42825</v>
      </c>
      <c r="B7" s="788">
        <v>5005.380372951091</v>
      </c>
    </row>
    <row r="8" spans="1:2" ht="12.75" customHeight="1">
      <c r="A8" s="787">
        <v>42916</v>
      </c>
      <c r="B8" s="788">
        <v>18911.764140951622</v>
      </c>
    </row>
    <row r="9" spans="1:2" ht="12.75" customHeight="1">
      <c r="A9" s="787">
        <v>43008</v>
      </c>
      <c r="B9" s="788">
        <v>18246.356153693006</v>
      </c>
    </row>
    <row r="10" spans="1:2" ht="12.75" customHeight="1">
      <c r="A10" s="787">
        <v>43100</v>
      </c>
      <c r="B10" s="788">
        <v>17633.888775632091</v>
      </c>
    </row>
    <row r="11" spans="1:2" ht="12.75" customHeight="1">
      <c r="A11" s="787">
        <v>43190</v>
      </c>
      <c r="B11" s="788">
        <v>17240.995731634481</v>
      </c>
    </row>
    <row r="12" spans="1:2" ht="12.75" customHeight="1">
      <c r="A12" s="787">
        <v>43281</v>
      </c>
      <c r="B12" s="788">
        <v>16698.389825469505</v>
      </c>
    </row>
    <row r="13" spans="1:2" ht="12.75" customHeight="1">
      <c r="A13" s="787">
        <v>43373</v>
      </c>
      <c r="B13" s="788">
        <v>16133.227658106043</v>
      </c>
    </row>
    <row r="14" spans="1:2" ht="12.75" customHeight="1">
      <c r="A14" s="787">
        <v>43465</v>
      </c>
      <c r="B14" s="788">
        <v>15499.972177317672</v>
      </c>
    </row>
    <row r="15" spans="1:2" ht="12.75" customHeight="1">
      <c r="A15" s="787">
        <v>43555</v>
      </c>
      <c r="B15" s="788">
        <v>14762.952525051431</v>
      </c>
    </row>
    <row r="16" spans="1:2">
      <c r="A16" s="787">
        <v>43646</v>
      </c>
      <c r="B16" s="788">
        <v>14112.580264118389</v>
      </c>
    </row>
    <row r="17" spans="1:2">
      <c r="A17" s="787">
        <v>43738</v>
      </c>
      <c r="B17" s="788">
        <v>13377.254628707944</v>
      </c>
    </row>
    <row r="18" spans="1:2">
      <c r="A18" s="787">
        <v>43830</v>
      </c>
      <c r="B18" s="788">
        <v>12863.446034906099</v>
      </c>
    </row>
    <row r="19" spans="1:2">
      <c r="A19" s="787">
        <v>43921</v>
      </c>
      <c r="B19" s="788">
        <v>12442.159421328552</v>
      </c>
    </row>
    <row r="20" spans="1:2">
      <c r="A20" s="787">
        <v>44012</v>
      </c>
      <c r="B20" s="788">
        <v>12846.786085340766</v>
      </c>
    </row>
    <row r="21" spans="1:2">
      <c r="A21" s="787">
        <v>44104</v>
      </c>
      <c r="B21" s="788">
        <v>13140.129540115468</v>
      </c>
    </row>
    <row r="22" spans="1:2">
      <c r="A22" s="787">
        <v>44196</v>
      </c>
      <c r="B22" s="788">
        <v>12563.543457429161</v>
      </c>
    </row>
    <row r="23" spans="1:2">
      <c r="A23" s="787">
        <v>44286</v>
      </c>
      <c r="B23" s="788">
        <v>11828.083975048112</v>
      </c>
    </row>
    <row r="24" spans="1:2">
      <c r="A24" s="787">
        <v>44377</v>
      </c>
      <c r="B24" s="788">
        <v>11165.416486827258</v>
      </c>
    </row>
    <row r="25" spans="1:2">
      <c r="A25" s="787">
        <v>44469</v>
      </c>
      <c r="B25" s="788">
        <v>10458.457596389937</v>
      </c>
    </row>
    <row r="26" spans="1:2">
      <c r="A26" s="787">
        <v>44561</v>
      </c>
      <c r="B26" s="788">
        <v>9608.6311354436275</v>
      </c>
    </row>
    <row r="27" spans="1:2">
      <c r="A27" s="787">
        <v>44651</v>
      </c>
      <c r="B27" s="788">
        <v>8443.7301586037538</v>
      </c>
    </row>
    <row r="28" spans="1:2">
      <c r="A28" s="787">
        <v>44742</v>
      </c>
      <c r="B28" s="788">
        <v>8060.9663892759972</v>
      </c>
    </row>
    <row r="29" spans="1:2">
      <c r="A29" s="787">
        <v>44834</v>
      </c>
      <c r="B29" s="788">
        <v>7013.6522503152155</v>
      </c>
    </row>
    <row r="30" spans="1:2">
      <c r="A30" s="787">
        <v>44926</v>
      </c>
      <c r="B30" s="788">
        <v>5800.6025363328672</v>
      </c>
    </row>
    <row r="31" spans="1:2">
      <c r="A31" s="21" t="s">
        <v>831</v>
      </c>
    </row>
    <row r="55" spans="8:8">
      <c r="H55" s="34" t="s">
        <v>1008</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7" t="s">
        <v>697</v>
      </c>
      <c r="B1" s="512"/>
      <c r="C1" s="512"/>
      <c r="D1" s="513" t="s">
        <v>1572</v>
      </c>
      <c r="G1" s="987"/>
    </row>
    <row r="2" spans="1:7" ht="15" customHeight="1">
      <c r="A2" s="526" t="s">
        <v>698</v>
      </c>
      <c r="B2" s="512"/>
      <c r="C2" s="519"/>
      <c r="D2" s="520" t="s">
        <v>1573</v>
      </c>
    </row>
    <row r="3" spans="1:7" ht="15" customHeight="1">
      <c r="A3" s="961"/>
      <c r="B3" s="512"/>
      <c r="C3" s="519"/>
      <c r="D3" s="520"/>
    </row>
    <row r="4" spans="1:7" ht="15" customHeight="1">
      <c r="A4" s="147" t="s">
        <v>699</v>
      </c>
      <c r="B4" s="512"/>
      <c r="C4" s="519"/>
      <c r="D4" s="520"/>
    </row>
    <row r="5" spans="1:7" ht="15" customHeight="1">
      <c r="A5" s="521" t="s">
        <v>700</v>
      </c>
      <c r="B5" s="512"/>
      <c r="C5" s="519"/>
      <c r="D5" s="520"/>
    </row>
    <row r="6" spans="1:7" ht="15" customHeight="1">
      <c r="A6" s="949" t="s">
        <v>1341</v>
      </c>
      <c r="B6" s="789">
        <v>45016</v>
      </c>
      <c r="C6" s="519"/>
      <c r="D6" s="520"/>
    </row>
    <row r="7" spans="1:7" ht="23.25">
      <c r="A7" s="616" t="s">
        <v>243</v>
      </c>
      <c r="B7" s="511">
        <v>4</v>
      </c>
      <c r="C7" s="617"/>
      <c r="D7" s="618"/>
    </row>
    <row r="8" spans="1:7">
      <c r="B8" s="231"/>
      <c r="C8" s="232"/>
      <c r="D8" s="230"/>
      <c r="E8" s="233"/>
    </row>
    <row r="9" spans="1:7">
      <c r="A9" s="223" t="s">
        <v>701</v>
      </c>
    </row>
    <row r="10" spans="1:7">
      <c r="A10" s="522" t="s">
        <v>702</v>
      </c>
    </row>
    <row r="11" spans="1:7" ht="12.75" customHeight="1">
      <c r="A11"/>
      <c r="B11"/>
      <c r="C11"/>
      <c r="D11" s="13" t="s">
        <v>1514</v>
      </c>
    </row>
    <row r="12" spans="1:7" ht="44.25" customHeight="1">
      <c r="A12" s="940"/>
      <c r="B12" s="940"/>
      <c r="C12" s="1241" t="s">
        <v>346</v>
      </c>
      <c r="D12" s="1241"/>
    </row>
    <row r="13" spans="1:7" ht="22.5" customHeight="1">
      <c r="A13" s="1241" t="s">
        <v>246</v>
      </c>
      <c r="B13" s="509" t="s">
        <v>244</v>
      </c>
      <c r="C13" s="1241" t="s">
        <v>245</v>
      </c>
      <c r="D13" s="1241" t="s">
        <v>1340</v>
      </c>
    </row>
    <row r="14" spans="1:7" ht="22.5" customHeight="1">
      <c r="A14" s="1242"/>
      <c r="B14" s="945">
        <v>45016</v>
      </c>
      <c r="C14" s="1241"/>
      <c r="D14" s="1241"/>
      <c r="E14" s="325"/>
    </row>
    <row r="15" spans="1:7" ht="15">
      <c r="A15" s="459" t="s">
        <v>247</v>
      </c>
      <c r="B15" s="456">
        <v>3656.2332200000001</v>
      </c>
      <c r="C15" s="457">
        <v>1.5048102701412968E-2</v>
      </c>
      <c r="D15" s="456">
        <v>54.203710000000228</v>
      </c>
      <c r="F15" s="52"/>
    </row>
    <row r="16" spans="1:7">
      <c r="A16" s="459" t="s">
        <v>248</v>
      </c>
      <c r="B16" s="456">
        <v>21472.245939999997</v>
      </c>
      <c r="C16" s="457">
        <v>0.6063394312380348</v>
      </c>
      <c r="D16" s="456">
        <v>8105.0549699999956</v>
      </c>
    </row>
    <row r="17" spans="1:6" ht="22.5">
      <c r="A17" s="462" t="s">
        <v>249</v>
      </c>
      <c r="B17" s="456">
        <v>33.909839999999996</v>
      </c>
      <c r="C17" s="457">
        <v>-0.18688322067700275</v>
      </c>
      <c r="D17" s="456">
        <v>-7.7936900000000051</v>
      </c>
      <c r="F17" s="52"/>
    </row>
    <row r="18" spans="1:6">
      <c r="A18" s="619" t="s">
        <v>251</v>
      </c>
      <c r="B18" s="620">
        <v>25162.388999999999</v>
      </c>
      <c r="C18" s="621">
        <v>0.4791900193075932</v>
      </c>
      <c r="D18" s="620">
        <v>8151.4650000000001</v>
      </c>
    </row>
    <row r="19" spans="1:6">
      <c r="A19" s="459" t="s">
        <v>250</v>
      </c>
      <c r="B19" s="460">
        <v>8529.91734</v>
      </c>
      <c r="C19" s="461">
        <v>-2.0307840779302849E-3</v>
      </c>
      <c r="D19" s="460">
        <v>-17.357669999999416</v>
      </c>
    </row>
    <row r="20" spans="1:6">
      <c r="A20" s="459" t="s">
        <v>256</v>
      </c>
      <c r="B20" s="456">
        <v>0</v>
      </c>
      <c r="C20" s="939"/>
      <c r="D20" s="510">
        <v>0</v>
      </c>
    </row>
    <row r="21" spans="1:6">
      <c r="A21" s="459" t="s">
        <v>252</v>
      </c>
      <c r="B21" s="456">
        <v>1149.9586499999998</v>
      </c>
      <c r="C21" s="457">
        <v>-3.7229860008188113E-2</v>
      </c>
      <c r="D21" s="456">
        <v>-44.4683500000001</v>
      </c>
    </row>
    <row r="22" spans="1:6">
      <c r="A22" s="459" t="s">
        <v>253</v>
      </c>
      <c r="B22" s="456">
        <v>15279.55364</v>
      </c>
      <c r="C22" s="457">
        <v>1.1328339597822756</v>
      </c>
      <c r="D22" s="456">
        <v>8115.5859200000004</v>
      </c>
    </row>
    <row r="23" spans="1:6" ht="22.5">
      <c r="A23" s="462" t="s">
        <v>254</v>
      </c>
      <c r="B23" s="456">
        <v>202.95944</v>
      </c>
      <c r="C23" s="457">
        <v>0.92827712770662341</v>
      </c>
      <c r="D23" s="456">
        <v>97.705149999999989</v>
      </c>
    </row>
    <row r="24" spans="1:6">
      <c r="A24" s="619" t="s">
        <v>255</v>
      </c>
      <c r="B24" s="622">
        <v>25162.389070000001</v>
      </c>
      <c r="C24" s="623">
        <v>0.47919002255304283</v>
      </c>
      <c r="D24" s="622">
        <v>8151.4650599999986</v>
      </c>
    </row>
    <row r="25" spans="1:6">
      <c r="A25" s="21" t="s">
        <v>272</v>
      </c>
    </row>
    <row r="26" spans="1:6">
      <c r="A26" s="21"/>
    </row>
    <row r="27" spans="1:6">
      <c r="A27" s="224" t="s">
        <v>703</v>
      </c>
    </row>
    <row r="28" spans="1:6">
      <c r="A28" s="523" t="s">
        <v>704</v>
      </c>
    </row>
    <row r="29" spans="1:6">
      <c r="D29" s="13" t="s">
        <v>1514</v>
      </c>
    </row>
    <row r="30" spans="1:6" ht="47.25" customHeight="1">
      <c r="A30" s="941"/>
      <c r="B30" s="941"/>
      <c r="C30" s="1243" t="s">
        <v>366</v>
      </c>
      <c r="D30" s="1243"/>
    </row>
    <row r="31" spans="1:6" ht="24" customHeight="1">
      <c r="A31" s="1241" t="s">
        <v>246</v>
      </c>
      <c r="B31" s="509" t="s">
        <v>258</v>
      </c>
      <c r="C31" s="1241" t="s">
        <v>245</v>
      </c>
      <c r="D31" s="1241" t="s">
        <v>1340</v>
      </c>
    </row>
    <row r="32" spans="1:6" ht="24">
      <c r="A32" s="1242"/>
      <c r="B32" s="945" t="s">
        <v>1594</v>
      </c>
      <c r="C32" s="1241"/>
      <c r="D32" s="1241"/>
    </row>
    <row r="33" spans="1:4">
      <c r="A33" s="462" t="s">
        <v>259</v>
      </c>
      <c r="B33" s="514">
        <v>133.42005</v>
      </c>
      <c r="C33" s="457">
        <v>-0.75292080938979089</v>
      </c>
      <c r="D33" s="456">
        <v>-406.56896999999998</v>
      </c>
    </row>
    <row r="34" spans="1:4">
      <c r="A34" s="462" t="s">
        <v>260</v>
      </c>
      <c r="B34" s="514">
        <v>43.414729999999999</v>
      </c>
      <c r="C34" s="457">
        <v>-0.45491183177004285</v>
      </c>
      <c r="D34" s="456">
        <v>-36.232440000000004</v>
      </c>
    </row>
    <row r="35" spans="1:4">
      <c r="A35" s="462" t="s">
        <v>261</v>
      </c>
      <c r="B35" s="514">
        <v>90.005320000000012</v>
      </c>
      <c r="C35" s="457">
        <v>-0.80448156082267996</v>
      </c>
      <c r="D35" s="456">
        <v>-370.33653000000004</v>
      </c>
    </row>
    <row r="36" spans="1:4">
      <c r="A36" s="462" t="s">
        <v>262</v>
      </c>
      <c r="B36" s="514">
        <v>181.23136000000002</v>
      </c>
      <c r="C36" s="457">
        <v>-0.45777796606660365</v>
      </c>
      <c r="D36" s="456">
        <v>-153.00691999999995</v>
      </c>
    </row>
    <row r="37" spans="1:4">
      <c r="A37" s="462" t="s">
        <v>263</v>
      </c>
      <c r="B37" s="514">
        <v>59.819309999999994</v>
      </c>
      <c r="C37" s="457">
        <v>3.2618913269297352</v>
      </c>
      <c r="D37" s="456">
        <v>45.783449999999995</v>
      </c>
    </row>
    <row r="38" spans="1:4" ht="22.5">
      <c r="A38" s="462" t="s">
        <v>264</v>
      </c>
      <c r="B38" s="514">
        <v>121.41204999999999</v>
      </c>
      <c r="C38" s="515">
        <v>-0.62082719424793853</v>
      </c>
      <c r="D38" s="456">
        <v>-198.79036999999997</v>
      </c>
    </row>
    <row r="39" spans="1:4">
      <c r="A39" s="462" t="s">
        <v>266</v>
      </c>
      <c r="B39" s="514">
        <v>206.48488999999998</v>
      </c>
      <c r="C39" s="457">
        <v>-0.15541732472584036</v>
      </c>
      <c r="D39" s="456">
        <v>-37.996670000000023</v>
      </c>
    </row>
    <row r="40" spans="1:4">
      <c r="A40" s="462" t="s">
        <v>265</v>
      </c>
      <c r="B40" s="514">
        <v>292.07504999999998</v>
      </c>
      <c r="C40" s="457">
        <v>-0.52020932356450178</v>
      </c>
      <c r="D40" s="456">
        <v>-316.68011000000007</v>
      </c>
    </row>
    <row r="41" spans="1:4" ht="22.5">
      <c r="A41" s="462" t="s">
        <v>267</v>
      </c>
      <c r="B41" s="514">
        <v>-85.590159999999997</v>
      </c>
      <c r="C41" s="515">
        <v>-0.76503881244650151</v>
      </c>
      <c r="D41" s="456">
        <v>278.68344999999999</v>
      </c>
    </row>
    <row r="42" spans="1:4">
      <c r="A42" s="462" t="s">
        <v>269</v>
      </c>
      <c r="B42" s="514">
        <v>521.13630000000001</v>
      </c>
      <c r="C42" s="457">
        <v>-0.534162709090931</v>
      </c>
      <c r="D42" s="456">
        <v>-597.57254999999998</v>
      </c>
    </row>
    <row r="43" spans="1:4">
      <c r="A43" s="462" t="s">
        <v>268</v>
      </c>
      <c r="B43" s="514">
        <v>395.30908999999997</v>
      </c>
      <c r="C43" s="457">
        <v>-0.43723291867146358</v>
      </c>
      <c r="D43" s="456">
        <v>-307.12910000000011</v>
      </c>
    </row>
    <row r="44" spans="1:4" ht="22.5">
      <c r="A44" s="462" t="s">
        <v>270</v>
      </c>
      <c r="B44" s="514">
        <v>125.82721000000001</v>
      </c>
      <c r="C44" s="515">
        <v>-0.69772742581822011</v>
      </c>
      <c r="D44" s="456">
        <v>-290.44347000000005</v>
      </c>
    </row>
    <row r="45" spans="1:4">
      <c r="A45" s="462" t="s">
        <v>273</v>
      </c>
      <c r="B45" s="514">
        <v>-13.051620000000002</v>
      </c>
      <c r="C45" s="515">
        <v>-1.4945421449173439</v>
      </c>
      <c r="D45" s="456">
        <v>-39.44294</v>
      </c>
    </row>
    <row r="46" spans="1:4" ht="21.75">
      <c r="A46" s="624" t="s">
        <v>271</v>
      </c>
      <c r="B46" s="625">
        <v>138.87883000000002</v>
      </c>
      <c r="C46" s="626">
        <v>-0.64379024834759135</v>
      </c>
      <c r="D46" s="620">
        <v>-251.00052999999994</v>
      </c>
    </row>
    <row r="47" spans="1:4">
      <c r="A47" s="21" t="s">
        <v>272</v>
      </c>
    </row>
    <row r="49" spans="1:5">
      <c r="A49" s="224" t="s">
        <v>1151</v>
      </c>
    </row>
    <row r="50" spans="1:5">
      <c r="A50" s="523" t="s">
        <v>706</v>
      </c>
    </row>
    <row r="51" spans="1:5">
      <c r="B51" s="64"/>
      <c r="C51" s="13" t="s">
        <v>1514</v>
      </c>
    </row>
    <row r="52" spans="1:5" ht="22.5">
      <c r="A52" s="1241" t="s">
        <v>246</v>
      </c>
      <c r="B52" s="509" t="s">
        <v>258</v>
      </c>
      <c r="C52" s="948" t="s">
        <v>32</v>
      </c>
      <c r="D52" s="1240"/>
      <c r="E52" s="1240"/>
    </row>
    <row r="53" spans="1:5" ht="24">
      <c r="A53" s="1242"/>
      <c r="B53" s="945" t="s">
        <v>1594</v>
      </c>
      <c r="C53" s="952" t="s">
        <v>30</v>
      </c>
      <c r="D53" s="1240"/>
      <c r="E53" s="1240"/>
    </row>
    <row r="54" spans="1:5">
      <c r="A54" s="516" t="s">
        <v>274</v>
      </c>
      <c r="B54" s="517">
        <v>23994.790010000001</v>
      </c>
      <c r="C54" s="457">
        <f>B54/B$57</f>
        <v>0.88409478009632425</v>
      </c>
      <c r="D54" s="226"/>
      <c r="E54" s="227"/>
    </row>
    <row r="55" spans="1:5" ht="22.5">
      <c r="A55" s="462" t="s">
        <v>275</v>
      </c>
      <c r="B55" s="517">
        <v>1531.8505500000001</v>
      </c>
      <c r="C55" s="457">
        <f t="shared" ref="C55:C56" si="0">B55/B$57</f>
        <v>5.6441463941891916E-2</v>
      </c>
      <c r="D55" s="226"/>
      <c r="E55" s="227"/>
    </row>
    <row r="56" spans="1:5" ht="22.5">
      <c r="A56" s="462" t="s">
        <v>276</v>
      </c>
      <c r="B56" s="517">
        <v>1613.8771200000001</v>
      </c>
      <c r="C56" s="457">
        <f t="shared" si="0"/>
        <v>5.9463755961783854E-2</v>
      </c>
      <c r="D56" s="226"/>
      <c r="E56" s="227"/>
    </row>
    <row r="57" spans="1:5">
      <c r="A57" s="627" t="s">
        <v>277</v>
      </c>
      <c r="B57" s="628">
        <v>27140.517680000001</v>
      </c>
      <c r="C57" s="626">
        <f>SUM(C54:C56)</f>
        <v>1</v>
      </c>
      <c r="D57" s="228"/>
      <c r="E57" s="229"/>
    </row>
    <row r="58" spans="1:5">
      <c r="A58" s="21" t="s">
        <v>257</v>
      </c>
      <c r="C58" s="950"/>
    </row>
    <row r="59" spans="1:5">
      <c r="A59" s="21"/>
    </row>
    <row r="60" spans="1:5">
      <c r="A60" s="224" t="s">
        <v>707</v>
      </c>
    </row>
    <row r="61" spans="1:5">
      <c r="A61" s="523" t="s">
        <v>708</v>
      </c>
    </row>
    <row r="62" spans="1:5">
      <c r="A62" s="21"/>
      <c r="B62" s="64"/>
      <c r="C62" s="13" t="s">
        <v>1514</v>
      </c>
    </row>
    <row r="63" spans="1:5" ht="22.5">
      <c r="A63" s="1241" t="s">
        <v>246</v>
      </c>
      <c r="B63" s="509" t="s">
        <v>244</v>
      </c>
      <c r="C63" s="948" t="s">
        <v>32</v>
      </c>
    </row>
    <row r="64" spans="1:5">
      <c r="A64" s="1242"/>
      <c r="B64" s="945">
        <v>45016</v>
      </c>
      <c r="C64" s="952" t="s">
        <v>30</v>
      </c>
    </row>
    <row r="65" spans="1:5">
      <c r="A65" s="516" t="s">
        <v>278</v>
      </c>
      <c r="B65" s="517">
        <v>15727.92712</v>
      </c>
      <c r="C65" s="457">
        <f>B65/B$68</f>
        <v>0.8635320635105409</v>
      </c>
    </row>
    <row r="66" spans="1:5" ht="22.5">
      <c r="A66" s="462" t="s">
        <v>275</v>
      </c>
      <c r="B66" s="517">
        <v>1671.6441499999999</v>
      </c>
      <c r="C66" s="457">
        <f t="shared" ref="C66:C67" si="1">B66/B$68</f>
        <v>9.1780583117606923E-2</v>
      </c>
    </row>
    <row r="67" spans="1:5" ht="22.5">
      <c r="A67" s="462" t="s">
        <v>276</v>
      </c>
      <c r="B67" s="517">
        <v>813.91237999999998</v>
      </c>
      <c r="C67" s="457">
        <f t="shared" si="1"/>
        <v>4.4687353371852062E-2</v>
      </c>
    </row>
    <row r="68" spans="1:5">
      <c r="A68" s="627" t="s">
        <v>279</v>
      </c>
      <c r="B68" s="628">
        <v>18213.483650000002</v>
      </c>
      <c r="C68" s="626">
        <f>SUM(C65:C67)</f>
        <v>0.99999999999999989</v>
      </c>
    </row>
    <row r="69" spans="1:5">
      <c r="A69" s="21" t="s">
        <v>272</v>
      </c>
      <c r="C69" s="951"/>
    </row>
    <row r="70" spans="1:5">
      <c r="A70" s="962" t="s">
        <v>1596</v>
      </c>
      <c r="C70" s="951"/>
    </row>
    <row r="71" spans="1:5">
      <c r="A71" s="962" t="s">
        <v>1597</v>
      </c>
    </row>
    <row r="72" spans="1:5">
      <c r="A72" s="613" t="s">
        <v>81</v>
      </c>
      <c r="E72" s="34" t="s">
        <v>1078</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68" customWidth="1"/>
    <col min="2" max="2" width="19.42578125" style="768" customWidth="1"/>
    <col min="3" max="16384" width="9.140625" style="768"/>
  </cols>
  <sheetData>
    <row r="1" spans="1:7" ht="12.75">
      <c r="A1" s="147" t="s">
        <v>832</v>
      </c>
      <c r="G1" s="55"/>
    </row>
    <row r="2" spans="1:7">
      <c r="A2" s="524" t="s">
        <v>833</v>
      </c>
    </row>
    <row r="4" spans="1:7">
      <c r="B4" s="13" t="s">
        <v>1514</v>
      </c>
    </row>
    <row r="5" spans="1:7" ht="48">
      <c r="A5" s="772" t="s">
        <v>830</v>
      </c>
      <c r="B5" s="772" t="s">
        <v>834</v>
      </c>
    </row>
    <row r="6" spans="1:7">
      <c r="A6" s="771">
        <v>42735</v>
      </c>
      <c r="B6" s="770">
        <v>159731.2424712987</v>
      </c>
    </row>
    <row r="7" spans="1:7">
      <c r="A7" s="771">
        <v>42825</v>
      </c>
      <c r="B7" s="770">
        <v>152142.7703311434</v>
      </c>
    </row>
    <row r="8" spans="1:7">
      <c r="A8" s="771">
        <v>42916</v>
      </c>
      <c r="B8" s="770">
        <v>116428.2208043002</v>
      </c>
    </row>
    <row r="9" spans="1:7">
      <c r="A9" s="771">
        <v>43008</v>
      </c>
      <c r="B9" s="770">
        <v>118674.3446187537</v>
      </c>
    </row>
    <row r="10" spans="1:7">
      <c r="A10" s="771">
        <v>43100</v>
      </c>
      <c r="B10" s="770">
        <v>146958.99762028002</v>
      </c>
    </row>
    <row r="11" spans="1:7">
      <c r="A11" s="771">
        <v>43190</v>
      </c>
      <c r="B11" s="770">
        <v>119567.87473754065</v>
      </c>
    </row>
    <row r="12" spans="1:7">
      <c r="A12" s="771">
        <v>43281</v>
      </c>
      <c r="B12" s="770">
        <v>112576.96625788041</v>
      </c>
    </row>
    <row r="13" spans="1:7">
      <c r="A13" s="771">
        <v>43373</v>
      </c>
      <c r="B13" s="770">
        <v>107630.01178445814</v>
      </c>
    </row>
    <row r="14" spans="1:7">
      <c r="A14" s="771">
        <v>43465</v>
      </c>
      <c r="B14" s="770">
        <v>150092.2386395912</v>
      </c>
    </row>
    <row r="15" spans="1:7">
      <c r="A15" s="771">
        <v>43555</v>
      </c>
      <c r="B15" s="770">
        <v>148003.31107704557</v>
      </c>
    </row>
    <row r="16" spans="1:7">
      <c r="A16" s="771" t="s">
        <v>840</v>
      </c>
      <c r="B16" s="770">
        <v>127856.52876766871</v>
      </c>
    </row>
    <row r="17" spans="1:2">
      <c r="A17" s="771">
        <v>43738</v>
      </c>
      <c r="B17" s="770">
        <v>157048.07618289202</v>
      </c>
    </row>
    <row r="18" spans="1:2">
      <c r="A18" s="771">
        <v>43830</v>
      </c>
      <c r="B18" s="770">
        <v>168550.04707545295</v>
      </c>
    </row>
    <row r="19" spans="1:2">
      <c r="A19" s="771">
        <v>43921</v>
      </c>
      <c r="B19" s="770">
        <v>167446.26327029002</v>
      </c>
    </row>
    <row r="20" spans="1:2">
      <c r="A20" s="771">
        <v>44012</v>
      </c>
      <c r="B20" s="770">
        <v>203899.62697723808</v>
      </c>
    </row>
    <row r="21" spans="1:2">
      <c r="A21" s="771">
        <v>44104</v>
      </c>
      <c r="B21" s="770">
        <v>177869.08103258343</v>
      </c>
    </row>
    <row r="22" spans="1:2">
      <c r="A22" s="771">
        <v>44196</v>
      </c>
      <c r="B22" s="770">
        <v>241493.62867476273</v>
      </c>
    </row>
    <row r="23" spans="1:2">
      <c r="A23" s="771">
        <v>44286</v>
      </c>
      <c r="B23" s="770">
        <v>237645.01494060655</v>
      </c>
    </row>
    <row r="24" spans="1:2">
      <c r="A24" s="771">
        <v>44377</v>
      </c>
      <c r="B24" s="770">
        <v>240655.43032848896</v>
      </c>
    </row>
    <row r="25" spans="1:2">
      <c r="A25" s="771">
        <v>44469</v>
      </c>
      <c r="B25" s="770">
        <v>229136.77986196824</v>
      </c>
    </row>
    <row r="26" spans="1:2">
      <c r="A26" s="771">
        <v>44561</v>
      </c>
      <c r="B26" s="770">
        <v>273254.65849625051</v>
      </c>
    </row>
    <row r="27" spans="1:2">
      <c r="A27" s="771">
        <v>44651</v>
      </c>
      <c r="B27" s="770">
        <v>278508.74748423917</v>
      </c>
    </row>
    <row r="28" spans="1:2">
      <c r="A28" s="771">
        <v>44742</v>
      </c>
      <c r="B28" s="770">
        <v>266351.77529232198</v>
      </c>
    </row>
    <row r="29" spans="1:2">
      <c r="A29" s="771">
        <v>44834</v>
      </c>
      <c r="B29" s="770">
        <v>265029.92544163507</v>
      </c>
    </row>
    <row r="30" spans="1:2">
      <c r="A30" s="771">
        <v>44926</v>
      </c>
      <c r="B30" s="770">
        <v>263543.03537062841</v>
      </c>
    </row>
    <row r="31" spans="1:2">
      <c r="A31" s="21" t="s">
        <v>831</v>
      </c>
    </row>
    <row r="60" spans="8:8">
      <c r="H60" s="34" t="s">
        <v>1079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726</v>
      </c>
      <c r="D1" s="137" t="str">
        <f>Naslovnica!A20</f>
        <v>Svibanj 2023.</v>
      </c>
    </row>
    <row r="2" spans="1:13" ht="12.75" customHeight="1">
      <c r="A2" s="551" t="s">
        <v>727</v>
      </c>
      <c r="D2" s="529" t="str">
        <f>Naslovnica!A24</f>
        <v>May 2023</v>
      </c>
    </row>
    <row r="3" spans="1:13" ht="12.75" customHeight="1"/>
    <row r="4" spans="1:13" ht="12.75" customHeight="1">
      <c r="D4" s="13" t="s">
        <v>1514</v>
      </c>
      <c r="E4" s="298"/>
      <c r="F4" s="298"/>
      <c r="G4" s="298"/>
      <c r="J4" s="298"/>
      <c r="K4" s="298"/>
      <c r="L4" s="298"/>
      <c r="M4" s="298"/>
    </row>
    <row r="5" spans="1:13" ht="31.5" customHeight="1">
      <c r="A5" s="743"/>
      <c r="B5" s="744" t="str">
        <f>D1</f>
        <v>Svibanj 2023.</v>
      </c>
      <c r="C5" s="745" t="s">
        <v>627</v>
      </c>
      <c r="D5" s="745" t="s">
        <v>18</v>
      </c>
      <c r="E5" s="296"/>
      <c r="F5" s="297"/>
      <c r="G5" s="297"/>
      <c r="H5" s="296"/>
      <c r="I5" s="296"/>
      <c r="J5" s="296"/>
      <c r="K5" s="1125"/>
      <c r="L5" s="1125"/>
      <c r="M5" s="1125"/>
    </row>
    <row r="6" spans="1:13" s="261" customFormat="1" ht="24">
      <c r="A6" s="743"/>
      <c r="B6" s="746" t="str">
        <f>D2</f>
        <v>May 2023</v>
      </c>
      <c r="C6" s="746" t="s">
        <v>45</v>
      </c>
      <c r="D6" s="761" t="s">
        <v>238</v>
      </c>
      <c r="E6" s="296"/>
      <c r="F6" s="297"/>
      <c r="G6" s="297"/>
      <c r="H6" s="296"/>
      <c r="I6" s="296"/>
      <c r="J6" s="296"/>
      <c r="K6" s="1125"/>
      <c r="L6" s="1125"/>
      <c r="M6" s="1125"/>
    </row>
    <row r="7" spans="1:13" ht="24">
      <c r="A7" s="747" t="s">
        <v>777</v>
      </c>
      <c r="B7" s="748">
        <v>11278.594478672683</v>
      </c>
      <c r="C7" s="748">
        <v>7570.1524699999991</v>
      </c>
      <c r="D7" s="748"/>
      <c r="E7" s="290"/>
      <c r="F7" s="297"/>
      <c r="G7" s="734"/>
      <c r="H7" s="290"/>
      <c r="I7" s="290"/>
      <c r="J7" s="290"/>
      <c r="K7" s="1125"/>
      <c r="L7" s="1125"/>
      <c r="M7" s="1125"/>
    </row>
    <row r="8" spans="1:13" s="261" customFormat="1">
      <c r="A8" s="749" t="s">
        <v>913</v>
      </c>
      <c r="B8" s="750"/>
      <c r="C8" s="750"/>
      <c r="D8" s="750"/>
      <c r="E8" s="290"/>
      <c r="F8" s="290"/>
      <c r="G8" s="290"/>
      <c r="H8" s="290"/>
      <c r="I8" s="290"/>
      <c r="J8" s="290"/>
      <c r="K8" s="290"/>
      <c r="L8" s="290"/>
      <c r="M8" s="290"/>
    </row>
    <row r="9" spans="1:13" s="261" customFormat="1">
      <c r="A9" s="751" t="s">
        <v>778</v>
      </c>
      <c r="B9" s="748">
        <v>103324.15175</v>
      </c>
      <c r="C9" s="748">
        <v>2697.1154700000043</v>
      </c>
      <c r="D9" s="748">
        <v>490163.32592999999</v>
      </c>
      <c r="E9" s="290"/>
      <c r="F9" s="290"/>
      <c r="G9" s="290"/>
      <c r="H9" s="290"/>
      <c r="I9" s="290"/>
      <c r="J9" s="290"/>
      <c r="K9" s="290"/>
      <c r="L9" s="290"/>
      <c r="M9" s="290"/>
    </row>
    <row r="10" spans="1:13" s="261" customFormat="1">
      <c r="A10" s="751" t="s">
        <v>779</v>
      </c>
      <c r="B10" s="748">
        <v>99997.884439999994</v>
      </c>
      <c r="C10" s="748">
        <v>60051.995519999989</v>
      </c>
      <c r="D10" s="748">
        <v>285197.70429000002</v>
      </c>
      <c r="E10" s="290"/>
      <c r="F10" s="290"/>
      <c r="G10" s="290"/>
      <c r="H10" s="290"/>
      <c r="I10" s="290"/>
      <c r="J10" s="290"/>
      <c r="K10" s="290"/>
      <c r="L10" s="290"/>
      <c r="M10" s="290"/>
    </row>
    <row r="11" spans="1:13" s="261" customFormat="1" ht="24">
      <c r="A11" s="752" t="s">
        <v>780</v>
      </c>
      <c r="B11" s="748">
        <v>8343.1250899999995</v>
      </c>
      <c r="C11" s="748">
        <v>6004.2591499999999</v>
      </c>
      <c r="D11" s="748">
        <v>21188.97581</v>
      </c>
      <c r="E11" s="290"/>
      <c r="F11" s="290"/>
      <c r="G11" s="290"/>
      <c r="H11" s="290"/>
      <c r="I11" s="290"/>
      <c r="J11" s="290"/>
      <c r="K11" s="290"/>
      <c r="L11" s="290"/>
      <c r="M11" s="290"/>
    </row>
    <row r="12" spans="1:13" s="261" customFormat="1">
      <c r="A12" s="751" t="s">
        <v>781</v>
      </c>
      <c r="B12" s="748">
        <v>476.61887000000002</v>
      </c>
      <c r="C12" s="748">
        <v>-1491.2049400000001</v>
      </c>
      <c r="D12" s="748">
        <v>8037.5045399999999</v>
      </c>
      <c r="E12" s="290"/>
      <c r="F12" s="290"/>
      <c r="G12" s="290"/>
      <c r="H12" s="290"/>
      <c r="I12" s="290"/>
      <c r="J12" s="290"/>
      <c r="K12" s="290"/>
      <c r="L12" s="290"/>
      <c r="M12" s="290"/>
    </row>
    <row r="13" spans="1:13" s="261" customFormat="1">
      <c r="A13" s="752" t="s">
        <v>782</v>
      </c>
      <c r="B13" s="748">
        <v>133.26923000000002</v>
      </c>
      <c r="C13" s="748">
        <v>36.30664000000003</v>
      </c>
      <c r="D13" s="748">
        <v>612.01972000000001</v>
      </c>
      <c r="E13" s="290"/>
      <c r="F13" s="290"/>
      <c r="G13" s="290"/>
      <c r="H13" s="290"/>
      <c r="I13" s="290"/>
      <c r="J13" s="290"/>
      <c r="K13" s="290"/>
      <c r="L13" s="290"/>
      <c r="M13" s="290"/>
    </row>
    <row r="14" spans="1:13" s="1079" customFormat="1" ht="24">
      <c r="A14" s="752" t="s">
        <v>1558</v>
      </c>
      <c r="B14" s="748">
        <v>0</v>
      </c>
      <c r="C14" s="748">
        <v>-7255.9644000000008</v>
      </c>
      <c r="D14" s="748">
        <v>7255.9644000000008</v>
      </c>
      <c r="E14" s="1094"/>
      <c r="F14" s="1094"/>
      <c r="G14" s="1094"/>
      <c r="H14" s="1094"/>
      <c r="I14" s="1094"/>
      <c r="J14" s="1094"/>
      <c r="K14" s="1094"/>
      <c r="L14" s="1094"/>
      <c r="M14" s="1094"/>
    </row>
    <row r="15" spans="1:13" s="1079" customFormat="1" ht="24">
      <c r="A15" s="752" t="s">
        <v>1559</v>
      </c>
      <c r="B15" s="1095">
        <v>2.5860000000000001E-2</v>
      </c>
      <c r="C15" s="1095">
        <v>2.3020000000000002E-2</v>
      </c>
      <c r="D15" s="1095">
        <v>7.5520000000000004E-2</v>
      </c>
      <c r="E15" s="1094"/>
      <c r="F15" s="1094"/>
      <c r="G15" s="1094"/>
      <c r="H15" s="1094"/>
      <c r="I15" s="1094"/>
      <c r="J15" s="1094"/>
      <c r="K15" s="1094"/>
      <c r="L15" s="1094"/>
      <c r="M15" s="1094"/>
    </row>
    <row r="16" spans="1:13" s="261" customFormat="1">
      <c r="A16" s="973" t="s">
        <v>783</v>
      </c>
      <c r="B16" s="974">
        <v>212275.07524000001</v>
      </c>
      <c r="C16" s="974">
        <v>60042.530460000002</v>
      </c>
      <c r="D16" s="974">
        <v>812455.57021000003</v>
      </c>
      <c r="E16" s="290"/>
      <c r="F16" s="290"/>
      <c r="G16" s="290"/>
      <c r="H16" s="290"/>
      <c r="I16" s="290"/>
      <c r="J16" s="290"/>
      <c r="K16" s="290"/>
      <c r="L16" s="290"/>
      <c r="M16" s="290"/>
    </row>
    <row r="17" spans="1:14" s="261" customFormat="1">
      <c r="A17" s="749" t="s">
        <v>784</v>
      </c>
      <c r="B17" s="748"/>
      <c r="C17" s="748"/>
      <c r="D17" s="748"/>
      <c r="E17" s="290"/>
      <c r="F17" s="290"/>
      <c r="G17" s="290"/>
      <c r="H17" s="290"/>
      <c r="I17" s="290"/>
      <c r="J17" s="290"/>
      <c r="K17" s="290"/>
      <c r="L17" s="290"/>
      <c r="M17" s="290"/>
    </row>
    <row r="18" spans="1:14" s="261" customFormat="1">
      <c r="A18" s="751" t="s">
        <v>785</v>
      </c>
      <c r="B18" s="748">
        <v>549.66760000000011</v>
      </c>
      <c r="C18" s="748">
        <v>54.145450000000096</v>
      </c>
      <c r="D18" s="748">
        <v>2474.98389</v>
      </c>
      <c r="E18" s="290"/>
      <c r="F18" s="290"/>
      <c r="G18" s="290"/>
      <c r="H18" s="290"/>
      <c r="I18" s="290"/>
      <c r="J18" s="290"/>
      <c r="K18" s="290"/>
      <c r="L18" s="290"/>
      <c r="M18" s="290"/>
    </row>
    <row r="19" spans="1:14" s="261" customFormat="1">
      <c r="A19" s="753" t="s">
        <v>786</v>
      </c>
      <c r="B19" s="748">
        <v>549.65677000000005</v>
      </c>
      <c r="C19" s="748">
        <v>54.142500000000041</v>
      </c>
      <c r="D19" s="748">
        <v>2474.6213200000002</v>
      </c>
      <c r="E19" s="290"/>
      <c r="F19" s="290"/>
      <c r="G19" s="290"/>
      <c r="H19" s="290"/>
      <c r="I19" s="290"/>
      <c r="J19" s="290"/>
      <c r="K19" s="290"/>
      <c r="L19" s="290"/>
      <c r="M19" s="290"/>
    </row>
    <row r="20" spans="1:14" s="261" customFormat="1">
      <c r="A20" s="753" t="s">
        <v>787</v>
      </c>
      <c r="B20" s="754">
        <v>1.0829999999999999E-2</v>
      </c>
      <c r="C20" s="754">
        <v>2.9499999999999995E-3</v>
      </c>
      <c r="D20" s="748">
        <v>0.36257</v>
      </c>
      <c r="E20" s="290"/>
      <c r="F20" s="290"/>
      <c r="G20" s="290"/>
      <c r="H20" s="290"/>
      <c r="I20" s="290"/>
      <c r="J20" s="290"/>
      <c r="K20" s="290"/>
      <c r="L20" s="290"/>
      <c r="M20" s="290"/>
    </row>
    <row r="21" spans="1:14" s="261" customFormat="1">
      <c r="A21" s="751" t="s">
        <v>788</v>
      </c>
      <c r="B21" s="748">
        <v>186413.40593000001</v>
      </c>
      <c r="C21" s="748">
        <v>57522.013890000017</v>
      </c>
      <c r="D21" s="748">
        <v>704493.34151000006</v>
      </c>
      <c r="E21" s="290"/>
      <c r="F21" s="290"/>
      <c r="G21" s="290"/>
      <c r="H21" s="290"/>
      <c r="I21" s="290"/>
      <c r="J21" s="290"/>
      <c r="K21" s="290"/>
      <c r="L21" s="290"/>
      <c r="M21" s="290"/>
    </row>
    <row r="22" spans="1:14" s="261" customFormat="1">
      <c r="A22" s="753" t="s">
        <v>789</v>
      </c>
      <c r="B22" s="748">
        <v>109345.99334999999</v>
      </c>
      <c r="C22" s="748">
        <v>10742.005749999997</v>
      </c>
      <c r="D22" s="748">
        <v>492316.53197999997</v>
      </c>
      <c r="E22" s="290"/>
      <c r="F22" s="290"/>
      <c r="G22" s="290"/>
      <c r="H22" s="290"/>
      <c r="I22" s="290"/>
      <c r="J22" s="290"/>
      <c r="K22" s="290"/>
      <c r="L22" s="290"/>
      <c r="M22" s="290"/>
    </row>
    <row r="23" spans="1:14" s="261" customFormat="1">
      <c r="A23" s="753" t="s">
        <v>790</v>
      </c>
      <c r="B23" s="748">
        <v>69811.448180000007</v>
      </c>
      <c r="C23" s="748">
        <v>39524.043740000008</v>
      </c>
      <c r="D23" s="748">
        <v>204920.84513000003</v>
      </c>
      <c r="E23" s="290"/>
      <c r="F23" s="290"/>
      <c r="G23" s="290"/>
      <c r="H23" s="290"/>
      <c r="I23" s="290"/>
      <c r="J23" s="290"/>
      <c r="K23" s="290"/>
      <c r="L23" s="290"/>
      <c r="M23" s="290"/>
    </row>
    <row r="24" spans="1:14" s="1079" customFormat="1" ht="30.75" customHeight="1">
      <c r="A24" s="1096" t="s">
        <v>1560</v>
      </c>
      <c r="B24" s="748">
        <v>7255.9644000000008</v>
      </c>
      <c r="C24" s="748">
        <v>7255.9644000000008</v>
      </c>
      <c r="D24" s="748">
        <v>7255.9644000000008</v>
      </c>
      <c r="E24" s="1094"/>
      <c r="F24" s="1094"/>
      <c r="G24" s="1094"/>
      <c r="H24" s="1094"/>
      <c r="I24" s="1094"/>
      <c r="J24" s="1094"/>
      <c r="K24" s="1094"/>
      <c r="L24" s="1094"/>
      <c r="M24" s="1094"/>
    </row>
    <row r="25" spans="1:14" s="261" customFormat="1" ht="24">
      <c r="A25" s="752" t="s">
        <v>791</v>
      </c>
      <c r="B25" s="748">
        <v>4049.1938799999998</v>
      </c>
      <c r="C25" s="748">
        <v>-1194.0893800000003</v>
      </c>
      <c r="D25" s="748">
        <v>25755.077069999996</v>
      </c>
      <c r="E25" s="290"/>
      <c r="F25" s="290"/>
      <c r="G25" s="290"/>
      <c r="H25" s="290"/>
      <c r="I25" s="290"/>
      <c r="J25" s="290"/>
      <c r="K25" s="290"/>
      <c r="L25" s="290"/>
      <c r="M25" s="290"/>
    </row>
    <row r="26" spans="1:14" s="261" customFormat="1">
      <c r="A26" s="752" t="s">
        <v>792</v>
      </c>
      <c r="B26" s="748">
        <v>29458.951370000002</v>
      </c>
      <c r="C26" s="748">
        <v>19604.598020000005</v>
      </c>
      <c r="D26" s="748">
        <v>79944.389490000001</v>
      </c>
      <c r="E26" s="290"/>
      <c r="F26" s="290"/>
      <c r="G26" s="290"/>
      <c r="H26" s="290"/>
      <c r="I26" s="290"/>
      <c r="J26" s="290"/>
      <c r="K26" s="290"/>
      <c r="L26" s="290"/>
      <c r="M26" s="290"/>
    </row>
    <row r="27" spans="1:14" s="261" customFormat="1">
      <c r="A27" s="751" t="s">
        <v>793</v>
      </c>
      <c r="B27" s="748">
        <v>133.26923000000002</v>
      </c>
      <c r="C27" s="748">
        <v>36.30664000000003</v>
      </c>
      <c r="D27" s="748">
        <v>612.01972000000001</v>
      </c>
      <c r="E27" s="290"/>
      <c r="F27" s="290"/>
      <c r="G27" s="290"/>
      <c r="H27" s="290"/>
      <c r="I27" s="290"/>
      <c r="J27" s="290"/>
      <c r="K27" s="290"/>
      <c r="L27" s="290"/>
      <c r="M27" s="290"/>
    </row>
    <row r="28" spans="1:14" s="261" customFormat="1" ht="30.75" customHeight="1">
      <c r="A28" s="752" t="s">
        <v>794</v>
      </c>
      <c r="B28" s="748">
        <v>152.09204</v>
      </c>
      <c r="C28" s="748">
        <v>71.217979999999997</v>
      </c>
      <c r="D28" s="748">
        <v>589.34812999999997</v>
      </c>
      <c r="E28" s="290"/>
      <c r="F28" s="290"/>
      <c r="G28" s="290"/>
      <c r="H28" s="290"/>
      <c r="I28" s="290"/>
      <c r="J28" s="290"/>
      <c r="K28" s="290"/>
      <c r="L28" s="290"/>
      <c r="M28" s="290"/>
    </row>
    <row r="29" spans="1:14" s="1079" customFormat="1" ht="24">
      <c r="A29" s="752" t="s">
        <v>1561</v>
      </c>
      <c r="B29" s="1095">
        <v>2.2579999999999999E-2</v>
      </c>
      <c r="C29" s="1095">
        <v>1.772E-2</v>
      </c>
      <c r="D29" s="1095">
        <v>9.0080000000000007E-2</v>
      </c>
      <c r="E29" s="1094"/>
      <c r="F29" s="1094"/>
      <c r="G29" s="1094"/>
      <c r="H29" s="1094"/>
      <c r="I29" s="1094"/>
      <c r="J29" s="1094"/>
      <c r="K29" s="1094"/>
      <c r="L29" s="1094"/>
      <c r="M29" s="1094"/>
    </row>
    <row r="30" spans="1:14">
      <c r="A30" s="973" t="s">
        <v>795</v>
      </c>
      <c r="B30" s="974">
        <v>220756.60262999998</v>
      </c>
      <c r="C30" s="974">
        <v>76094.210319999984</v>
      </c>
      <c r="D30" s="974">
        <v>813869.24989000009</v>
      </c>
      <c r="E30" s="291"/>
      <c r="F30" s="291"/>
      <c r="G30" s="291"/>
      <c r="H30" s="291"/>
      <c r="I30" s="291"/>
      <c r="J30" s="291"/>
      <c r="K30" s="292"/>
      <c r="L30" s="291"/>
      <c r="M30" s="291"/>
      <c r="N30" s="52"/>
    </row>
    <row r="31" spans="1:14">
      <c r="A31" s="358" t="s">
        <v>1541</v>
      </c>
      <c r="B31" s="748">
        <v>2797.0670886726975</v>
      </c>
      <c r="C31" s="748">
        <v>-8481.5273899999847</v>
      </c>
      <c r="D31" s="748"/>
      <c r="E31" s="291"/>
      <c r="F31" s="291"/>
      <c r="G31" s="291"/>
      <c r="H31" s="291"/>
      <c r="I31" s="291"/>
      <c r="J31" s="291"/>
      <c r="K31" s="292"/>
      <c r="L31" s="291"/>
      <c r="M31" s="291"/>
      <c r="N31" s="52"/>
    </row>
    <row r="32" spans="1:14" ht="12.75" customHeight="1">
      <c r="A32" s="12" t="s">
        <v>585</v>
      </c>
      <c r="B32" s="816"/>
      <c r="C32" s="822"/>
    </row>
    <row r="33" spans="1:14" s="261" customFormat="1" ht="12.75" customHeight="1">
      <c r="A33" s="47"/>
      <c r="B33" s="816"/>
      <c r="C33" s="816"/>
    </row>
    <row r="34" spans="1:14" ht="12.75" customHeight="1">
      <c r="A34" s="821"/>
    </row>
    <row r="35" spans="1:14" ht="12.75" customHeight="1">
      <c r="D35" s="7" t="str">
        <f>Naslovnica!A20</f>
        <v>Svibanj 2023.</v>
      </c>
    </row>
    <row r="36" spans="1:14" ht="12.75" customHeight="1">
      <c r="A36" s="338" t="s">
        <v>639</v>
      </c>
      <c r="B36" s="300"/>
      <c r="C36" s="300"/>
      <c r="D36" s="529" t="str">
        <f>Naslovnica!A24</f>
        <v>May 2023</v>
      </c>
      <c r="E36" s="261"/>
      <c r="G36" s="261"/>
      <c r="H36" s="261"/>
      <c r="I36" s="261"/>
    </row>
    <row r="37" spans="1:14" ht="12.75" customHeight="1">
      <c r="A37" s="551" t="s">
        <v>767</v>
      </c>
      <c r="B37" s="300"/>
      <c r="C37" s="300"/>
      <c r="D37" s="13" t="s">
        <v>1514</v>
      </c>
      <c r="E37" s="261"/>
      <c r="F37" s="261"/>
      <c r="G37" s="261"/>
      <c r="H37" s="261"/>
      <c r="I37" s="261"/>
    </row>
    <row r="38" spans="1:14" ht="28.5" customHeight="1">
      <c r="A38" s="679"/>
      <c r="B38" s="744" t="str">
        <f>$D$1</f>
        <v>Svibanj 2023.</v>
      </c>
      <c r="C38" s="745" t="str">
        <f>$C$5</f>
        <v>Promjena u odnosu na prethodni mjesec</v>
      </c>
      <c r="D38" s="745" t="s">
        <v>18</v>
      </c>
      <c r="E38" s="261"/>
      <c r="F38" s="261"/>
      <c r="G38" s="261"/>
      <c r="H38" s="261"/>
      <c r="I38" s="261"/>
      <c r="J38" s="298"/>
      <c r="K38" s="298"/>
      <c r="L38" s="298"/>
      <c r="M38" s="298"/>
    </row>
    <row r="39" spans="1:14" s="261" customFormat="1" ht="24">
      <c r="A39" s="679"/>
      <c r="B39" s="746" t="str">
        <f>D2</f>
        <v>May 2023</v>
      </c>
      <c r="C39" s="746" t="s">
        <v>45</v>
      </c>
      <c r="D39" s="761" t="s">
        <v>238</v>
      </c>
      <c r="J39" s="298"/>
      <c r="K39" s="298"/>
      <c r="L39" s="298"/>
      <c r="M39" s="298"/>
    </row>
    <row r="40" spans="1:14" ht="25.5">
      <c r="A40" s="1097" t="s">
        <v>1562</v>
      </c>
      <c r="B40" s="334">
        <v>56504.304239999998</v>
      </c>
      <c r="C40" s="334">
        <v>2908.0167499999952</v>
      </c>
      <c r="D40" s="334"/>
      <c r="E40" s="296"/>
      <c r="F40" s="296"/>
      <c r="G40" s="296"/>
      <c r="H40" s="296"/>
      <c r="I40" s="297"/>
      <c r="J40" s="1125"/>
      <c r="K40" s="1125"/>
      <c r="L40" s="1127"/>
      <c r="M40" s="1125"/>
    </row>
    <row r="41" spans="1:14" ht="14.25" customHeight="1">
      <c r="A41" s="336" t="s">
        <v>759</v>
      </c>
      <c r="B41" s="334"/>
      <c r="C41" s="334"/>
      <c r="D41" s="334"/>
      <c r="E41" s="290"/>
      <c r="F41" s="290"/>
      <c r="G41" s="290"/>
      <c r="H41" s="290"/>
      <c r="I41" s="299"/>
      <c r="J41" s="1126"/>
      <c r="K41" s="1125"/>
      <c r="L41" s="1126"/>
      <c r="M41" s="1126"/>
    </row>
    <row r="42" spans="1:14">
      <c r="A42" s="337" t="s">
        <v>760</v>
      </c>
      <c r="B42" s="334">
        <v>3896.1133999999997</v>
      </c>
      <c r="C42" s="334">
        <v>-1226.5673300000003</v>
      </c>
      <c r="D42" s="334">
        <v>25156.52505</v>
      </c>
      <c r="E42" s="294"/>
      <c r="F42" s="294"/>
      <c r="G42" s="294"/>
      <c r="H42" s="294"/>
      <c r="I42" s="294"/>
      <c r="J42" s="294"/>
      <c r="K42" s="294"/>
      <c r="L42" s="294"/>
      <c r="M42" s="294"/>
      <c r="N42" s="52"/>
    </row>
    <row r="43" spans="1:14" ht="26.25" customHeight="1">
      <c r="A43" s="337" t="s">
        <v>761</v>
      </c>
      <c r="B43" s="334">
        <v>153.08048000000002</v>
      </c>
      <c r="C43" s="334">
        <v>32.477950000000021</v>
      </c>
      <c r="D43" s="334">
        <v>598.55202000000008</v>
      </c>
      <c r="E43" s="294"/>
      <c r="F43" s="294"/>
      <c r="G43" s="294"/>
      <c r="H43" s="294"/>
      <c r="I43" s="294"/>
      <c r="J43" s="294"/>
      <c r="K43" s="294"/>
      <c r="L43" s="294"/>
      <c r="M43" s="294"/>
      <c r="N43" s="52"/>
    </row>
    <row r="44" spans="1:14" s="261" customFormat="1" ht="25.5">
      <c r="A44" s="337" t="s">
        <v>762</v>
      </c>
      <c r="B44" s="334">
        <v>7.4926300000000001</v>
      </c>
      <c r="C44" s="334">
        <v>3.8932000000000002</v>
      </c>
      <c r="D44" s="334">
        <v>22.464130000000001</v>
      </c>
      <c r="E44" s="294"/>
      <c r="F44" s="294"/>
      <c r="G44" s="294"/>
      <c r="H44" s="294"/>
      <c r="I44" s="294"/>
      <c r="J44" s="294"/>
      <c r="K44" s="294"/>
      <c r="L44" s="294"/>
      <c r="M44" s="294"/>
      <c r="N44" s="52"/>
    </row>
    <row r="45" spans="1:14" s="1079" customFormat="1" ht="25.5">
      <c r="A45" s="337" t="s">
        <v>1563</v>
      </c>
      <c r="B45" s="1095">
        <v>3.261E-2</v>
      </c>
      <c r="C45" s="1095">
        <v>6.4399999999999978E-3</v>
      </c>
      <c r="D45" s="1095">
        <v>0.17132</v>
      </c>
      <c r="E45" s="294"/>
      <c r="F45" s="294"/>
      <c r="G45" s="294"/>
      <c r="H45" s="294"/>
      <c r="I45" s="294"/>
      <c r="J45" s="294"/>
      <c r="K45" s="294"/>
      <c r="L45" s="294"/>
      <c r="M45" s="294"/>
      <c r="N45" s="52"/>
    </row>
    <row r="46" spans="1:14" s="261" customFormat="1">
      <c r="A46" s="975" t="s">
        <v>763</v>
      </c>
      <c r="B46" s="976">
        <v>4056.68651</v>
      </c>
      <c r="C46" s="976">
        <v>-1190.1961800000004</v>
      </c>
      <c r="D46" s="976">
        <v>25777.5412</v>
      </c>
      <c r="E46" s="294"/>
      <c r="F46" s="294"/>
      <c r="G46" s="294"/>
      <c r="H46" s="294"/>
      <c r="I46" s="294"/>
      <c r="J46" s="294"/>
      <c r="K46" s="294"/>
      <c r="L46" s="294"/>
      <c r="M46" s="294"/>
      <c r="N46" s="52"/>
    </row>
    <row r="47" spans="1:14" s="261" customFormat="1">
      <c r="A47" s="336" t="s">
        <v>764</v>
      </c>
      <c r="B47" s="334"/>
      <c r="C47" s="334"/>
      <c r="D47" s="334"/>
      <c r="E47" s="294"/>
      <c r="F47" s="294"/>
      <c r="G47" s="294"/>
      <c r="H47" s="294"/>
      <c r="I47" s="294"/>
      <c r="J47" s="294"/>
      <c r="K47" s="294"/>
      <c r="L47" s="294"/>
      <c r="M47" s="294"/>
      <c r="N47" s="52"/>
    </row>
    <row r="48" spans="1:14" ht="25.5">
      <c r="A48" s="337" t="s">
        <v>765</v>
      </c>
      <c r="B48" s="334">
        <v>8335.6324600000007</v>
      </c>
      <c r="C48" s="334">
        <v>6000.3659500000012</v>
      </c>
      <c r="D48" s="334">
        <v>21166.511680000003</v>
      </c>
      <c r="E48" s="293"/>
      <c r="F48" s="293"/>
      <c r="G48" s="293"/>
      <c r="H48" s="293"/>
      <c r="I48" s="293"/>
      <c r="J48" s="293"/>
      <c r="K48" s="293"/>
      <c r="L48" s="293"/>
      <c r="M48" s="293"/>
      <c r="N48" s="52"/>
    </row>
    <row r="49" spans="1:14" ht="25.5">
      <c r="A49" s="337" t="s">
        <v>766</v>
      </c>
      <c r="B49" s="334">
        <v>7.4926300000000001</v>
      </c>
      <c r="C49" s="334">
        <v>3.8932000000000002</v>
      </c>
      <c r="D49" s="334">
        <v>22.464130000000001</v>
      </c>
      <c r="E49" s="294"/>
      <c r="F49" s="294"/>
      <c r="G49" s="294"/>
      <c r="H49" s="294"/>
      <c r="I49" s="294"/>
      <c r="J49" s="294"/>
      <c r="K49" s="294"/>
      <c r="L49" s="294"/>
      <c r="M49" s="294"/>
      <c r="N49" s="43"/>
    </row>
    <row r="50" spans="1:14" s="1079" customFormat="1" ht="25.5">
      <c r="A50" s="337" t="s">
        <v>1564</v>
      </c>
      <c r="B50" s="1095">
        <v>7.4870000000000006E-2</v>
      </c>
      <c r="C50" s="1095">
        <v>4.3460000000000006E-2</v>
      </c>
      <c r="D50" s="1095">
        <v>0.21556999999999998</v>
      </c>
      <c r="E50" s="294"/>
      <c r="F50" s="294"/>
      <c r="G50" s="294"/>
      <c r="H50" s="294"/>
      <c r="I50" s="294"/>
      <c r="J50" s="294"/>
      <c r="K50" s="294"/>
      <c r="L50" s="294"/>
      <c r="M50" s="294"/>
      <c r="N50" s="43"/>
    </row>
    <row r="51" spans="1:14">
      <c r="A51" s="975" t="s">
        <v>763</v>
      </c>
      <c r="B51" s="976">
        <v>8343.1250900000014</v>
      </c>
      <c r="C51" s="976">
        <v>6004.2591500000017</v>
      </c>
      <c r="D51" s="976">
        <v>21188.975810000004</v>
      </c>
      <c r="E51" s="293"/>
      <c r="F51" s="293"/>
      <c r="G51" s="293"/>
      <c r="H51" s="293"/>
      <c r="I51" s="293"/>
      <c r="J51" s="293"/>
      <c r="K51" s="293"/>
      <c r="L51" s="293"/>
      <c r="M51" s="293"/>
    </row>
    <row r="52" spans="1:14">
      <c r="A52" s="333" t="s">
        <v>758</v>
      </c>
      <c r="B52" s="334">
        <v>52217.865659999996</v>
      </c>
      <c r="C52" s="334">
        <v>-4286.4385800000018</v>
      </c>
      <c r="D52" s="334"/>
      <c r="E52" s="295"/>
      <c r="F52" s="295"/>
      <c r="G52" s="295"/>
      <c r="H52" s="295"/>
      <c r="I52" s="295"/>
      <c r="J52" s="295"/>
      <c r="K52" s="295"/>
      <c r="L52" s="295"/>
      <c r="M52" s="295"/>
    </row>
    <row r="53" spans="1:14" ht="12.75" customHeight="1">
      <c r="A53" s="12" t="s">
        <v>585</v>
      </c>
    </row>
    <row r="54" spans="1:14" ht="12.75" customHeight="1"/>
    <row r="55" spans="1:14" ht="12.75" customHeight="1">
      <c r="A55" s="612"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640</v>
      </c>
      <c r="E1" s="137" t="str">
        <f>Naslovnica!A20</f>
        <v>Svibanj 2023.</v>
      </c>
    </row>
    <row r="2" spans="1:13" ht="12.75" customHeight="1">
      <c r="A2" s="551" t="s">
        <v>914</v>
      </c>
      <c r="E2" s="529" t="str">
        <f>Naslovnica!A24</f>
        <v>May 2023</v>
      </c>
    </row>
    <row r="3" spans="1:13">
      <c r="A3" s="301"/>
      <c r="B3" s="296"/>
      <c r="C3" s="296"/>
      <c r="D3" s="13" t="s">
        <v>1514</v>
      </c>
      <c r="F3" s="296"/>
      <c r="G3" s="302"/>
    </row>
    <row r="4" spans="1:13" ht="48.75" customHeight="1">
      <c r="A4" s="1128" t="s">
        <v>574</v>
      </c>
      <c r="B4" s="1130" t="s">
        <v>915</v>
      </c>
      <c r="C4" s="1130"/>
      <c r="D4" s="1130"/>
      <c r="E4" s="742"/>
      <c r="F4" s="301"/>
      <c r="G4" s="301"/>
    </row>
    <row r="5" spans="1:13" ht="60">
      <c r="A5" s="1128"/>
      <c r="B5" s="680" t="s">
        <v>575</v>
      </c>
      <c r="C5" s="680" t="s">
        <v>576</v>
      </c>
      <c r="D5" s="680" t="s">
        <v>577</v>
      </c>
      <c r="E5" s="303"/>
      <c r="F5" s="303"/>
    </row>
    <row r="6" spans="1:13" ht="12.75" customHeight="1">
      <c r="A6" s="341" t="s">
        <v>117</v>
      </c>
      <c r="B6" s="342">
        <v>2050.23513</v>
      </c>
      <c r="C6" s="342">
        <v>8702.0381900000011</v>
      </c>
      <c r="D6" s="342">
        <v>50002.080748895743</v>
      </c>
      <c r="E6" s="304"/>
      <c r="F6" s="304"/>
      <c r="G6" s="984"/>
      <c r="K6" s="132"/>
      <c r="L6" s="132"/>
      <c r="M6" s="132"/>
    </row>
    <row r="7" spans="1:13" ht="12.75" customHeight="1">
      <c r="A7" s="343" t="s">
        <v>118</v>
      </c>
      <c r="B7" s="342">
        <v>33995.37745</v>
      </c>
      <c r="C7" s="342">
        <v>153960.20908</v>
      </c>
      <c r="D7" s="342">
        <v>5207624.2787050577</v>
      </c>
      <c r="E7" s="304"/>
      <c r="F7" s="304"/>
      <c r="G7" s="984"/>
      <c r="K7" s="132"/>
      <c r="L7" s="132"/>
      <c r="M7" s="132"/>
    </row>
    <row r="8" spans="1:13" ht="12.75" customHeight="1">
      <c r="A8" s="343" t="s">
        <v>119</v>
      </c>
      <c r="B8" s="342">
        <v>2302.3431499999997</v>
      </c>
      <c r="C8" s="342">
        <v>10480.181060000001</v>
      </c>
      <c r="D8" s="342">
        <v>105376.54616717367</v>
      </c>
      <c r="E8" s="304"/>
      <c r="F8" s="304"/>
      <c r="G8" s="984"/>
      <c r="K8" s="132"/>
      <c r="L8" s="132"/>
      <c r="M8" s="132"/>
    </row>
    <row r="9" spans="1:13" ht="12.75" customHeight="1">
      <c r="A9" s="681" t="s">
        <v>231</v>
      </c>
      <c r="B9" s="682">
        <v>38347.955730000001</v>
      </c>
      <c r="C9" s="682">
        <v>173142.42833</v>
      </c>
      <c r="D9" s="682">
        <v>5363002.9056211272</v>
      </c>
      <c r="E9" s="305"/>
      <c r="F9" s="305"/>
      <c r="G9" s="984"/>
      <c r="K9" s="132"/>
      <c r="L9" s="132"/>
      <c r="M9" s="132"/>
    </row>
    <row r="10" spans="1:13" ht="12.75" customHeight="1">
      <c r="A10" s="343" t="s">
        <v>120</v>
      </c>
      <c r="B10" s="342">
        <v>1921.64373</v>
      </c>
      <c r="C10" s="342">
        <v>8314.5111699999998</v>
      </c>
      <c r="D10" s="342">
        <v>41708.489759156531</v>
      </c>
      <c r="E10" s="304"/>
      <c r="F10" s="304"/>
      <c r="G10" s="984"/>
      <c r="K10" s="132"/>
      <c r="L10" s="132"/>
      <c r="M10" s="132"/>
    </row>
    <row r="11" spans="1:13" ht="12.75" customHeight="1">
      <c r="A11" s="343" t="s">
        <v>121</v>
      </c>
      <c r="B11" s="342">
        <v>15232.500109999999</v>
      </c>
      <c r="C11" s="342">
        <v>68533.665069999988</v>
      </c>
      <c r="D11" s="342">
        <v>1882878.8344455387</v>
      </c>
      <c r="E11" s="304"/>
      <c r="F11" s="304"/>
      <c r="G11" s="984"/>
      <c r="K11" s="132"/>
      <c r="L11" s="132"/>
      <c r="M11" s="132"/>
    </row>
    <row r="12" spans="1:13" ht="12.75" customHeight="1">
      <c r="A12" s="343" t="s">
        <v>122</v>
      </c>
      <c r="B12" s="342">
        <v>632.09</v>
      </c>
      <c r="C12" s="342">
        <v>2833.9945599999996</v>
      </c>
      <c r="D12" s="342">
        <v>27693.021456277125</v>
      </c>
      <c r="E12" s="304"/>
      <c r="F12" s="304"/>
      <c r="G12" s="984"/>
      <c r="K12" s="132"/>
      <c r="L12" s="132"/>
      <c r="M12" s="132"/>
    </row>
    <row r="13" spans="1:13" ht="12.75" customHeight="1">
      <c r="A13" s="681" t="s">
        <v>232</v>
      </c>
      <c r="B13" s="682">
        <v>17786.233840000001</v>
      </c>
      <c r="C13" s="682">
        <v>79682.170799999993</v>
      </c>
      <c r="D13" s="682">
        <v>1952280.3456609724</v>
      </c>
      <c r="E13" s="305"/>
      <c r="F13" s="305"/>
      <c r="G13" s="984"/>
      <c r="K13" s="132"/>
      <c r="L13" s="132"/>
      <c r="M13" s="132"/>
    </row>
    <row r="14" spans="1:13" ht="12.75" customHeight="1">
      <c r="A14" s="343" t="s">
        <v>123</v>
      </c>
      <c r="B14" s="342">
        <v>2993.3507300000001</v>
      </c>
      <c r="C14" s="342">
        <v>13327.895700000001</v>
      </c>
      <c r="D14" s="342">
        <v>59955.264240712713</v>
      </c>
      <c r="E14" s="304"/>
      <c r="F14" s="304"/>
      <c r="G14" s="984"/>
      <c r="K14" s="132"/>
      <c r="L14" s="132"/>
      <c r="M14" s="132"/>
    </row>
    <row r="15" spans="1:13" ht="12.75" customHeight="1">
      <c r="A15" s="343" t="s">
        <v>124</v>
      </c>
      <c r="B15" s="342">
        <v>17635.464319999999</v>
      </c>
      <c r="C15" s="342">
        <v>79452.874500000005</v>
      </c>
      <c r="D15" s="342">
        <v>2427884.1205163235</v>
      </c>
      <c r="E15" s="304"/>
      <c r="F15" s="304"/>
      <c r="G15" s="984"/>
      <c r="K15" s="132"/>
      <c r="L15" s="132"/>
      <c r="M15" s="132"/>
    </row>
    <row r="16" spans="1:13" ht="12.75" customHeight="1">
      <c r="A16" s="343" t="s">
        <v>125</v>
      </c>
      <c r="B16" s="342">
        <v>1004.7694</v>
      </c>
      <c r="C16" s="342">
        <v>4544.2915800000001</v>
      </c>
      <c r="D16" s="342">
        <v>43478.169307785516</v>
      </c>
      <c r="E16" s="304"/>
      <c r="F16" s="304"/>
      <c r="G16" s="984"/>
      <c r="K16" s="132"/>
      <c r="L16" s="132"/>
      <c r="M16" s="132"/>
    </row>
    <row r="17" spans="1:13" ht="12.75" customHeight="1">
      <c r="A17" s="681" t="s">
        <v>233</v>
      </c>
      <c r="B17" s="682">
        <v>21633.584449999998</v>
      </c>
      <c r="C17" s="682">
        <v>97325.061780000004</v>
      </c>
      <c r="D17" s="682">
        <v>2531317.5540648219</v>
      </c>
      <c r="E17" s="305"/>
      <c r="F17" s="305"/>
      <c r="G17" s="984"/>
      <c r="K17" s="132"/>
      <c r="L17" s="132"/>
      <c r="M17" s="132"/>
    </row>
    <row r="18" spans="1:13" ht="12.75" customHeight="1">
      <c r="A18" s="343" t="s">
        <v>126</v>
      </c>
      <c r="B18" s="342">
        <v>1769.5677900000001</v>
      </c>
      <c r="C18" s="342">
        <v>7727.8017499999996</v>
      </c>
      <c r="D18" s="342">
        <v>41714.090675608873</v>
      </c>
      <c r="E18" s="304"/>
      <c r="F18" s="304"/>
      <c r="G18" s="984"/>
      <c r="K18" s="132"/>
      <c r="L18" s="132"/>
      <c r="M18" s="132"/>
    </row>
    <row r="19" spans="1:13" ht="12.75" customHeight="1">
      <c r="A19" s="343" t="s">
        <v>127</v>
      </c>
      <c r="B19" s="342">
        <v>28000.10943</v>
      </c>
      <c r="C19" s="342">
        <v>126144.58959</v>
      </c>
      <c r="D19" s="342">
        <v>4109877.296210214</v>
      </c>
      <c r="E19" s="304"/>
      <c r="F19" s="304"/>
      <c r="G19" s="984"/>
      <c r="K19" s="132"/>
      <c r="L19" s="132"/>
      <c r="M19" s="132"/>
    </row>
    <row r="20" spans="1:13" ht="12.75" customHeight="1">
      <c r="A20" s="343" t="s">
        <v>128</v>
      </c>
      <c r="B20" s="342">
        <v>1808.5421100000001</v>
      </c>
      <c r="C20" s="342">
        <v>8294.4797300000009</v>
      </c>
      <c r="D20" s="342">
        <v>86609.135516050854</v>
      </c>
      <c r="E20" s="304"/>
      <c r="F20" s="304"/>
      <c r="G20" s="984"/>
      <c r="K20" s="132"/>
      <c r="L20" s="132"/>
      <c r="M20" s="132"/>
    </row>
    <row r="21" spans="1:13" ht="12.75" customHeight="1">
      <c r="A21" s="681" t="s">
        <v>234</v>
      </c>
      <c r="B21" s="682">
        <v>31578.21933</v>
      </c>
      <c r="C21" s="682">
        <v>142166.87106999999</v>
      </c>
      <c r="D21" s="682">
        <v>4238200.522401874</v>
      </c>
      <c r="E21" s="305"/>
      <c r="F21" s="305"/>
      <c r="G21" s="984"/>
      <c r="K21" s="132"/>
      <c r="L21" s="132"/>
      <c r="M21" s="132"/>
    </row>
    <row r="22" spans="1:13" ht="12.75" customHeight="1">
      <c r="A22" s="344" t="s">
        <v>235</v>
      </c>
      <c r="B22" s="345">
        <v>8734.79738</v>
      </c>
      <c r="C22" s="345">
        <v>38072.246810000004</v>
      </c>
      <c r="D22" s="345">
        <v>193379.92542437385</v>
      </c>
      <c r="E22" s="305"/>
      <c r="F22" s="305"/>
      <c r="G22" s="984"/>
      <c r="H22" s="132"/>
      <c r="K22" s="132"/>
      <c r="L22" s="132"/>
      <c r="M22" s="132"/>
    </row>
    <row r="23" spans="1:13" ht="12.75" customHeight="1">
      <c r="A23" s="344" t="s">
        <v>236</v>
      </c>
      <c r="B23" s="345">
        <v>94863.451309999989</v>
      </c>
      <c r="C23" s="345">
        <v>428091.33823999995</v>
      </c>
      <c r="D23" s="345">
        <v>13628264.529877134</v>
      </c>
      <c r="E23" s="305"/>
      <c r="F23" s="305"/>
      <c r="G23" s="984"/>
      <c r="H23" s="132"/>
      <c r="K23" s="132"/>
      <c r="L23" s="132"/>
      <c r="M23" s="132"/>
    </row>
    <row r="24" spans="1:13" ht="12.75" customHeight="1">
      <c r="A24" s="344" t="s">
        <v>237</v>
      </c>
      <c r="B24" s="345">
        <v>5747.7446600000003</v>
      </c>
      <c r="C24" s="345">
        <v>26152.946929999998</v>
      </c>
      <c r="D24" s="345">
        <v>263156.8724472872</v>
      </c>
      <c r="E24" s="305"/>
      <c r="F24" s="305"/>
      <c r="G24" s="984"/>
      <c r="H24" s="132"/>
      <c r="K24" s="132"/>
      <c r="L24" s="132"/>
      <c r="M24" s="132"/>
    </row>
    <row r="25" spans="1:13">
      <c r="A25" s="966" t="s">
        <v>578</v>
      </c>
      <c r="B25" s="969">
        <v>109345.99334999999</v>
      </c>
      <c r="C25" s="969">
        <v>492316.53197999991</v>
      </c>
      <c r="D25" s="969">
        <v>14084801.327748796</v>
      </c>
      <c r="E25" s="305"/>
      <c r="F25" s="305"/>
      <c r="H25" s="132"/>
      <c r="K25" s="132"/>
      <c r="L25" s="132"/>
      <c r="M25" s="132"/>
    </row>
    <row r="26" spans="1:13" ht="21.75" customHeight="1">
      <c r="A26" s="1132" t="s">
        <v>23</v>
      </c>
      <c r="B26" s="1132"/>
      <c r="C26" s="1132"/>
      <c r="D26" s="1132"/>
      <c r="E26" s="1132"/>
      <c r="F26" s="758"/>
      <c r="G26" s="758"/>
    </row>
    <row r="27" spans="1:13" ht="21" customHeight="1">
      <c r="A27" s="1133" t="s">
        <v>24</v>
      </c>
      <c r="B27" s="1133"/>
      <c r="C27" s="1133"/>
      <c r="D27" s="1133"/>
      <c r="E27" s="1133"/>
      <c r="F27" s="759"/>
      <c r="G27" s="759"/>
    </row>
    <row r="28" spans="1:13" ht="12.75" customHeight="1"/>
    <row r="29" spans="1:13" ht="12.75" customHeight="1">
      <c r="A29" s="150" t="s">
        <v>641</v>
      </c>
      <c r="E29" s="137" t="str">
        <f>Naslovnica!A20</f>
        <v>Svibanj 2023.</v>
      </c>
    </row>
    <row r="30" spans="1:13" ht="12.75" customHeight="1">
      <c r="A30" s="551" t="s">
        <v>927</v>
      </c>
      <c r="E30" s="529" t="str">
        <f>Naslovnica!A24</f>
        <v>May 2023</v>
      </c>
    </row>
    <row r="31" spans="1:13" ht="12.75" customHeight="1">
      <c r="D31" s="298"/>
      <c r="E31" s="13" t="s">
        <v>1514</v>
      </c>
    </row>
    <row r="32" spans="1:13" ht="25.5" customHeight="1">
      <c r="A32" s="1128" t="s">
        <v>579</v>
      </c>
      <c r="B32" s="1131" t="s">
        <v>810</v>
      </c>
      <c r="C32" s="1131"/>
      <c r="D32" s="1131" t="s">
        <v>809</v>
      </c>
      <c r="E32" s="1131"/>
      <c r="F32" s="755"/>
      <c r="G32" s="755"/>
    </row>
    <row r="33" spans="1:15" ht="60">
      <c r="A33" s="1128"/>
      <c r="B33" s="680" t="s">
        <v>575</v>
      </c>
      <c r="C33" s="680" t="s">
        <v>580</v>
      </c>
      <c r="D33" s="680" t="s">
        <v>575</v>
      </c>
      <c r="E33" s="680" t="s">
        <v>580</v>
      </c>
    </row>
    <row r="34" spans="1:15">
      <c r="A34" s="341" t="s">
        <v>117</v>
      </c>
      <c r="B34" s="346">
        <v>10.3148</v>
      </c>
      <c r="C34" s="346">
        <v>43.772300000000001</v>
      </c>
      <c r="D34" s="347">
        <v>0</v>
      </c>
      <c r="E34" s="348">
        <v>1.2670000000000002E-2</v>
      </c>
      <c r="L34" s="132"/>
      <c r="M34" s="132"/>
      <c r="N34" s="132"/>
      <c r="O34" s="132"/>
    </row>
    <row r="35" spans="1:15" ht="12.75" customHeight="1">
      <c r="A35" s="343" t="s">
        <v>118</v>
      </c>
      <c r="B35" s="346">
        <v>170.87174999999999</v>
      </c>
      <c r="C35" s="346">
        <v>773.80910000000006</v>
      </c>
      <c r="D35" s="347">
        <v>0</v>
      </c>
      <c r="E35" s="348">
        <v>5.3400000000000001E-3</v>
      </c>
      <c r="F35" s="52"/>
      <c r="L35" s="132"/>
      <c r="M35" s="132"/>
      <c r="N35" s="132"/>
      <c r="O35" s="132"/>
    </row>
    <row r="36" spans="1:15" ht="12.75" customHeight="1">
      <c r="A36" s="343" t="s">
        <v>119</v>
      </c>
      <c r="B36" s="346">
        <v>11.56739</v>
      </c>
      <c r="C36" s="346">
        <v>52.656220000000005</v>
      </c>
      <c r="D36" s="347">
        <v>0</v>
      </c>
      <c r="E36" s="348">
        <v>0</v>
      </c>
      <c r="F36" s="52"/>
      <c r="L36" s="132"/>
      <c r="M36" s="132"/>
      <c r="N36" s="132"/>
      <c r="O36" s="132"/>
    </row>
    <row r="37" spans="1:15" ht="12.75" customHeight="1">
      <c r="A37" s="681" t="s">
        <v>231</v>
      </c>
      <c r="B37" s="683">
        <v>192.75393999999997</v>
      </c>
      <c r="C37" s="683">
        <v>870.23761999999999</v>
      </c>
      <c r="D37" s="684">
        <v>0</v>
      </c>
      <c r="E37" s="685">
        <v>1.8010000000000002E-2</v>
      </c>
      <c r="F37" s="52"/>
      <c r="L37" s="132"/>
      <c r="M37" s="132"/>
      <c r="N37" s="132"/>
      <c r="O37" s="132"/>
    </row>
    <row r="38" spans="1:15" ht="12.75" customHeight="1">
      <c r="A38" s="343" t="s">
        <v>120</v>
      </c>
      <c r="B38" s="346">
        <v>9.6660799999999991</v>
      </c>
      <c r="C38" s="346">
        <v>41.820950000000003</v>
      </c>
      <c r="D38" s="347">
        <v>3.2000000000000002E-3</v>
      </c>
      <c r="E38" s="348">
        <v>1.2500000000000001E-2</v>
      </c>
      <c r="F38" s="52"/>
      <c r="L38" s="132"/>
      <c r="M38" s="132"/>
      <c r="N38" s="132"/>
      <c r="O38" s="132"/>
    </row>
    <row r="39" spans="1:15" ht="12.75" customHeight="1">
      <c r="A39" s="343" t="s">
        <v>121</v>
      </c>
      <c r="B39" s="346">
        <v>76.571679999999986</v>
      </c>
      <c r="C39" s="346">
        <v>344.48690999999997</v>
      </c>
      <c r="D39" s="347">
        <v>0</v>
      </c>
      <c r="E39" s="348">
        <v>0</v>
      </c>
      <c r="F39" s="52"/>
      <c r="L39" s="132"/>
      <c r="M39" s="132"/>
      <c r="N39" s="132"/>
      <c r="O39" s="132"/>
    </row>
    <row r="40" spans="1:15" ht="12.75" customHeight="1">
      <c r="A40" s="343" t="s">
        <v>122</v>
      </c>
      <c r="B40" s="346">
        <v>3.1758800000000003</v>
      </c>
      <c r="C40" s="346">
        <v>14.23921</v>
      </c>
      <c r="D40" s="347">
        <v>0</v>
      </c>
      <c r="E40" s="348">
        <v>0</v>
      </c>
      <c r="F40" s="52"/>
      <c r="L40" s="132"/>
      <c r="M40" s="132"/>
      <c r="N40" s="132"/>
      <c r="O40" s="132"/>
    </row>
    <row r="41" spans="1:15" ht="12.75" customHeight="1">
      <c r="A41" s="681" t="s">
        <v>232</v>
      </c>
      <c r="B41" s="683">
        <v>89.413639999999987</v>
      </c>
      <c r="C41" s="683">
        <v>400.54706999999996</v>
      </c>
      <c r="D41" s="684">
        <v>3.2000000000000002E-3</v>
      </c>
      <c r="E41" s="685">
        <v>1.2500000000000001E-2</v>
      </c>
      <c r="F41" s="52"/>
      <c r="L41" s="132"/>
      <c r="M41" s="132"/>
      <c r="N41" s="132"/>
      <c r="O41" s="132"/>
    </row>
    <row r="42" spans="1:15" ht="12.75" customHeight="1">
      <c r="A42" s="343" t="s">
        <v>123</v>
      </c>
      <c r="B42" s="346">
        <v>15.05766</v>
      </c>
      <c r="C42" s="346">
        <v>67.044480000000007</v>
      </c>
      <c r="D42" s="347">
        <v>3.4100000000000003E-3</v>
      </c>
      <c r="E42" s="348">
        <v>1.5390000000000001E-2</v>
      </c>
      <c r="F42" s="52"/>
      <c r="L42" s="132"/>
      <c r="M42" s="132"/>
      <c r="N42" s="132"/>
      <c r="O42" s="132"/>
    </row>
    <row r="43" spans="1:15" ht="12.75" customHeight="1">
      <c r="A43" s="343" t="s">
        <v>124</v>
      </c>
      <c r="B43" s="346">
        <v>88.643419999999992</v>
      </c>
      <c r="C43" s="346">
        <v>399.34532000000002</v>
      </c>
      <c r="D43" s="347">
        <v>2.1299999999999999E-3</v>
      </c>
      <c r="E43" s="348">
        <v>0.29605999999999999</v>
      </c>
      <c r="F43" s="52"/>
      <c r="L43" s="132"/>
      <c r="M43" s="132"/>
      <c r="N43" s="132"/>
      <c r="O43" s="132"/>
    </row>
    <row r="44" spans="1:15" ht="12.75" customHeight="1">
      <c r="A44" s="343" t="s">
        <v>125</v>
      </c>
      <c r="B44" s="346">
        <v>5.04786</v>
      </c>
      <c r="C44" s="346">
        <v>22.834099999999999</v>
      </c>
      <c r="D44" s="347">
        <v>0</v>
      </c>
      <c r="E44" s="348">
        <v>0</v>
      </c>
      <c r="F44" s="52"/>
      <c r="L44" s="132"/>
      <c r="M44" s="132"/>
      <c r="N44" s="132"/>
      <c r="O44" s="132"/>
    </row>
    <row r="45" spans="1:15" ht="12.75" customHeight="1">
      <c r="A45" s="681" t="s">
        <v>233</v>
      </c>
      <c r="B45" s="683">
        <v>93.691279999999992</v>
      </c>
      <c r="C45" s="683">
        <v>489.22390000000001</v>
      </c>
      <c r="D45" s="684">
        <v>5.5399999999999998E-3</v>
      </c>
      <c r="E45" s="685">
        <v>0.31145</v>
      </c>
      <c r="F45" s="52"/>
      <c r="L45" s="132"/>
      <c r="M45" s="132"/>
      <c r="N45" s="132"/>
      <c r="O45" s="132"/>
    </row>
    <row r="46" spans="1:15" ht="12.75" customHeight="1">
      <c r="A46" s="343" t="s">
        <v>126</v>
      </c>
      <c r="B46" s="346">
        <v>8.9026200000000006</v>
      </c>
      <c r="C46" s="346">
        <v>38.875050000000002</v>
      </c>
      <c r="D46" s="347">
        <v>2.0899999999999998E-3</v>
      </c>
      <c r="E46" s="348">
        <v>1.46E-2</v>
      </c>
      <c r="F46" s="52"/>
      <c r="L46" s="132"/>
      <c r="M46" s="132"/>
      <c r="N46" s="132"/>
      <c r="O46" s="132"/>
    </row>
    <row r="47" spans="1:15" ht="12.75" customHeight="1">
      <c r="A47" s="343" t="s">
        <v>127</v>
      </c>
      <c r="B47" s="346">
        <v>140.74928</v>
      </c>
      <c r="C47" s="346">
        <v>634.05808999999999</v>
      </c>
      <c r="D47" s="347">
        <v>0</v>
      </c>
      <c r="E47" s="348">
        <v>6.0099999999999997E-3</v>
      </c>
      <c r="F47" s="52"/>
      <c r="L47" s="132"/>
      <c r="M47" s="132"/>
      <c r="N47" s="132"/>
      <c r="O47" s="132"/>
    </row>
    <row r="48" spans="1:15" ht="12.75" customHeight="1">
      <c r="A48" s="343" t="s">
        <v>128</v>
      </c>
      <c r="B48" s="346">
        <v>9.0883500000000002</v>
      </c>
      <c r="C48" s="346">
        <v>41.679589999999997</v>
      </c>
      <c r="D48" s="347">
        <v>0</v>
      </c>
      <c r="E48" s="348">
        <v>0</v>
      </c>
      <c r="F48" s="52"/>
      <c r="L48" s="132"/>
      <c r="M48" s="132"/>
      <c r="N48" s="132"/>
      <c r="O48" s="132"/>
    </row>
    <row r="49" spans="1:15" ht="12.75" customHeight="1">
      <c r="A49" s="681" t="s">
        <v>234</v>
      </c>
      <c r="B49" s="683">
        <v>158.74025</v>
      </c>
      <c r="C49" s="683">
        <v>714.61272999999994</v>
      </c>
      <c r="D49" s="684">
        <v>2.0899999999999998E-3</v>
      </c>
      <c r="E49" s="685">
        <v>2.061E-2</v>
      </c>
      <c r="F49" s="52"/>
      <c r="L49" s="132"/>
      <c r="M49" s="132"/>
      <c r="N49" s="132"/>
      <c r="O49" s="132"/>
    </row>
    <row r="50" spans="1:15" ht="12.75" customHeight="1">
      <c r="A50" s="344" t="s">
        <v>235</v>
      </c>
      <c r="B50" s="349">
        <v>43.941159999999996</v>
      </c>
      <c r="C50" s="349">
        <v>191.51278000000002</v>
      </c>
      <c r="D50" s="350">
        <v>8.6999999999999994E-3</v>
      </c>
      <c r="E50" s="351">
        <v>5.5160000000000008E-2</v>
      </c>
      <c r="F50" s="52"/>
      <c r="L50" s="132"/>
      <c r="M50" s="132"/>
      <c r="N50" s="132"/>
      <c r="O50" s="132"/>
    </row>
    <row r="51" spans="1:15" ht="12.75" customHeight="1">
      <c r="A51" s="344" t="s">
        <v>236</v>
      </c>
      <c r="B51" s="349">
        <v>476.83612999999997</v>
      </c>
      <c r="C51" s="349">
        <v>2151.6994199999999</v>
      </c>
      <c r="D51" s="350">
        <v>2.1299999999999999E-3</v>
      </c>
      <c r="E51" s="351">
        <v>0.30741000000000002</v>
      </c>
      <c r="F51" s="52"/>
      <c r="L51" s="132"/>
      <c r="M51" s="132"/>
      <c r="N51" s="132"/>
      <c r="O51" s="132"/>
    </row>
    <row r="52" spans="1:15" ht="12.75" customHeight="1">
      <c r="A52" s="344" t="s">
        <v>237</v>
      </c>
      <c r="B52" s="349">
        <v>28.879480000000001</v>
      </c>
      <c r="C52" s="349">
        <v>131.40912</v>
      </c>
      <c r="D52" s="350">
        <v>0</v>
      </c>
      <c r="E52" s="351">
        <v>0</v>
      </c>
      <c r="F52" s="43"/>
      <c r="L52" s="132"/>
      <c r="M52" s="132"/>
      <c r="N52" s="132"/>
      <c r="O52" s="132"/>
    </row>
    <row r="53" spans="1:15" ht="12.75" customHeight="1">
      <c r="A53" s="966" t="s">
        <v>578</v>
      </c>
      <c r="B53" s="970">
        <v>549.65677000000005</v>
      </c>
      <c r="C53" s="970">
        <v>2474.6213199999997</v>
      </c>
      <c r="D53" s="971">
        <v>1.0829999999999999E-2</v>
      </c>
      <c r="E53" s="972">
        <v>0.36257</v>
      </c>
      <c r="L53" s="132"/>
      <c r="M53" s="132"/>
      <c r="N53" s="132"/>
      <c r="O53" s="132"/>
    </row>
    <row r="54" spans="1:15" ht="24.75" customHeight="1">
      <c r="A54" s="1134" t="s">
        <v>25</v>
      </c>
      <c r="B54" s="1134"/>
      <c r="C54" s="1134"/>
      <c r="D54" s="1134"/>
      <c r="E54" s="1134"/>
      <c r="F54" s="760"/>
    </row>
    <row r="55" spans="1:15">
      <c r="A55" s="555" t="s">
        <v>26</v>
      </c>
      <c r="B55" s="174"/>
      <c r="C55" s="174"/>
      <c r="D55" s="174"/>
      <c r="E55" s="174"/>
      <c r="F55" s="174"/>
    </row>
    <row r="56" spans="1:15" ht="12.75" customHeight="1">
      <c r="A56" s="16" t="s">
        <v>581</v>
      </c>
    </row>
    <row r="57" spans="1:15" ht="12.75" customHeight="1"/>
    <row r="58" spans="1:15" ht="12.75" customHeight="1">
      <c r="A58" s="306" t="s">
        <v>642</v>
      </c>
      <c r="D58" s="137" t="str">
        <f t="shared" ref="D58:D59" si="0">E1</f>
        <v>Svibanj 2023.</v>
      </c>
    </row>
    <row r="59" spans="1:15" ht="12.75" customHeight="1">
      <c r="A59" s="556" t="s">
        <v>643</v>
      </c>
      <c r="D59" s="529" t="str">
        <f t="shared" si="0"/>
        <v>May 2023</v>
      </c>
    </row>
    <row r="60" spans="1:15" ht="12.75" customHeight="1">
      <c r="D60" s="13" t="s">
        <v>1514</v>
      </c>
    </row>
    <row r="61" spans="1:15" ht="42.75" customHeight="1">
      <c r="A61" s="1129" t="s">
        <v>579</v>
      </c>
      <c r="B61" s="1130" t="s">
        <v>582</v>
      </c>
      <c r="C61" s="1130"/>
      <c r="D61" s="1130"/>
      <c r="E61" s="756"/>
    </row>
    <row r="62" spans="1:15" ht="60">
      <c r="A62" s="1129"/>
      <c r="B62" s="680" t="s">
        <v>575</v>
      </c>
      <c r="C62" s="680" t="s">
        <v>580</v>
      </c>
      <c r="D62" s="680" t="s">
        <v>583</v>
      </c>
    </row>
    <row r="63" spans="1:15" ht="12.75" customHeight="1">
      <c r="A63" s="341" t="s">
        <v>117</v>
      </c>
      <c r="B63" s="342">
        <v>0</v>
      </c>
      <c r="C63" s="342">
        <v>3.48753</v>
      </c>
      <c r="D63" s="342">
        <v>600.69669052823656</v>
      </c>
      <c r="M63" s="132"/>
      <c r="N63" s="132"/>
      <c r="O63" s="132"/>
    </row>
    <row r="64" spans="1:15" ht="12.75" customHeight="1">
      <c r="A64" s="343" t="s">
        <v>118</v>
      </c>
      <c r="B64" s="342">
        <v>2313.8637000000003</v>
      </c>
      <c r="C64" s="342">
        <v>8671.4588999999978</v>
      </c>
      <c r="D64" s="342">
        <v>419353.25299383531</v>
      </c>
      <c r="M64" s="132"/>
      <c r="N64" s="132"/>
      <c r="O64" s="132"/>
    </row>
    <row r="65" spans="1:15" ht="12.75" customHeight="1">
      <c r="A65" s="343" t="s">
        <v>119</v>
      </c>
      <c r="B65" s="342">
        <v>7984.5107099999996</v>
      </c>
      <c r="C65" s="342">
        <v>20500.579760000001</v>
      </c>
      <c r="D65" s="342">
        <v>332449.67783950112</v>
      </c>
      <c r="M65" s="132"/>
      <c r="N65" s="132"/>
      <c r="O65" s="132"/>
    </row>
    <row r="66" spans="1:15" ht="12.75" customHeight="1">
      <c r="A66" s="681" t="s">
        <v>231</v>
      </c>
      <c r="B66" s="682">
        <v>10298.37441</v>
      </c>
      <c r="C66" s="682">
        <v>29175.526189999997</v>
      </c>
      <c r="D66" s="682">
        <v>752403.62752386462</v>
      </c>
      <c r="M66" s="132"/>
      <c r="N66" s="132"/>
      <c r="O66" s="132"/>
    </row>
    <row r="67" spans="1:15" ht="12.75" customHeight="1">
      <c r="A67" s="343" t="s">
        <v>120</v>
      </c>
      <c r="B67" s="342">
        <v>0</v>
      </c>
      <c r="C67" s="342">
        <v>1.6536500000000001</v>
      </c>
      <c r="D67" s="342">
        <v>100.56464210299291</v>
      </c>
      <c r="M67" s="132"/>
      <c r="N67" s="132"/>
      <c r="O67" s="132"/>
    </row>
    <row r="68" spans="1:15" ht="12.75" customHeight="1">
      <c r="A68" s="343" t="s">
        <v>121</v>
      </c>
      <c r="B68" s="342">
        <v>710.5224300000001</v>
      </c>
      <c r="C68" s="342">
        <v>3182.3596700000003</v>
      </c>
      <c r="D68" s="342">
        <v>163329.16221296892</v>
      </c>
      <c r="M68" s="132"/>
      <c r="N68" s="132"/>
      <c r="O68" s="132"/>
    </row>
    <row r="69" spans="1:15" ht="12.75" customHeight="1">
      <c r="A69" s="343" t="s">
        <v>122</v>
      </c>
      <c r="B69" s="342">
        <v>2864.1674400000002</v>
      </c>
      <c r="C69" s="342">
        <v>6947.0598999999993</v>
      </c>
      <c r="D69" s="342">
        <v>103490.0190651735</v>
      </c>
      <c r="M69" s="132"/>
      <c r="N69" s="132"/>
      <c r="O69" s="132"/>
    </row>
    <row r="70" spans="1:15" ht="12.75" customHeight="1">
      <c r="A70" s="681" t="s">
        <v>232</v>
      </c>
      <c r="B70" s="682">
        <v>3574.6898700000002</v>
      </c>
      <c r="C70" s="682">
        <v>10131.07322</v>
      </c>
      <c r="D70" s="682">
        <v>266919.74592024542</v>
      </c>
      <c r="M70" s="132"/>
      <c r="N70" s="132"/>
      <c r="O70" s="132"/>
    </row>
    <row r="71" spans="1:15">
      <c r="A71" s="343" t="s">
        <v>123</v>
      </c>
      <c r="B71" s="342">
        <v>2.1148099999999999</v>
      </c>
      <c r="C71" s="342">
        <v>8.4990100000000002</v>
      </c>
      <c r="D71" s="342">
        <v>418.28074203264981</v>
      </c>
      <c r="M71" s="132"/>
      <c r="N71" s="132"/>
      <c r="O71" s="132"/>
    </row>
    <row r="72" spans="1:15">
      <c r="A72" s="343" t="s">
        <v>124</v>
      </c>
      <c r="B72" s="342">
        <v>1264.1669899999999</v>
      </c>
      <c r="C72" s="342">
        <v>4850.0280300000004</v>
      </c>
      <c r="D72" s="342">
        <v>242764.66347760765</v>
      </c>
      <c r="M72" s="132"/>
      <c r="N72" s="132"/>
      <c r="O72" s="132"/>
    </row>
    <row r="73" spans="1:15">
      <c r="A73" s="343" t="s">
        <v>125</v>
      </c>
      <c r="B73" s="342">
        <v>4243.23585</v>
      </c>
      <c r="C73" s="342">
        <v>10108.689490000001</v>
      </c>
      <c r="D73" s="342">
        <v>152758.61285850484</v>
      </c>
      <c r="M73" s="132"/>
      <c r="N73" s="132"/>
      <c r="O73" s="132"/>
    </row>
    <row r="74" spans="1:15">
      <c r="A74" s="681" t="s">
        <v>233</v>
      </c>
      <c r="B74" s="682">
        <v>5509.5176499999998</v>
      </c>
      <c r="C74" s="682">
        <v>14967.216530000002</v>
      </c>
      <c r="D74" s="682">
        <v>395941.55707814515</v>
      </c>
      <c r="M74" s="132"/>
      <c r="N74" s="132"/>
      <c r="O74" s="132"/>
    </row>
    <row r="75" spans="1:15">
      <c r="A75" s="343" t="s">
        <v>126</v>
      </c>
      <c r="B75" s="342">
        <v>0</v>
      </c>
      <c r="C75" s="342">
        <v>0</v>
      </c>
      <c r="D75" s="342">
        <v>475.50737673369179</v>
      </c>
      <c r="M75" s="132"/>
      <c r="N75" s="132"/>
      <c r="O75" s="132"/>
    </row>
    <row r="76" spans="1:15">
      <c r="A76" s="343" t="s">
        <v>127</v>
      </c>
      <c r="B76" s="342">
        <v>1801.84557</v>
      </c>
      <c r="C76" s="342">
        <v>6618.4033399999998</v>
      </c>
      <c r="D76" s="342">
        <v>327720.29546024703</v>
      </c>
      <c r="M76" s="132"/>
      <c r="N76" s="132"/>
      <c r="O76" s="132"/>
    </row>
    <row r="77" spans="1:15">
      <c r="A77" s="343" t="s">
        <v>128</v>
      </c>
      <c r="B77" s="342">
        <v>7983.8810300000005</v>
      </c>
      <c r="C77" s="342">
        <v>17944.845839999998</v>
      </c>
      <c r="D77" s="342">
        <v>296230.09390025609</v>
      </c>
      <c r="M77" s="132"/>
      <c r="N77" s="132"/>
      <c r="O77" s="132"/>
    </row>
    <row r="78" spans="1:15">
      <c r="A78" s="681" t="s">
        <v>234</v>
      </c>
      <c r="B78" s="682">
        <v>9785.7266</v>
      </c>
      <c r="C78" s="682">
        <v>24563.249179999999</v>
      </c>
      <c r="D78" s="682">
        <v>624425.89673723676</v>
      </c>
      <c r="M78" s="132"/>
      <c r="N78" s="132"/>
      <c r="O78" s="132"/>
    </row>
    <row r="79" spans="1:15">
      <c r="A79" s="344" t="s">
        <v>235</v>
      </c>
      <c r="B79" s="345">
        <v>2.1148099999999999</v>
      </c>
      <c r="C79" s="345">
        <v>13.64019</v>
      </c>
      <c r="D79" s="345">
        <v>1595.0494513975709</v>
      </c>
      <c r="M79" s="132"/>
      <c r="N79" s="132"/>
      <c r="O79" s="132"/>
    </row>
    <row r="80" spans="1:15">
      <c r="A80" s="344" t="s">
        <v>236</v>
      </c>
      <c r="B80" s="345">
        <v>6090.39869</v>
      </c>
      <c r="C80" s="345">
        <v>23322.249939999998</v>
      </c>
      <c r="D80" s="345">
        <v>1153167.3741446589</v>
      </c>
      <c r="M80" s="132"/>
      <c r="N80" s="132"/>
      <c r="O80" s="132"/>
    </row>
    <row r="81" spans="1:15">
      <c r="A81" s="344" t="s">
        <v>237</v>
      </c>
      <c r="B81" s="345">
        <v>23075.795030000001</v>
      </c>
      <c r="C81" s="345">
        <v>55501.17499</v>
      </c>
      <c r="D81" s="345">
        <v>884928.4036634356</v>
      </c>
      <c r="M81" s="132"/>
      <c r="N81" s="132"/>
      <c r="O81" s="132"/>
    </row>
    <row r="82" spans="1:15">
      <c r="A82" s="966" t="s">
        <v>584</v>
      </c>
      <c r="B82" s="969">
        <v>29168.308530000002</v>
      </c>
      <c r="C82" s="969">
        <v>78837.065119999999</v>
      </c>
      <c r="D82" s="969">
        <v>2039690.8272594921</v>
      </c>
      <c r="M82" s="132"/>
      <c r="N82" s="132"/>
      <c r="O82" s="132"/>
    </row>
    <row r="83" spans="1:15">
      <c r="A83" s="16" t="s">
        <v>581</v>
      </c>
    </row>
    <row r="85" spans="1:15">
      <c r="A85" s="612" t="s">
        <v>81</v>
      </c>
      <c r="E85" s="13" t="s">
        <v>798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644</v>
      </c>
      <c r="E1" s="137" t="str">
        <f>Naslovnica!A20</f>
        <v>Svibanj 2023.</v>
      </c>
    </row>
    <row r="2" spans="1:13" ht="12.75" customHeight="1">
      <c r="A2" s="527" t="s">
        <v>918</v>
      </c>
      <c r="E2" s="529" t="str">
        <f>Naslovnica!A24</f>
        <v>May 2023</v>
      </c>
    </row>
    <row r="3" spans="1:13" ht="12.75" customHeight="1">
      <c r="E3" s="13" t="s">
        <v>1514</v>
      </c>
      <c r="F3" s="307"/>
      <c r="G3" s="307"/>
    </row>
    <row r="4" spans="1:13" ht="16.5" customHeight="1">
      <c r="A4" s="1138" t="s">
        <v>564</v>
      </c>
      <c r="B4" s="1145" t="s">
        <v>563</v>
      </c>
      <c r="C4" s="1145"/>
      <c r="D4" s="1145"/>
      <c r="E4" s="1145"/>
      <c r="F4" s="261"/>
      <c r="G4" s="261"/>
    </row>
    <row r="5" spans="1:13" ht="12.75" customHeight="1">
      <c r="A5" s="1138"/>
      <c r="B5" s="1143" t="str">
        <f>Naslovnica!A20</f>
        <v>Svibanj 2023.</v>
      </c>
      <c r="C5" s="1143"/>
      <c r="D5" s="1144" t="s">
        <v>17</v>
      </c>
      <c r="E5" s="1144"/>
    </row>
    <row r="6" spans="1:13" ht="12.75" customHeight="1">
      <c r="A6" s="1138"/>
      <c r="B6" s="1141" t="str">
        <f>Naslovnica!A24</f>
        <v>May 2023</v>
      </c>
      <c r="C6" s="1141"/>
      <c r="D6" s="1142" t="s">
        <v>45</v>
      </c>
      <c r="E6" s="1142"/>
    </row>
    <row r="7" spans="1:13" ht="12.75" customHeight="1">
      <c r="A7" s="1138"/>
      <c r="B7" s="732" t="s">
        <v>27</v>
      </c>
      <c r="C7" s="686" t="s">
        <v>28</v>
      </c>
      <c r="D7" s="686" t="s">
        <v>145</v>
      </c>
      <c r="E7" s="686" t="s">
        <v>143</v>
      </c>
    </row>
    <row r="8" spans="1:13" ht="12.75" customHeight="1">
      <c r="A8" s="1138"/>
      <c r="B8" s="731" t="s">
        <v>29</v>
      </c>
      <c r="C8" s="687" t="s">
        <v>30</v>
      </c>
      <c r="D8" s="687" t="s">
        <v>29</v>
      </c>
      <c r="E8" s="687" t="s">
        <v>144</v>
      </c>
    </row>
    <row r="9" spans="1:13" ht="12.75" customHeight="1">
      <c r="A9" s="352" t="s">
        <v>117</v>
      </c>
      <c r="B9" s="353">
        <v>92273.791329999993</v>
      </c>
      <c r="C9" s="354">
        <v>4.9744542787577258E-3</v>
      </c>
      <c r="D9" s="353">
        <v>2581.5336799999932</v>
      </c>
      <c r="E9" s="354">
        <v>2.878212398302793E-2</v>
      </c>
      <c r="G9" s="132"/>
      <c r="H9" s="810"/>
      <c r="I9" s="810"/>
      <c r="J9" s="810"/>
      <c r="K9" s="810"/>
      <c r="L9" s="797"/>
      <c r="M9" s="76"/>
    </row>
    <row r="10" spans="1:13" ht="12.75" customHeight="1">
      <c r="A10" s="352" t="s">
        <v>118</v>
      </c>
      <c r="B10" s="353">
        <v>6179194.5862100003</v>
      </c>
      <c r="C10" s="354">
        <v>0.33311865163012278</v>
      </c>
      <c r="D10" s="353">
        <v>50690.862730001099</v>
      </c>
      <c r="E10" s="354">
        <v>8.2713277199768509E-3</v>
      </c>
      <c r="G10" s="132"/>
      <c r="H10" s="810"/>
      <c r="I10" s="810"/>
      <c r="J10" s="810"/>
      <c r="K10" s="810"/>
      <c r="L10" s="797"/>
      <c r="M10" s="76"/>
    </row>
    <row r="11" spans="1:13" ht="12.75" customHeight="1">
      <c r="A11" s="352" t="s">
        <v>119</v>
      </c>
      <c r="B11" s="353">
        <v>639170.95874999999</v>
      </c>
      <c r="C11" s="354">
        <v>3.4457527590262674E-2</v>
      </c>
      <c r="D11" s="353">
        <v>21116.288779999944</v>
      </c>
      <c r="E11" s="354">
        <v>3.4165729677319456E-2</v>
      </c>
      <c r="G11" s="132"/>
      <c r="H11" s="810"/>
      <c r="I11" s="810"/>
      <c r="J11" s="810"/>
      <c r="K11" s="810"/>
      <c r="L11" s="797"/>
      <c r="M11" s="76"/>
    </row>
    <row r="12" spans="1:13" ht="12.75" customHeight="1">
      <c r="A12" s="688" t="s">
        <v>565</v>
      </c>
      <c r="B12" s="689">
        <v>6910639.3362900009</v>
      </c>
      <c r="C12" s="690">
        <v>0.37255063349914319</v>
      </c>
      <c r="D12" s="689">
        <v>74388.685190001503</v>
      </c>
      <c r="E12" s="690">
        <v>1.0881503471209308E-2</v>
      </c>
      <c r="G12" s="132"/>
      <c r="H12" s="810"/>
      <c r="I12" s="810"/>
      <c r="J12" s="810"/>
      <c r="K12" s="810"/>
      <c r="L12" s="797"/>
      <c r="M12" s="76"/>
    </row>
    <row r="13" spans="1:13" ht="12.75" customHeight="1">
      <c r="A13" s="352" t="s">
        <v>120</v>
      </c>
      <c r="B13" s="353">
        <v>61706.214520000001</v>
      </c>
      <c r="C13" s="354">
        <v>3.3265647636303332E-3</v>
      </c>
      <c r="D13" s="353">
        <v>2466.8357200000028</v>
      </c>
      <c r="E13" s="354">
        <v>4.1641822888257574E-2</v>
      </c>
      <c r="G13" s="132"/>
      <c r="H13" s="810"/>
      <c r="I13" s="810"/>
      <c r="J13" s="810"/>
      <c r="K13" s="810"/>
      <c r="L13" s="797"/>
      <c r="M13" s="76"/>
    </row>
    <row r="14" spans="1:13" ht="12.75" customHeight="1">
      <c r="A14" s="352" t="s">
        <v>121</v>
      </c>
      <c r="B14" s="353">
        <v>2542381.8640700001</v>
      </c>
      <c r="C14" s="354">
        <v>0.13705909510891945</v>
      </c>
      <c r="D14" s="353">
        <v>34119.714879999869</v>
      </c>
      <c r="E14" s="354">
        <v>1.3602930176583872E-2</v>
      </c>
      <c r="G14" s="132"/>
      <c r="H14" s="810"/>
      <c r="I14" s="810"/>
      <c r="J14" s="810"/>
      <c r="K14" s="810"/>
      <c r="L14" s="797"/>
      <c r="M14" s="76"/>
    </row>
    <row r="15" spans="1:13" ht="12.75" customHeight="1">
      <c r="A15" s="352" t="s">
        <v>122</v>
      </c>
      <c r="B15" s="353">
        <v>182351.73706000001</v>
      </c>
      <c r="C15" s="354">
        <v>9.8305311354656023E-3</v>
      </c>
      <c r="D15" s="353">
        <v>5946.2570900000283</v>
      </c>
      <c r="E15" s="809">
        <v>3.3707893263923872E-2</v>
      </c>
      <c r="G15" s="132"/>
      <c r="H15" s="810"/>
      <c r="I15" s="810"/>
      <c r="J15" s="810"/>
      <c r="K15" s="810"/>
      <c r="L15" s="797"/>
      <c r="M15" s="76"/>
    </row>
    <row r="16" spans="1:13" ht="12.75" customHeight="1">
      <c r="A16" s="691" t="s">
        <v>566</v>
      </c>
      <c r="B16" s="689">
        <v>2786439.8156500002</v>
      </c>
      <c r="C16" s="690">
        <v>0.15021619100801539</v>
      </c>
      <c r="D16" s="689">
        <v>42532.807690000162</v>
      </c>
      <c r="E16" s="690">
        <v>1.5500819658470055E-2</v>
      </c>
      <c r="G16" s="132"/>
      <c r="H16" s="810"/>
      <c r="I16" s="810"/>
      <c r="J16" s="810"/>
      <c r="K16" s="810"/>
      <c r="L16" s="797"/>
      <c r="M16" s="76"/>
    </row>
    <row r="17" spans="1:13" ht="12.75" customHeight="1">
      <c r="A17" s="352" t="s">
        <v>123</v>
      </c>
      <c r="B17" s="353">
        <v>87116.384669999999</v>
      </c>
      <c r="C17" s="354">
        <v>4.6964199284037968E-3</v>
      </c>
      <c r="D17" s="353">
        <v>3563.9888300000021</v>
      </c>
      <c r="E17" s="354">
        <v>4.2655734694010627E-2</v>
      </c>
      <c r="G17" s="132"/>
      <c r="H17" s="810"/>
      <c r="I17" s="810"/>
      <c r="J17" s="810"/>
      <c r="K17" s="810"/>
      <c r="L17" s="797"/>
      <c r="M17" s="76"/>
    </row>
    <row r="18" spans="1:13" ht="12.75" customHeight="1">
      <c r="A18" s="352" t="s">
        <v>124</v>
      </c>
      <c r="B18" s="353">
        <v>2908333.9157199999</v>
      </c>
      <c r="C18" s="354">
        <v>0.15678746784522704</v>
      </c>
      <c r="D18" s="353">
        <v>20722.237230000086</v>
      </c>
      <c r="E18" s="354">
        <v>7.1762548213671895E-3</v>
      </c>
      <c r="G18" s="132"/>
      <c r="H18" s="810"/>
      <c r="I18" s="810"/>
      <c r="J18" s="810"/>
      <c r="K18" s="810"/>
      <c r="L18" s="797"/>
      <c r="M18" s="76"/>
    </row>
    <row r="19" spans="1:13" ht="12.75" customHeight="1">
      <c r="A19" s="352" t="s">
        <v>125</v>
      </c>
      <c r="B19" s="353">
        <v>275950.99617</v>
      </c>
      <c r="C19" s="354">
        <v>1.4876441011468662E-2</v>
      </c>
      <c r="D19" s="353">
        <v>9883.2308999999659</v>
      </c>
      <c r="E19" s="354">
        <v>3.7145540309893033E-2</v>
      </c>
      <c r="G19" s="132"/>
      <c r="H19" s="810"/>
      <c r="I19" s="810"/>
      <c r="J19" s="810"/>
      <c r="K19" s="810"/>
      <c r="L19" s="797"/>
      <c r="M19" s="76"/>
    </row>
    <row r="20" spans="1:13" ht="12.75" customHeight="1">
      <c r="A20" s="688" t="s">
        <v>567</v>
      </c>
      <c r="B20" s="689">
        <v>3271401.2965600002</v>
      </c>
      <c r="C20" s="690">
        <v>0.17636032878509952</v>
      </c>
      <c r="D20" s="689">
        <v>34169.456960000563</v>
      </c>
      <c r="E20" s="690">
        <v>1.0555146697254436E-2</v>
      </c>
      <c r="G20" s="132"/>
      <c r="H20" s="810"/>
      <c r="I20" s="810"/>
      <c r="J20" s="810"/>
      <c r="K20" s="810"/>
      <c r="L20" s="797"/>
      <c r="M20" s="76"/>
    </row>
    <row r="21" spans="1:13" ht="12.75" customHeight="1">
      <c r="A21" s="352" t="s">
        <v>126</v>
      </c>
      <c r="B21" s="353">
        <v>70543.775420000005</v>
      </c>
      <c r="C21" s="354">
        <v>3.8029951996093312E-3</v>
      </c>
      <c r="D21" s="353">
        <v>1854.7454399999988</v>
      </c>
      <c r="E21" s="354">
        <v>2.7002061909158437E-2</v>
      </c>
      <c r="G21" s="132"/>
      <c r="H21" s="810"/>
      <c r="I21" s="810"/>
      <c r="J21" s="810"/>
      <c r="K21" s="810"/>
      <c r="L21" s="797"/>
      <c r="M21" s="76"/>
    </row>
    <row r="22" spans="1:13" ht="12.75" customHeight="1">
      <c r="A22" s="352" t="s">
        <v>127</v>
      </c>
      <c r="B22" s="353">
        <v>4997260.7107899999</v>
      </c>
      <c r="C22" s="354">
        <v>0.26940092702980944</v>
      </c>
      <c r="D22" s="353">
        <v>20072.735930000432</v>
      </c>
      <c r="E22" s="354">
        <v>4.0329471242372961E-3</v>
      </c>
      <c r="G22" s="132"/>
      <c r="H22" s="810"/>
      <c r="I22" s="810"/>
      <c r="J22" s="810"/>
      <c r="K22" s="810"/>
      <c r="L22" s="797"/>
      <c r="M22" s="76"/>
    </row>
    <row r="23" spans="1:13" ht="12.75" customHeight="1">
      <c r="A23" s="352" t="s">
        <v>128</v>
      </c>
      <c r="B23" s="353">
        <v>513245.55832000001</v>
      </c>
      <c r="C23" s="354">
        <v>2.7668924478323181E-2</v>
      </c>
      <c r="D23" s="353">
        <v>14341.830350000004</v>
      </c>
      <c r="E23" s="354">
        <v>2.8746689082392196E-2</v>
      </c>
      <c r="G23" s="132"/>
      <c r="H23" s="810"/>
      <c r="I23" s="810"/>
      <c r="J23" s="810"/>
      <c r="K23" s="810"/>
      <c r="L23" s="797"/>
      <c r="M23" s="76"/>
    </row>
    <row r="24" spans="1:13" ht="12.75" customHeight="1">
      <c r="A24" s="688" t="s">
        <v>568</v>
      </c>
      <c r="B24" s="689">
        <v>5581050.0445299996</v>
      </c>
      <c r="C24" s="690">
        <v>0.30087284670774189</v>
      </c>
      <c r="D24" s="689">
        <v>36269.311719999649</v>
      </c>
      <c r="E24" s="690">
        <v>6.5411624855395978E-3</v>
      </c>
      <c r="G24" s="132"/>
      <c r="H24" s="810"/>
      <c r="I24" s="810"/>
      <c r="J24" s="810"/>
      <c r="K24" s="810"/>
      <c r="L24" s="797"/>
      <c r="M24" s="76"/>
    </row>
    <row r="25" spans="1:13" ht="12.75" customHeight="1">
      <c r="A25" s="355" t="s">
        <v>569</v>
      </c>
      <c r="B25" s="356">
        <v>311640.16593999998</v>
      </c>
      <c r="C25" s="357">
        <v>1.6800434170401186E-2</v>
      </c>
      <c r="D25" s="356">
        <v>10467.103669999982</v>
      </c>
      <c r="E25" s="357">
        <v>3.4754448459325626E-2</v>
      </c>
      <c r="G25" s="132"/>
      <c r="H25" s="810"/>
      <c r="I25" s="810"/>
      <c r="J25" s="810"/>
      <c r="K25" s="810"/>
      <c r="L25" s="797"/>
      <c r="M25" s="76"/>
    </row>
    <row r="26" spans="1:13" ht="12.75" customHeight="1">
      <c r="A26" s="355" t="s">
        <v>570</v>
      </c>
      <c r="B26" s="356">
        <v>16627171.076790001</v>
      </c>
      <c r="C26" s="357">
        <v>0.89636614161407879</v>
      </c>
      <c r="D26" s="356">
        <v>125605.55077000335</v>
      </c>
      <c r="E26" s="357">
        <v>7.6117354181908237E-3</v>
      </c>
      <c r="G26" s="132"/>
      <c r="H26" s="810"/>
      <c r="I26" s="810"/>
      <c r="J26" s="810"/>
      <c r="K26" s="810"/>
      <c r="L26" s="797"/>
      <c r="M26" s="76"/>
    </row>
    <row r="27" spans="1:13" ht="12.75" customHeight="1">
      <c r="A27" s="355" t="s">
        <v>571</v>
      </c>
      <c r="B27" s="356">
        <v>1610719.2503</v>
      </c>
      <c r="C27" s="357">
        <v>8.6833424215520108E-2</v>
      </c>
      <c r="D27" s="356">
        <v>51287.607119999826</v>
      </c>
      <c r="E27" s="357">
        <v>3.288865359652049E-2</v>
      </c>
      <c r="G27" s="132"/>
      <c r="H27" s="810"/>
      <c r="I27" s="810"/>
      <c r="J27" s="810"/>
      <c r="K27" s="810"/>
      <c r="L27" s="797"/>
      <c r="M27" s="76"/>
    </row>
    <row r="28" spans="1:13" ht="18.75" customHeight="1">
      <c r="A28" s="966" t="s">
        <v>572</v>
      </c>
      <c r="B28" s="967">
        <v>18549530.49303</v>
      </c>
      <c r="C28" s="968">
        <v>1</v>
      </c>
      <c r="D28" s="967">
        <v>187360.2615600042</v>
      </c>
      <c r="E28" s="968">
        <v>1.0203601164686882E-2</v>
      </c>
      <c r="G28" s="811"/>
      <c r="H28" s="76"/>
      <c r="I28" s="76"/>
      <c r="J28" s="76"/>
      <c r="K28" s="76"/>
      <c r="L28" s="797"/>
      <c r="M28" s="76"/>
    </row>
    <row r="29" spans="1:13" ht="12.75" customHeight="1">
      <c r="A29" s="19" t="s">
        <v>573</v>
      </c>
    </row>
    <row r="30" spans="1:13" ht="12.75" customHeight="1">
      <c r="C30" s="76"/>
    </row>
    <row r="31" spans="1:13" ht="12.75" customHeight="1"/>
    <row r="32" spans="1:13" s="261" customFormat="1" ht="12.75" customHeight="1">
      <c r="A32" s="151" t="s">
        <v>646</v>
      </c>
      <c r="L32" s="137" t="str">
        <f>Naslovnica!A20</f>
        <v>Svibanj 2023.</v>
      </c>
    </row>
    <row r="33" spans="1:12" s="261" customFormat="1" ht="12.75" customHeight="1">
      <c r="A33" s="554" t="s">
        <v>919</v>
      </c>
      <c r="L33" s="529" t="str">
        <f>Naslovnica!A24</f>
        <v>May 2023</v>
      </c>
    </row>
    <row r="34" spans="1:12" s="261" customFormat="1" ht="12.75" customHeight="1"/>
    <row r="35" spans="1:12" s="261" customFormat="1" ht="22.5" customHeight="1">
      <c r="A35" s="712"/>
      <c r="B35" s="1137" t="s">
        <v>1542</v>
      </c>
      <c r="C35" s="1137"/>
      <c r="D35" s="1137"/>
      <c r="E35" s="1137"/>
      <c r="F35" s="1137" t="s">
        <v>928</v>
      </c>
      <c r="G35" s="1137"/>
      <c r="H35" s="1137"/>
      <c r="I35" s="1137"/>
      <c r="J35" s="1137"/>
      <c r="K35" s="1137"/>
      <c r="L35" s="1137"/>
    </row>
    <row r="36" spans="1:12" s="261" customFormat="1" ht="45">
      <c r="A36" s="1138" t="s">
        <v>544</v>
      </c>
      <c r="B36" s="781" t="s">
        <v>67</v>
      </c>
      <c r="C36" s="780" t="s">
        <v>97</v>
      </c>
      <c r="D36" s="780" t="s">
        <v>99</v>
      </c>
      <c r="E36" s="780" t="s">
        <v>101</v>
      </c>
      <c r="F36" s="780" t="s">
        <v>631</v>
      </c>
      <c r="G36" s="778" t="s">
        <v>59</v>
      </c>
      <c r="H36" s="778" t="s">
        <v>50</v>
      </c>
      <c r="I36" s="965" t="s">
        <v>1438</v>
      </c>
      <c r="J36" s="965" t="s">
        <v>1439</v>
      </c>
      <c r="K36" s="965" t="s">
        <v>1440</v>
      </c>
      <c r="L36" s="778" t="s">
        <v>1444</v>
      </c>
    </row>
    <row r="37" spans="1:12" s="261" customFormat="1" ht="34.5" customHeight="1">
      <c r="A37" s="1138"/>
      <c r="B37" s="701" t="s">
        <v>628</v>
      </c>
      <c r="C37" s="779" t="s">
        <v>98</v>
      </c>
      <c r="D37" s="779" t="s">
        <v>100</v>
      </c>
      <c r="E37" s="779" t="s">
        <v>102</v>
      </c>
      <c r="F37" s="779" t="s">
        <v>240</v>
      </c>
      <c r="G37" s="779" t="s">
        <v>51</v>
      </c>
      <c r="H37" s="779" t="s">
        <v>52</v>
      </c>
      <c r="I37" s="701" t="s">
        <v>1441</v>
      </c>
      <c r="J37" s="701" t="s">
        <v>1442</v>
      </c>
      <c r="K37" s="701" t="s">
        <v>1443</v>
      </c>
      <c r="L37" s="782" t="s">
        <v>1445</v>
      </c>
    </row>
    <row r="38" spans="1:12" s="261" customFormat="1">
      <c r="A38" s="358" t="s">
        <v>117</v>
      </c>
      <c r="B38" s="359">
        <v>22.518999999999998</v>
      </c>
      <c r="C38" s="360">
        <v>22.341899999999999</v>
      </c>
      <c r="D38" s="359">
        <v>22.546600000000002</v>
      </c>
      <c r="E38" s="783">
        <v>0.20470000000000255</v>
      </c>
      <c r="F38" s="784">
        <v>6.2693543414049646E-3</v>
      </c>
      <c r="G38" s="728">
        <v>4.7080239199459362E-2</v>
      </c>
      <c r="H38" s="728">
        <v>4.664682901973749E-2</v>
      </c>
      <c r="I38" s="728">
        <v>6.2177175027238185E-2</v>
      </c>
      <c r="J38" s="728">
        <v>4.8789238807803947E-2</v>
      </c>
      <c r="K38" s="728" t="s">
        <v>139</v>
      </c>
      <c r="L38" s="728">
        <v>6.2058152171074132E-2</v>
      </c>
    </row>
    <row r="39" spans="1:12" s="261" customFormat="1">
      <c r="A39" s="358" t="s">
        <v>120</v>
      </c>
      <c r="B39" s="359">
        <v>23.860099999999999</v>
      </c>
      <c r="C39" s="360">
        <v>23.608699999999999</v>
      </c>
      <c r="D39" s="359">
        <v>23.934699999999999</v>
      </c>
      <c r="E39" s="783">
        <v>0.32600000000000051</v>
      </c>
      <c r="F39" s="784">
        <v>8.0057117267833267E-3</v>
      </c>
      <c r="G39" s="728">
        <v>6.5241734439022814E-2</v>
      </c>
      <c r="H39" s="728">
        <v>5.8962510647121213E-2</v>
      </c>
      <c r="I39" s="728">
        <v>7.4600687021987522E-2</v>
      </c>
      <c r="J39" s="728">
        <v>5.9326571864165123E-2</v>
      </c>
      <c r="K39" s="728" t="s">
        <v>139</v>
      </c>
      <c r="L39" s="728">
        <v>6.9078108514510017E-2</v>
      </c>
    </row>
    <row r="40" spans="1:12" s="261" customFormat="1">
      <c r="A40" s="358" t="s">
        <v>123</v>
      </c>
      <c r="B40" s="359">
        <v>25.241399999999999</v>
      </c>
      <c r="C40" s="360">
        <v>25.048500000000001</v>
      </c>
      <c r="D40" s="359">
        <v>25.284400000000002</v>
      </c>
      <c r="E40" s="783">
        <v>0.23590000000000089</v>
      </c>
      <c r="F40" s="784">
        <v>5.3530887800214977E-3</v>
      </c>
      <c r="G40" s="728">
        <v>8.2067875985805561E-2</v>
      </c>
      <c r="H40" s="728">
        <v>4.7796949300270786E-2</v>
      </c>
      <c r="I40" s="728">
        <v>7.8668587063553508E-2</v>
      </c>
      <c r="J40" s="728">
        <v>6.3643801607835115E-2</v>
      </c>
      <c r="K40" s="728" t="s">
        <v>139</v>
      </c>
      <c r="L40" s="728">
        <v>7.5952030494776501E-2</v>
      </c>
    </row>
    <row r="41" spans="1:12" s="261" customFormat="1">
      <c r="A41" s="358" t="s">
        <v>126</v>
      </c>
      <c r="B41" s="359">
        <v>22.169899999999998</v>
      </c>
      <c r="C41" s="360">
        <v>22.076499999999999</v>
      </c>
      <c r="D41" s="359">
        <v>22.2681</v>
      </c>
      <c r="E41" s="783">
        <v>0.1916000000000011</v>
      </c>
      <c r="F41" s="784">
        <v>2.436328362922513E-4</v>
      </c>
      <c r="G41" s="728">
        <v>4.2288351442232974E-2</v>
      </c>
      <c r="H41" s="728">
        <v>1.358930209782061E-2</v>
      </c>
      <c r="I41" s="728">
        <v>5.6716254187348714E-2</v>
      </c>
      <c r="J41" s="728">
        <v>4.0014873901422776E-2</v>
      </c>
      <c r="K41" s="728" t="s">
        <v>139</v>
      </c>
      <c r="L41" s="728">
        <v>6.0170092027311606E-2</v>
      </c>
    </row>
    <row r="42" spans="1:12" s="261" customFormat="1">
      <c r="A42" s="692" t="s">
        <v>129</v>
      </c>
      <c r="B42" s="693">
        <v>176.80868177654071</v>
      </c>
      <c r="C42" s="694">
        <v>175.46510027585867</v>
      </c>
      <c r="D42" s="693">
        <v>177.19828080077804</v>
      </c>
      <c r="E42" s="785">
        <v>1.7331805249193621</v>
      </c>
      <c r="F42" s="786">
        <v>5.3851131592603796E-3</v>
      </c>
      <c r="G42" s="767">
        <v>6.1733818572204724E-2</v>
      </c>
      <c r="H42" s="767">
        <v>4.6644168056005908E-2</v>
      </c>
      <c r="I42" s="767">
        <v>7.155004358395689E-2</v>
      </c>
      <c r="J42" s="767">
        <v>5.4357839150034115E-2</v>
      </c>
      <c r="K42" s="767" t="s">
        <v>139</v>
      </c>
      <c r="L42" s="767">
        <v>6.7055075455369817E-2</v>
      </c>
    </row>
    <row r="43" spans="1:12" s="261" customFormat="1">
      <c r="A43" s="358" t="s">
        <v>118</v>
      </c>
      <c r="B43" s="359">
        <v>36.392899999999997</v>
      </c>
      <c r="C43" s="360">
        <v>36.0533</v>
      </c>
      <c r="D43" s="359">
        <v>36.438699999999997</v>
      </c>
      <c r="E43" s="783">
        <v>0.38539999999999708</v>
      </c>
      <c r="F43" s="784">
        <v>7.452171289209053E-3</v>
      </c>
      <c r="G43" s="729">
        <v>3.6247986381503061E-2</v>
      </c>
      <c r="H43" s="729">
        <v>2.245277366881826E-2</v>
      </c>
      <c r="I43" s="729">
        <v>2.2342223327829869E-2</v>
      </c>
      <c r="J43" s="729">
        <v>2.8427118908600946E-2</v>
      </c>
      <c r="K43" s="729">
        <v>3.8994429906928474E-2</v>
      </c>
      <c r="L43" s="729">
        <v>4.8969864211783509E-2</v>
      </c>
    </row>
    <row r="44" spans="1:12" s="261" customFormat="1">
      <c r="A44" s="358" t="s">
        <v>121</v>
      </c>
      <c r="B44" s="359">
        <v>41.012500000000003</v>
      </c>
      <c r="C44" s="360">
        <v>40.514899999999997</v>
      </c>
      <c r="D44" s="359">
        <v>41.057600000000001</v>
      </c>
      <c r="E44" s="783">
        <v>0.54270000000000351</v>
      </c>
      <c r="F44" s="784">
        <v>1.0966879973180577E-2</v>
      </c>
      <c r="G44" s="729">
        <v>4.9352056044013271E-2</v>
      </c>
      <c r="H44" s="729">
        <v>2.8858439548607118E-2</v>
      </c>
      <c r="I44" s="729">
        <v>4.4897183514402972E-2</v>
      </c>
      <c r="J44" s="729">
        <v>3.8662538878280195E-2</v>
      </c>
      <c r="K44" s="729">
        <v>5.0890820679432514E-2</v>
      </c>
      <c r="L44" s="729">
        <v>5.4928115107539366E-2</v>
      </c>
    </row>
    <row r="45" spans="1:12" s="261" customFormat="1">
      <c r="A45" s="358" t="s">
        <v>124</v>
      </c>
      <c r="B45" s="359">
        <v>36.125300000000003</v>
      </c>
      <c r="C45" s="360">
        <v>35.798999999999999</v>
      </c>
      <c r="D45" s="359">
        <v>36.158900000000003</v>
      </c>
      <c r="E45" s="783">
        <v>0.35990000000000322</v>
      </c>
      <c r="F45" s="784">
        <v>6.0543780059543195E-3</v>
      </c>
      <c r="G45" s="729">
        <v>5.1730934952406882E-2</v>
      </c>
      <c r="H45" s="729">
        <v>2.5140475724169775E-2</v>
      </c>
      <c r="I45" s="729">
        <v>3.3019980330856402E-2</v>
      </c>
      <c r="J45" s="729">
        <v>3.806103210918832E-2</v>
      </c>
      <c r="K45" s="729">
        <v>5.071224227639215E-2</v>
      </c>
      <c r="L45" s="729">
        <v>4.860300125880368E-2</v>
      </c>
    </row>
    <row r="46" spans="1:12" s="261" customFormat="1">
      <c r="A46" s="358" t="s">
        <v>127</v>
      </c>
      <c r="B46" s="359">
        <v>37.974299999999999</v>
      </c>
      <c r="C46" s="360">
        <v>37.712800000000001</v>
      </c>
      <c r="D46" s="359">
        <v>38.046399999999998</v>
      </c>
      <c r="E46" s="783">
        <v>0.33359999999999701</v>
      </c>
      <c r="F46" s="784">
        <v>3.1038016948077285E-3</v>
      </c>
      <c r="G46" s="729">
        <v>2.0219747025104429E-2</v>
      </c>
      <c r="H46" s="729">
        <v>7.704287661540743E-4</v>
      </c>
      <c r="I46" s="729">
        <v>2.4683095840885461E-2</v>
      </c>
      <c r="J46" s="729">
        <v>2.7397875560191576E-2</v>
      </c>
      <c r="K46" s="729">
        <v>4.634709443741647E-2</v>
      </c>
      <c r="L46" s="729">
        <v>5.1086774141360758E-2</v>
      </c>
    </row>
    <row r="47" spans="1:12" s="261" customFormat="1">
      <c r="A47" s="692" t="s">
        <v>130</v>
      </c>
      <c r="B47" s="693">
        <v>282.75275991501724</v>
      </c>
      <c r="C47" s="694">
        <v>280.2345653844497</v>
      </c>
      <c r="D47" s="693">
        <v>283.13663834774007</v>
      </c>
      <c r="E47" s="785">
        <v>2.9020729632903794</v>
      </c>
      <c r="F47" s="786">
        <v>6.5332802542212853E-3</v>
      </c>
      <c r="G47" s="767">
        <v>3.597968716653388E-2</v>
      </c>
      <c r="H47" s="767">
        <v>1.7293621311762486E-2</v>
      </c>
      <c r="I47" s="767">
        <v>2.8615866826936953E-2</v>
      </c>
      <c r="J47" s="767">
        <v>3.13778045656814E-2</v>
      </c>
      <c r="K47" s="767">
        <v>4.4925056971368171E-2</v>
      </c>
      <c r="L47" s="767">
        <v>5.0497634304468075E-2</v>
      </c>
    </row>
    <row r="48" spans="1:12" s="261" customFormat="1">
      <c r="A48" s="358" t="s">
        <v>119</v>
      </c>
      <c r="B48" s="359">
        <v>16.938300000000002</v>
      </c>
      <c r="C48" s="360">
        <v>16.8917</v>
      </c>
      <c r="D48" s="359">
        <v>16.938300000000002</v>
      </c>
      <c r="E48" s="783">
        <v>4.6600000000001529E-2</v>
      </c>
      <c r="F48" s="784">
        <v>2.5213515864983549E-3</v>
      </c>
      <c r="G48" s="729">
        <v>7.8786118745264311E-3</v>
      </c>
      <c r="H48" s="729">
        <v>-6.0636872060947367E-3</v>
      </c>
      <c r="I48" s="729">
        <v>-8.5679158120499643E-3</v>
      </c>
      <c r="J48" s="729">
        <v>4.5095927153149251E-3</v>
      </c>
      <c r="K48" s="729" t="s">
        <v>139</v>
      </c>
      <c r="L48" s="729">
        <v>2.8165760263476169E-2</v>
      </c>
    </row>
    <row r="49" spans="1:12" s="261" customFormat="1">
      <c r="A49" s="358" t="s">
        <v>122</v>
      </c>
      <c r="B49" s="359">
        <v>17.942599999999999</v>
      </c>
      <c r="C49" s="360">
        <v>17.888200000000001</v>
      </c>
      <c r="D49" s="359">
        <v>17.942599999999999</v>
      </c>
      <c r="E49" s="783">
        <v>5.4399999999997561E-2</v>
      </c>
      <c r="F49" s="784">
        <v>3.0971868151525861E-3</v>
      </c>
      <c r="G49" s="729">
        <v>1.4153745110718763E-2</v>
      </c>
      <c r="H49" s="729">
        <v>-4.4947367025800489E-3</v>
      </c>
      <c r="I49" s="729">
        <v>-9.5195247801372895E-3</v>
      </c>
      <c r="J49" s="729">
        <v>1.0228582999264768E-2</v>
      </c>
      <c r="K49" s="729" t="s">
        <v>139</v>
      </c>
      <c r="L49" s="729">
        <v>3.4932492905132451E-2</v>
      </c>
    </row>
    <row r="50" spans="1:12" s="261" customFormat="1">
      <c r="A50" s="358" t="s">
        <v>125</v>
      </c>
      <c r="B50" s="359">
        <v>17.220500000000001</v>
      </c>
      <c r="C50" s="360">
        <v>17.162600000000001</v>
      </c>
      <c r="D50" s="359">
        <v>17.220500000000001</v>
      </c>
      <c r="E50" s="783">
        <v>5.7900000000000063E-2</v>
      </c>
      <c r="F50" s="784">
        <v>3.4028469709419529E-3</v>
      </c>
      <c r="G50" s="729">
        <v>7.5547058823530744E-3</v>
      </c>
      <c r="H50" s="729">
        <v>-7.9415134589577718E-3</v>
      </c>
      <c r="I50" s="729">
        <v>-1.3404157258191551E-2</v>
      </c>
      <c r="J50" s="729">
        <v>7.2466422347541304E-3</v>
      </c>
      <c r="K50" s="729" t="s">
        <v>139</v>
      </c>
      <c r="L50" s="729">
        <v>3.0102320124716586E-2</v>
      </c>
    </row>
    <row r="51" spans="1:12" s="261" customFormat="1">
      <c r="A51" s="358" t="s">
        <v>128</v>
      </c>
      <c r="B51" s="359">
        <v>18.226299999999998</v>
      </c>
      <c r="C51" s="360">
        <v>18.190300000000001</v>
      </c>
      <c r="D51" s="359">
        <v>18.233699999999999</v>
      </c>
      <c r="E51" s="783">
        <v>4.3399999999998329E-2</v>
      </c>
      <c r="F51" s="956">
        <v>1.7367694988099647E-3</v>
      </c>
      <c r="G51" s="729">
        <v>7.3867664179121384E-3</v>
      </c>
      <c r="H51" s="729">
        <v>-4.8865267781832422E-3</v>
      </c>
      <c r="I51" s="729">
        <v>-3.1842551346951131E-3</v>
      </c>
      <c r="J51" s="729">
        <v>9.9758500325244359E-3</v>
      </c>
      <c r="K51" s="729" t="s">
        <v>139</v>
      </c>
      <c r="L51" s="729">
        <v>3.6783157871895567E-2</v>
      </c>
    </row>
    <row r="52" spans="1:12" s="261" customFormat="1">
      <c r="A52" s="692" t="s">
        <v>131</v>
      </c>
      <c r="B52" s="693">
        <v>131.93480792468279</v>
      </c>
      <c r="C52" s="694">
        <v>131.59835364248198</v>
      </c>
      <c r="D52" s="693">
        <v>131.93480792468279</v>
      </c>
      <c r="E52" s="785">
        <v>0.33645428220080476</v>
      </c>
      <c r="F52" s="786">
        <v>2.3962969092112818E-3</v>
      </c>
      <c r="G52" s="767">
        <v>8.1834304373691324E-3</v>
      </c>
      <c r="H52" s="767">
        <v>-6.1238192441454009E-3</v>
      </c>
      <c r="I52" s="767">
        <v>-7.8384055407255682E-3</v>
      </c>
      <c r="J52" s="767">
        <v>7.2797488453892889E-3</v>
      </c>
      <c r="K52" s="767" t="s">
        <v>139</v>
      </c>
      <c r="L52" s="767">
        <v>3.2065060051247984E-2</v>
      </c>
    </row>
    <row r="53" spans="1:12" s="261" customFormat="1" ht="12.75" customHeight="1">
      <c r="A53" s="22" t="s">
        <v>543</v>
      </c>
      <c r="G53" s="726"/>
      <c r="H53" s="726"/>
      <c r="I53" s="726"/>
      <c r="J53" s="726"/>
      <c r="K53" s="726"/>
      <c r="L53" s="726"/>
    </row>
    <row r="54" spans="1:12" s="261" customFormat="1" ht="25.5" customHeight="1">
      <c r="A54" s="1140" t="s">
        <v>1539</v>
      </c>
      <c r="B54" s="1140"/>
      <c r="C54" s="1140"/>
      <c r="D54" s="1140"/>
      <c r="E54" s="1140"/>
      <c r="F54" s="1140"/>
      <c r="G54" s="1140"/>
      <c r="H54" s="1140"/>
      <c r="I54" s="1140"/>
      <c r="J54" s="1140"/>
      <c r="K54" s="1140"/>
      <c r="L54" s="1140"/>
    </row>
    <row r="55" spans="1:12" s="261" customFormat="1" ht="20.25" customHeight="1">
      <c r="A55" s="1139" t="s">
        <v>171</v>
      </c>
      <c r="B55" s="1139"/>
      <c r="C55" s="1139"/>
      <c r="D55" s="1139"/>
      <c r="E55" s="1139"/>
      <c r="F55" s="1139"/>
      <c r="G55" s="1139"/>
      <c r="H55" s="1139"/>
      <c r="I55" s="1139"/>
      <c r="J55" s="1139"/>
      <c r="K55" s="1139"/>
      <c r="L55" s="1139"/>
    </row>
    <row r="56" spans="1:12" s="261" customFormat="1" ht="24" customHeight="1">
      <c r="A56" s="1135" t="s">
        <v>1538</v>
      </c>
      <c r="B56" s="1135"/>
      <c r="C56" s="1135"/>
      <c r="D56" s="1135"/>
      <c r="E56" s="1135"/>
      <c r="F56" s="1135"/>
      <c r="G56" s="1135"/>
      <c r="H56" s="1135"/>
      <c r="I56" s="1135"/>
      <c r="J56" s="1135"/>
      <c r="K56" s="1135"/>
      <c r="L56" s="1135"/>
    </row>
    <row r="57" spans="1:12" s="261" customFormat="1" ht="21" customHeight="1">
      <c r="A57" s="1136" t="s">
        <v>1446</v>
      </c>
      <c r="B57" s="1136"/>
      <c r="C57" s="1136"/>
      <c r="D57" s="1136"/>
      <c r="E57" s="1136"/>
      <c r="F57" s="1136"/>
      <c r="G57" s="1136"/>
      <c r="H57" s="1136"/>
      <c r="I57" s="1136"/>
      <c r="J57" s="1136"/>
      <c r="K57" s="1136"/>
      <c r="L57" s="1136"/>
    </row>
    <row r="58" spans="1:12" s="261" customFormat="1" ht="12.75" customHeight="1">
      <c r="F58" s="178"/>
    </row>
    <row r="59" spans="1:12" s="261" customFormat="1" ht="12.75" customHeight="1">
      <c r="A59" s="612" t="s">
        <v>81</v>
      </c>
    </row>
    <row r="60" spans="1:12" s="261" customFormat="1" ht="12.75" customHeight="1">
      <c r="A60" s="612"/>
    </row>
    <row r="61" spans="1:12" s="261" customFormat="1" ht="12.75" customHeight="1"/>
    <row r="62" spans="1:12" s="261" customFormat="1" ht="12.75" customHeight="1"/>
    <row r="63" spans="1:12" s="261" customFormat="1" ht="12.75" customHeight="1"/>
    <row r="95" spans="12:12">
      <c r="L95" s="67" t="s">
        <v>799</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647</v>
      </c>
      <c r="AG1" s="137" t="str">
        <f>Naslovnica!A20</f>
        <v>Svibanj 2023.</v>
      </c>
    </row>
    <row r="2" spans="1:35" ht="12.75" customHeight="1">
      <c r="A2" s="551" t="s">
        <v>920</v>
      </c>
      <c r="AG2" s="529" t="str">
        <f>Naslovnica!A24</f>
        <v>May 2023</v>
      </c>
    </row>
    <row r="3" spans="1:35" ht="12.75" customHeight="1">
      <c r="A3" s="66"/>
      <c r="AG3" s="65"/>
    </row>
    <row r="4" spans="1:35" ht="12.75" customHeight="1">
      <c r="I4" s="177"/>
      <c r="J4" s="177"/>
      <c r="K4" s="177"/>
      <c r="AG4" s="13" t="s">
        <v>1514</v>
      </c>
    </row>
    <row r="5" spans="1:35" ht="15" customHeight="1">
      <c r="A5" s="695" t="s">
        <v>132</v>
      </c>
      <c r="B5" s="1146" t="s">
        <v>559</v>
      </c>
      <c r="C5" s="1146"/>
      <c r="D5" s="1146"/>
      <c r="E5" s="1146"/>
      <c r="F5" s="1146"/>
      <c r="G5" s="1146"/>
      <c r="H5" s="1146"/>
      <c r="I5" s="1146"/>
      <c r="J5" s="1147" t="s">
        <v>553</v>
      </c>
      <c r="K5" s="1147"/>
      <c r="L5" s="1146" t="s">
        <v>558</v>
      </c>
      <c r="M5" s="1146"/>
      <c r="N5" s="1146"/>
      <c r="O5" s="1146"/>
      <c r="P5" s="1146"/>
      <c r="Q5" s="1146"/>
      <c r="R5" s="1146"/>
      <c r="S5" s="1146"/>
      <c r="T5" s="1147" t="s">
        <v>554</v>
      </c>
      <c r="U5" s="1147"/>
      <c r="V5" s="1146" t="s">
        <v>557</v>
      </c>
      <c r="W5" s="1146"/>
      <c r="X5" s="1146"/>
      <c r="Y5" s="1146"/>
      <c r="Z5" s="1146"/>
      <c r="AA5" s="1146"/>
      <c r="AB5" s="1146"/>
      <c r="AC5" s="1146"/>
      <c r="AD5" s="1147" t="s">
        <v>555</v>
      </c>
      <c r="AE5" s="1147"/>
      <c r="AF5" s="1149" t="s">
        <v>556</v>
      </c>
      <c r="AG5" s="1149"/>
    </row>
    <row r="6" spans="1:35" ht="22.5" customHeight="1">
      <c r="A6" s="1148" t="s">
        <v>560</v>
      </c>
      <c r="B6" s="1137" t="s">
        <v>133</v>
      </c>
      <c r="C6" s="1137"/>
      <c r="D6" s="1137" t="s">
        <v>134</v>
      </c>
      <c r="E6" s="1137"/>
      <c r="F6" s="1137" t="s">
        <v>135</v>
      </c>
      <c r="G6" s="1137"/>
      <c r="H6" s="1137" t="s">
        <v>136</v>
      </c>
      <c r="I6" s="1137"/>
      <c r="J6" s="1147"/>
      <c r="K6" s="1147"/>
      <c r="L6" s="1137" t="s">
        <v>133</v>
      </c>
      <c r="M6" s="1137"/>
      <c r="N6" s="1137" t="s">
        <v>134</v>
      </c>
      <c r="O6" s="1137"/>
      <c r="P6" s="1137" t="s">
        <v>135</v>
      </c>
      <c r="Q6" s="1137"/>
      <c r="R6" s="1137" t="s">
        <v>136</v>
      </c>
      <c r="S6" s="1137"/>
      <c r="T6" s="1147"/>
      <c r="U6" s="1147"/>
      <c r="V6" s="1137" t="s">
        <v>133</v>
      </c>
      <c r="W6" s="1137"/>
      <c r="X6" s="1137" t="s">
        <v>134</v>
      </c>
      <c r="Y6" s="1137"/>
      <c r="Z6" s="1137" t="s">
        <v>135</v>
      </c>
      <c r="AA6" s="1137"/>
      <c r="AB6" s="1137" t="s">
        <v>136</v>
      </c>
      <c r="AC6" s="1137"/>
      <c r="AD6" s="1147"/>
      <c r="AE6" s="1147"/>
      <c r="AF6" s="1149"/>
      <c r="AG6" s="1149"/>
    </row>
    <row r="7" spans="1:35">
      <c r="A7" s="1148"/>
      <c r="B7" s="695" t="s">
        <v>31</v>
      </c>
      <c r="C7" s="695" t="s">
        <v>32</v>
      </c>
      <c r="D7" s="695" t="s">
        <v>31</v>
      </c>
      <c r="E7" s="695" t="s">
        <v>32</v>
      </c>
      <c r="F7" s="695" t="s">
        <v>31</v>
      </c>
      <c r="G7" s="695" t="s">
        <v>32</v>
      </c>
      <c r="H7" s="695" t="s">
        <v>31</v>
      </c>
      <c r="I7" s="695" t="s">
        <v>32</v>
      </c>
      <c r="J7" s="695" t="s">
        <v>31</v>
      </c>
      <c r="K7" s="695" t="s">
        <v>32</v>
      </c>
      <c r="L7" s="695" t="s">
        <v>31</v>
      </c>
      <c r="M7" s="695" t="s">
        <v>32</v>
      </c>
      <c r="N7" s="695" t="s">
        <v>31</v>
      </c>
      <c r="O7" s="695" t="s">
        <v>32</v>
      </c>
      <c r="P7" s="695" t="s">
        <v>31</v>
      </c>
      <c r="Q7" s="695" t="s">
        <v>32</v>
      </c>
      <c r="R7" s="695" t="s">
        <v>31</v>
      </c>
      <c r="S7" s="695" t="s">
        <v>32</v>
      </c>
      <c r="T7" s="695" t="s">
        <v>31</v>
      </c>
      <c r="U7" s="695" t="s">
        <v>32</v>
      </c>
      <c r="V7" s="695" t="s">
        <v>31</v>
      </c>
      <c r="W7" s="695" t="s">
        <v>32</v>
      </c>
      <c r="X7" s="695" t="s">
        <v>31</v>
      </c>
      <c r="Y7" s="695" t="s">
        <v>32</v>
      </c>
      <c r="Z7" s="695" t="s">
        <v>31</v>
      </c>
      <c r="AA7" s="695" t="s">
        <v>32</v>
      </c>
      <c r="AB7" s="695" t="s">
        <v>31</v>
      </c>
      <c r="AC7" s="695" t="s">
        <v>32</v>
      </c>
      <c r="AD7" s="695" t="s">
        <v>31</v>
      </c>
      <c r="AE7" s="695" t="s">
        <v>32</v>
      </c>
      <c r="AF7" s="695" t="s">
        <v>31</v>
      </c>
      <c r="AG7" s="695" t="s">
        <v>32</v>
      </c>
    </row>
    <row r="8" spans="1:35">
      <c r="A8" s="1148"/>
      <c r="B8" s="696" t="s">
        <v>29</v>
      </c>
      <c r="C8" s="696" t="s">
        <v>30</v>
      </c>
      <c r="D8" s="696" t="s">
        <v>29</v>
      </c>
      <c r="E8" s="696" t="s">
        <v>30</v>
      </c>
      <c r="F8" s="696" t="s">
        <v>29</v>
      </c>
      <c r="G8" s="696" t="s">
        <v>30</v>
      </c>
      <c r="H8" s="696" t="s">
        <v>29</v>
      </c>
      <c r="I8" s="696" t="s">
        <v>30</v>
      </c>
      <c r="J8" s="696" t="s">
        <v>29</v>
      </c>
      <c r="K8" s="696" t="s">
        <v>30</v>
      </c>
      <c r="L8" s="696" t="s">
        <v>29</v>
      </c>
      <c r="M8" s="696" t="s">
        <v>30</v>
      </c>
      <c r="N8" s="696" t="s">
        <v>29</v>
      </c>
      <c r="O8" s="696" t="s">
        <v>30</v>
      </c>
      <c r="P8" s="696" t="s">
        <v>29</v>
      </c>
      <c r="Q8" s="696" t="s">
        <v>30</v>
      </c>
      <c r="R8" s="696" t="s">
        <v>29</v>
      </c>
      <c r="S8" s="696" t="s">
        <v>30</v>
      </c>
      <c r="T8" s="696" t="s">
        <v>29</v>
      </c>
      <c r="U8" s="696" t="s">
        <v>30</v>
      </c>
      <c r="V8" s="696" t="s">
        <v>29</v>
      </c>
      <c r="W8" s="696" t="s">
        <v>30</v>
      </c>
      <c r="X8" s="696" t="s">
        <v>29</v>
      </c>
      <c r="Y8" s="696" t="s">
        <v>30</v>
      </c>
      <c r="Z8" s="696" t="s">
        <v>29</v>
      </c>
      <c r="AA8" s="696" t="s">
        <v>30</v>
      </c>
      <c r="AB8" s="696" t="s">
        <v>29</v>
      </c>
      <c r="AC8" s="696" t="s">
        <v>30</v>
      </c>
      <c r="AD8" s="696" t="s">
        <v>29</v>
      </c>
      <c r="AE8" s="696" t="s">
        <v>30</v>
      </c>
      <c r="AF8" s="696" t="s">
        <v>29</v>
      </c>
      <c r="AG8" s="696" t="s">
        <v>30</v>
      </c>
    </row>
    <row r="9" spans="1:35" ht="18">
      <c r="A9" s="361" t="s">
        <v>423</v>
      </c>
      <c r="B9" s="362">
        <v>2574.61582</v>
      </c>
      <c r="C9" s="363">
        <v>2.7901918658488484E-2</v>
      </c>
      <c r="D9" s="362">
        <v>2993.8080800000002</v>
      </c>
      <c r="E9" s="363">
        <v>4.8517124300821557E-2</v>
      </c>
      <c r="F9" s="362">
        <v>969.79058999999995</v>
      </c>
      <c r="G9" s="363">
        <v>1.1132126220269604E-2</v>
      </c>
      <c r="H9" s="362">
        <v>4858.8294000000005</v>
      </c>
      <c r="I9" s="363">
        <v>6.8876798428659999E-2</v>
      </c>
      <c r="J9" s="362">
        <v>11397.043890000001</v>
      </c>
      <c r="K9" s="363">
        <v>3.6571164874152552E-2</v>
      </c>
      <c r="L9" s="362">
        <v>24086.965270000001</v>
      </c>
      <c r="M9" s="363">
        <v>3.8980752157820788E-3</v>
      </c>
      <c r="N9" s="362">
        <v>32147.10946</v>
      </c>
      <c r="O9" s="363">
        <v>1.2644485045427811E-2</v>
      </c>
      <c r="P9" s="362">
        <v>8451.6607100000001</v>
      </c>
      <c r="Q9" s="363">
        <v>2.9060145619172039E-3</v>
      </c>
      <c r="R9" s="362">
        <v>41752.760729999995</v>
      </c>
      <c r="S9" s="363">
        <v>8.3551295692554425E-3</v>
      </c>
      <c r="T9" s="362">
        <v>106438.49617</v>
      </c>
      <c r="U9" s="363">
        <v>6.401479582932682E-3</v>
      </c>
      <c r="V9" s="362">
        <v>13575.827499999999</v>
      </c>
      <c r="W9" s="363">
        <v>2.1239743943544744E-2</v>
      </c>
      <c r="X9" s="362">
        <v>7332.81448</v>
      </c>
      <c r="Y9" s="363">
        <v>4.0212473970496106E-2</v>
      </c>
      <c r="Z9" s="362">
        <v>366.38042999999999</v>
      </c>
      <c r="AA9" s="363">
        <v>1.3277010595543956E-3</v>
      </c>
      <c r="AB9" s="362">
        <v>20328.639139999999</v>
      </c>
      <c r="AC9" s="363">
        <v>3.9608017664179054E-2</v>
      </c>
      <c r="AD9" s="362">
        <v>41603.661550000004</v>
      </c>
      <c r="AE9" s="363">
        <v>2.5829244632328833E-2</v>
      </c>
      <c r="AF9" s="362">
        <v>159439.20160999999</v>
      </c>
      <c r="AG9" s="363">
        <v>8.5953227587032138E-3</v>
      </c>
    </row>
    <row r="10" spans="1:35" ht="18">
      <c r="A10" s="361" t="s">
        <v>424</v>
      </c>
      <c r="B10" s="364">
        <v>105.08619</v>
      </c>
      <c r="C10" s="365">
        <v>1.1388519804521617E-3</v>
      </c>
      <c r="D10" s="364">
        <v>182.59302</v>
      </c>
      <c r="E10" s="365">
        <v>2.9590701912336329E-3</v>
      </c>
      <c r="F10" s="364">
        <v>264.20592999999997</v>
      </c>
      <c r="G10" s="365">
        <v>3.0327926371235625E-3</v>
      </c>
      <c r="H10" s="364">
        <v>209.70732999999998</v>
      </c>
      <c r="I10" s="365">
        <v>2.9727262079673931E-3</v>
      </c>
      <c r="J10" s="364">
        <v>761.59246999999993</v>
      </c>
      <c r="K10" s="365">
        <v>2.4438199989491377E-3</v>
      </c>
      <c r="L10" s="364">
        <v>6758.1552899999997</v>
      </c>
      <c r="M10" s="365">
        <v>1.0936951726818987E-3</v>
      </c>
      <c r="N10" s="364">
        <v>4325.95507</v>
      </c>
      <c r="O10" s="365">
        <v>1.7015363156637482E-3</v>
      </c>
      <c r="P10" s="364">
        <v>4332.0402599999998</v>
      </c>
      <c r="Q10" s="365">
        <v>1.4895264386887092E-3</v>
      </c>
      <c r="R10" s="364">
        <v>31459.532569999999</v>
      </c>
      <c r="S10" s="365">
        <v>6.2953554738645343E-3</v>
      </c>
      <c r="T10" s="364">
        <v>46875.683189999996</v>
      </c>
      <c r="U10" s="363">
        <v>2.8192218010816123E-3</v>
      </c>
      <c r="V10" s="364">
        <v>270.22535999999997</v>
      </c>
      <c r="W10" s="365">
        <v>4.2277477770339951E-4</v>
      </c>
      <c r="X10" s="364">
        <v>2.0907</v>
      </c>
      <c r="Y10" s="365">
        <v>1.1465204739519907E-5</v>
      </c>
      <c r="Z10" s="364">
        <v>0</v>
      </c>
      <c r="AA10" s="365">
        <v>0</v>
      </c>
      <c r="AB10" s="364">
        <v>183.63783999999998</v>
      </c>
      <c r="AC10" s="365">
        <v>3.5779723179894503E-4</v>
      </c>
      <c r="AD10" s="364">
        <v>455.95389999999998</v>
      </c>
      <c r="AE10" s="365">
        <v>2.830747195174315E-4</v>
      </c>
      <c r="AF10" s="364">
        <v>48093.22956</v>
      </c>
      <c r="AG10" s="363">
        <v>2.5926925524110194E-3</v>
      </c>
    </row>
    <row r="11" spans="1:35" ht="27">
      <c r="A11" s="361" t="s">
        <v>425</v>
      </c>
      <c r="B11" s="364">
        <v>89642.166120000009</v>
      </c>
      <c r="C11" s="365">
        <v>0.97148025271240368</v>
      </c>
      <c r="D11" s="364">
        <v>59732.52304</v>
      </c>
      <c r="E11" s="365">
        <v>0.96801470491500818</v>
      </c>
      <c r="F11" s="364">
        <v>86603.905480000001</v>
      </c>
      <c r="G11" s="365">
        <v>0.99411730420240363</v>
      </c>
      <c r="H11" s="364">
        <v>65534.888789999997</v>
      </c>
      <c r="I11" s="365">
        <v>0.92899605103103222</v>
      </c>
      <c r="J11" s="364">
        <v>301513.48343000002</v>
      </c>
      <c r="K11" s="365">
        <v>0.9675052075541839</v>
      </c>
      <c r="L11" s="364">
        <v>6155898.0531299999</v>
      </c>
      <c r="M11" s="365">
        <v>0.99622984310414975</v>
      </c>
      <c r="N11" s="364">
        <v>2519768.96013</v>
      </c>
      <c r="O11" s="365">
        <v>0.99110562254255541</v>
      </c>
      <c r="P11" s="364">
        <v>2904346.9505100003</v>
      </c>
      <c r="Q11" s="365">
        <v>0.9986291239845434</v>
      </c>
      <c r="R11" s="364">
        <v>4927475.0286000008</v>
      </c>
      <c r="S11" s="365">
        <v>0.98603521284384477</v>
      </c>
      <c r="T11" s="364">
        <v>16507488.992370002</v>
      </c>
      <c r="U11" s="365">
        <v>0.99280201762120168</v>
      </c>
      <c r="V11" s="364">
        <v>628258.03097000008</v>
      </c>
      <c r="W11" s="365">
        <v>0.98292643363937882</v>
      </c>
      <c r="X11" s="364">
        <v>178508.13433999999</v>
      </c>
      <c r="Y11" s="365">
        <v>0.978922039449861</v>
      </c>
      <c r="Z11" s="364">
        <v>278904.45363</v>
      </c>
      <c r="AA11" s="365">
        <v>1.0107028331152699</v>
      </c>
      <c r="AB11" s="364">
        <v>495636.13519</v>
      </c>
      <c r="AC11" s="365">
        <v>0.96569006230148258</v>
      </c>
      <c r="AD11" s="364">
        <v>1581306.75413</v>
      </c>
      <c r="AE11" s="365">
        <v>0.98173952650996021</v>
      </c>
      <c r="AF11" s="364">
        <v>18390309.229929999</v>
      </c>
      <c r="AG11" s="365">
        <v>0.9914164262454066</v>
      </c>
    </row>
    <row r="12" spans="1:35" ht="18.75">
      <c r="A12" s="361" t="s">
        <v>426</v>
      </c>
      <c r="B12" s="366">
        <v>57073.01311</v>
      </c>
      <c r="C12" s="367">
        <v>0.61851813269370304</v>
      </c>
      <c r="D12" s="366">
        <v>28804.546579999998</v>
      </c>
      <c r="E12" s="367">
        <v>0.46680138790014364</v>
      </c>
      <c r="F12" s="366">
        <v>62373.057649999995</v>
      </c>
      <c r="G12" s="367">
        <v>0.71597389958584012</v>
      </c>
      <c r="H12" s="366">
        <v>33733.921270000006</v>
      </c>
      <c r="I12" s="367">
        <v>0.4781984104076748</v>
      </c>
      <c r="J12" s="366">
        <v>181984.53860999999</v>
      </c>
      <c r="K12" s="367">
        <v>0.58395726385615343</v>
      </c>
      <c r="L12" s="366">
        <v>4505861.9637399996</v>
      </c>
      <c r="M12" s="367">
        <v>0.7291989111001056</v>
      </c>
      <c r="N12" s="366">
        <v>1670489.5967600001</v>
      </c>
      <c r="O12" s="367">
        <v>0.65705691987818782</v>
      </c>
      <c r="P12" s="366">
        <v>2175886.6063200003</v>
      </c>
      <c r="Q12" s="367">
        <v>0.74815570335957393</v>
      </c>
      <c r="R12" s="366">
        <v>3217196.40692</v>
      </c>
      <c r="S12" s="367">
        <v>0.64379198787317315</v>
      </c>
      <c r="T12" s="366">
        <v>11569434.57374</v>
      </c>
      <c r="U12" s="367">
        <v>0.69581497178975105</v>
      </c>
      <c r="V12" s="366">
        <v>534757.55316999997</v>
      </c>
      <c r="W12" s="367">
        <v>0.8366424441683068</v>
      </c>
      <c r="X12" s="366">
        <v>143231.53106000001</v>
      </c>
      <c r="Y12" s="367">
        <v>0.78546842146544449</v>
      </c>
      <c r="Z12" s="366">
        <v>255528.64809</v>
      </c>
      <c r="AA12" s="367">
        <v>0.92599284523901915</v>
      </c>
      <c r="AB12" s="366">
        <v>381068.88710000005</v>
      </c>
      <c r="AC12" s="367">
        <v>0.74246894283381204</v>
      </c>
      <c r="AD12" s="366">
        <v>1314586.6194199999</v>
      </c>
      <c r="AE12" s="367">
        <v>0.81614882244385878</v>
      </c>
      <c r="AF12" s="366">
        <v>13066005.731769999</v>
      </c>
      <c r="AG12" s="367">
        <v>0.70438471403249592</v>
      </c>
    </row>
    <row r="13" spans="1:35" ht="19.5">
      <c r="A13" s="368" t="s">
        <v>427</v>
      </c>
      <c r="B13" s="366">
        <v>20347.82375</v>
      </c>
      <c r="C13" s="367">
        <v>0.22051574403429253</v>
      </c>
      <c r="D13" s="366">
        <v>11674.384599999999</v>
      </c>
      <c r="E13" s="367">
        <v>0.18919301225674989</v>
      </c>
      <c r="F13" s="366">
        <v>20438.456329999997</v>
      </c>
      <c r="G13" s="367">
        <v>0.2346109334934135</v>
      </c>
      <c r="H13" s="366">
        <v>12416.098249999999</v>
      </c>
      <c r="I13" s="367">
        <v>0.17600558201028588</v>
      </c>
      <c r="J13" s="366">
        <v>64876.762929999997</v>
      </c>
      <c r="K13" s="367">
        <v>0.20817843789266466</v>
      </c>
      <c r="L13" s="366">
        <v>838806.80855999992</v>
      </c>
      <c r="M13" s="367">
        <v>0.13574694838578968</v>
      </c>
      <c r="N13" s="366">
        <v>442664.63439999998</v>
      </c>
      <c r="O13" s="367">
        <v>0.17411414101709938</v>
      </c>
      <c r="P13" s="366">
        <v>527802.66291000007</v>
      </c>
      <c r="Q13" s="367">
        <v>0.18147938930160118</v>
      </c>
      <c r="R13" s="366">
        <v>465163.98279000004</v>
      </c>
      <c r="S13" s="367">
        <v>9.3083793244091884E-2</v>
      </c>
      <c r="T13" s="366">
        <v>2274438.0886599999</v>
      </c>
      <c r="U13" s="367">
        <v>0.1367904424724965</v>
      </c>
      <c r="V13" s="366">
        <v>0</v>
      </c>
      <c r="W13" s="367">
        <v>0</v>
      </c>
      <c r="X13" s="366">
        <v>0</v>
      </c>
      <c r="Y13" s="367">
        <v>0</v>
      </c>
      <c r="Z13" s="366">
        <v>0</v>
      </c>
      <c r="AA13" s="367">
        <v>0</v>
      </c>
      <c r="AB13" s="366">
        <v>0</v>
      </c>
      <c r="AC13" s="367">
        <v>0</v>
      </c>
      <c r="AD13" s="366">
        <v>0</v>
      </c>
      <c r="AE13" s="367">
        <v>0</v>
      </c>
      <c r="AF13" s="366">
        <v>2339314.8515900001</v>
      </c>
      <c r="AG13" s="367">
        <v>0.12611180927026694</v>
      </c>
      <c r="AH13" s="132"/>
      <c r="AI13" s="76"/>
    </row>
    <row r="14" spans="1:35" ht="19.5">
      <c r="A14" s="368" t="s">
        <v>428</v>
      </c>
      <c r="B14" s="366">
        <v>25930.22003</v>
      </c>
      <c r="C14" s="367">
        <v>0.28101392233104855</v>
      </c>
      <c r="D14" s="366">
        <v>14399.23293</v>
      </c>
      <c r="E14" s="367">
        <v>0.23335142241358803</v>
      </c>
      <c r="F14" s="366">
        <v>29605.958920000001</v>
      </c>
      <c r="G14" s="367">
        <v>0.33984375077258361</v>
      </c>
      <c r="H14" s="366">
        <v>16869.62011</v>
      </c>
      <c r="I14" s="367">
        <v>0.23913690484472228</v>
      </c>
      <c r="J14" s="366">
        <v>86805.031990000003</v>
      </c>
      <c r="K14" s="367">
        <v>0.27854250342913933</v>
      </c>
      <c r="L14" s="366">
        <v>3506222.3393800003</v>
      </c>
      <c r="M14" s="367">
        <v>0.56742384310161953</v>
      </c>
      <c r="N14" s="366">
        <v>1129034.11959</v>
      </c>
      <c r="O14" s="367">
        <v>0.4440851846632406</v>
      </c>
      <c r="P14" s="366">
        <v>1477791.63142</v>
      </c>
      <c r="Q14" s="367">
        <v>0.50812309529944455</v>
      </c>
      <c r="R14" s="366">
        <v>2665087.6341300001</v>
      </c>
      <c r="S14" s="367">
        <v>0.53330970472995098</v>
      </c>
      <c r="T14" s="366">
        <v>8778135.7245200016</v>
      </c>
      <c r="U14" s="367">
        <v>0.52793921972532476</v>
      </c>
      <c r="V14" s="366">
        <v>468178.02905000001</v>
      </c>
      <c r="W14" s="367">
        <v>0.73247700422058637</v>
      </c>
      <c r="X14" s="366">
        <v>121386.79856</v>
      </c>
      <c r="Y14" s="367">
        <v>0.66567393608134129</v>
      </c>
      <c r="Z14" s="366">
        <v>236642.37290000002</v>
      </c>
      <c r="AA14" s="367">
        <v>0.85755216029086601</v>
      </c>
      <c r="AB14" s="366">
        <v>363385.33708999999</v>
      </c>
      <c r="AC14" s="367">
        <v>0.70801457742657237</v>
      </c>
      <c r="AD14" s="366">
        <v>1189592.5376000002</v>
      </c>
      <c r="AE14" s="367">
        <v>0.73854741437928162</v>
      </c>
      <c r="AF14" s="366">
        <v>10054533.29411</v>
      </c>
      <c r="AG14" s="367">
        <v>0.5420370773205283</v>
      </c>
      <c r="AH14" s="132"/>
      <c r="AI14" s="76"/>
    </row>
    <row r="15" spans="1:35" ht="19.5">
      <c r="A15" s="368" t="s">
        <v>429</v>
      </c>
      <c r="B15" s="366">
        <v>0</v>
      </c>
      <c r="C15" s="367">
        <v>0</v>
      </c>
      <c r="D15" s="366">
        <v>0</v>
      </c>
      <c r="E15" s="367">
        <v>0</v>
      </c>
      <c r="F15" s="366">
        <v>137.17332000000002</v>
      </c>
      <c r="G15" s="367">
        <v>1.5745984009737947E-3</v>
      </c>
      <c r="H15" s="366">
        <v>0</v>
      </c>
      <c r="I15" s="367">
        <v>0</v>
      </c>
      <c r="J15" s="366">
        <v>137.17332000000002</v>
      </c>
      <c r="K15" s="367">
        <v>4.40165726347386E-4</v>
      </c>
      <c r="L15" s="366">
        <v>0</v>
      </c>
      <c r="M15" s="367">
        <v>0</v>
      </c>
      <c r="N15" s="366">
        <v>0</v>
      </c>
      <c r="O15" s="367">
        <v>0</v>
      </c>
      <c r="P15" s="366">
        <v>0</v>
      </c>
      <c r="Q15" s="367">
        <v>0</v>
      </c>
      <c r="R15" s="366">
        <v>0</v>
      </c>
      <c r="S15" s="367">
        <v>0</v>
      </c>
      <c r="T15" s="366">
        <v>0</v>
      </c>
      <c r="U15" s="367">
        <v>0</v>
      </c>
      <c r="V15" s="366">
        <v>0</v>
      </c>
      <c r="W15" s="367">
        <v>0</v>
      </c>
      <c r="X15" s="366">
        <v>0</v>
      </c>
      <c r="Y15" s="367">
        <v>0</v>
      </c>
      <c r="Z15" s="366">
        <v>167.22684000000001</v>
      </c>
      <c r="AA15" s="367">
        <v>6.0600194353703171E-4</v>
      </c>
      <c r="AB15" s="366">
        <v>0</v>
      </c>
      <c r="AC15" s="367">
        <v>0</v>
      </c>
      <c r="AD15" s="366">
        <v>167.22684000000001</v>
      </c>
      <c r="AE15" s="367">
        <v>1.0382122146292945E-4</v>
      </c>
      <c r="AF15" s="366">
        <v>304.40016000000003</v>
      </c>
      <c r="AG15" s="367">
        <v>1.6410127475430098E-5</v>
      </c>
      <c r="AI15" s="76"/>
    </row>
    <row r="16" spans="1:35" ht="19.5">
      <c r="A16" s="368" t="s">
        <v>430</v>
      </c>
      <c r="B16" s="366">
        <v>530.71104000000003</v>
      </c>
      <c r="C16" s="367">
        <v>5.751481892642853E-3</v>
      </c>
      <c r="D16" s="366">
        <v>1804.8178899999998</v>
      </c>
      <c r="E16" s="367">
        <v>2.9248559550108664E-2</v>
      </c>
      <c r="F16" s="366">
        <v>736.66922</v>
      </c>
      <c r="G16" s="367">
        <v>8.4561500433073464E-3</v>
      </c>
      <c r="H16" s="366">
        <v>482.89284999999995</v>
      </c>
      <c r="I16" s="367">
        <v>6.8452935375938797E-3</v>
      </c>
      <c r="J16" s="366">
        <v>3555.0910000000003</v>
      </c>
      <c r="K16" s="367">
        <v>1.1407679075246226E-2</v>
      </c>
      <c r="L16" s="366">
        <v>16857.11608</v>
      </c>
      <c r="M16" s="367">
        <v>2.7280442207823861E-3</v>
      </c>
      <c r="N16" s="366">
        <v>56669.590270000001</v>
      </c>
      <c r="O16" s="367">
        <v>2.2289960084627043E-2</v>
      </c>
      <c r="P16" s="366">
        <v>30984.841960000002</v>
      </c>
      <c r="Q16" s="367">
        <v>1.0653811721041413E-2</v>
      </c>
      <c r="R16" s="366">
        <v>12264.935800000001</v>
      </c>
      <c r="S16" s="367">
        <v>2.4543317849152358E-3</v>
      </c>
      <c r="T16" s="366">
        <v>116776.48411</v>
      </c>
      <c r="U16" s="367">
        <v>7.0232322486300279E-3</v>
      </c>
      <c r="V16" s="366">
        <v>8961.3398300000008</v>
      </c>
      <c r="W16" s="367">
        <v>1.402025499957839E-2</v>
      </c>
      <c r="X16" s="366">
        <v>11299.660699999999</v>
      </c>
      <c r="Y16" s="367">
        <v>6.196629043507286E-2</v>
      </c>
      <c r="Z16" s="366">
        <v>8693.2260800000004</v>
      </c>
      <c r="AA16" s="367">
        <v>3.1502789265687323E-2</v>
      </c>
      <c r="AB16" s="366">
        <v>17683.550010000003</v>
      </c>
      <c r="AC16" s="367">
        <v>3.4454365407239639E-2</v>
      </c>
      <c r="AD16" s="366">
        <v>46637.776620000004</v>
      </c>
      <c r="AE16" s="367">
        <v>2.8954627947305911E-2</v>
      </c>
      <c r="AF16" s="366">
        <v>166969.35172999999</v>
      </c>
      <c r="AG16" s="367">
        <v>9.001271045255773E-3</v>
      </c>
      <c r="AI16" s="76"/>
    </row>
    <row r="17" spans="1:35" ht="19.5">
      <c r="A17" s="369" t="s">
        <v>431</v>
      </c>
      <c r="B17" s="366">
        <v>0</v>
      </c>
      <c r="C17" s="367">
        <v>0</v>
      </c>
      <c r="D17" s="366">
        <v>725.9156999999999</v>
      </c>
      <c r="E17" s="367">
        <v>1.1764061458748514E-2</v>
      </c>
      <c r="F17" s="366">
        <v>562.18167000000005</v>
      </c>
      <c r="G17" s="367">
        <v>6.4532254423730322E-3</v>
      </c>
      <c r="H17" s="366">
        <v>0</v>
      </c>
      <c r="I17" s="367">
        <v>0</v>
      </c>
      <c r="J17" s="366">
        <v>1288.09737</v>
      </c>
      <c r="K17" s="367">
        <v>4.133284187276415E-3</v>
      </c>
      <c r="L17" s="366">
        <v>2866.9619300000004</v>
      </c>
      <c r="M17" s="367">
        <v>4.6397016471987285E-4</v>
      </c>
      <c r="N17" s="366">
        <v>8356.7806999999993</v>
      </c>
      <c r="O17" s="367">
        <v>3.2869887950750069E-3</v>
      </c>
      <c r="P17" s="366">
        <v>6925.9859900000001</v>
      </c>
      <c r="Q17" s="367">
        <v>2.3814273706894394E-3</v>
      </c>
      <c r="R17" s="366">
        <v>5145.6909699999997</v>
      </c>
      <c r="S17" s="367">
        <v>1.0297023244933993E-3</v>
      </c>
      <c r="T17" s="366">
        <v>23295.419590000001</v>
      </c>
      <c r="U17" s="367">
        <v>1.4010452819913702E-3</v>
      </c>
      <c r="V17" s="366">
        <v>0</v>
      </c>
      <c r="W17" s="367">
        <v>0</v>
      </c>
      <c r="X17" s="366">
        <v>0</v>
      </c>
      <c r="Y17" s="367">
        <v>0</v>
      </c>
      <c r="Z17" s="366">
        <v>0</v>
      </c>
      <c r="AA17" s="367">
        <v>0</v>
      </c>
      <c r="AB17" s="366">
        <v>0</v>
      </c>
      <c r="AC17" s="367">
        <v>0</v>
      </c>
      <c r="AD17" s="366">
        <v>0</v>
      </c>
      <c r="AE17" s="367">
        <v>0</v>
      </c>
      <c r="AF17" s="366">
        <v>24583.516960000001</v>
      </c>
      <c r="AG17" s="367">
        <v>1.3252905225411109E-3</v>
      </c>
      <c r="AH17" s="132"/>
      <c r="AI17" s="76"/>
    </row>
    <row r="18" spans="1:35" ht="19.5">
      <c r="A18" s="369" t="s">
        <v>432</v>
      </c>
      <c r="B18" s="366">
        <v>292.36250999999999</v>
      </c>
      <c r="C18" s="367">
        <v>3.1684241623325094E-3</v>
      </c>
      <c r="D18" s="366">
        <v>200.19546</v>
      </c>
      <c r="E18" s="367">
        <v>3.2443322209485615E-3</v>
      </c>
      <c r="F18" s="366">
        <v>214.95064000000002</v>
      </c>
      <c r="G18" s="367">
        <v>2.4673962402622742E-3</v>
      </c>
      <c r="H18" s="366">
        <v>1460.69469</v>
      </c>
      <c r="I18" s="367">
        <v>2.0706216548567028E-2</v>
      </c>
      <c r="J18" s="366">
        <v>2168.2033000000001</v>
      </c>
      <c r="K18" s="367">
        <v>6.9573936127907323E-3</v>
      </c>
      <c r="L18" s="366">
        <v>2204.1553199999998</v>
      </c>
      <c r="M18" s="367">
        <v>3.5670592489820188E-4</v>
      </c>
      <c r="N18" s="366">
        <v>3605.8025499999999</v>
      </c>
      <c r="O18" s="367">
        <v>1.4182773252746582E-3</v>
      </c>
      <c r="P18" s="366">
        <v>7274.6144000000004</v>
      </c>
      <c r="Q18" s="367">
        <v>2.5012995793500777E-3</v>
      </c>
      <c r="R18" s="366">
        <v>4033.5082200000002</v>
      </c>
      <c r="S18" s="367">
        <v>8.0714384408460383E-4</v>
      </c>
      <c r="T18" s="366">
        <v>17118.08049</v>
      </c>
      <c r="U18" s="367">
        <v>1.0295245301165669E-3</v>
      </c>
      <c r="V18" s="366">
        <v>0</v>
      </c>
      <c r="W18" s="367">
        <v>0</v>
      </c>
      <c r="X18" s="366">
        <v>0</v>
      </c>
      <c r="Y18" s="367">
        <v>0</v>
      </c>
      <c r="Z18" s="366">
        <v>0</v>
      </c>
      <c r="AA18" s="367">
        <v>0</v>
      </c>
      <c r="AB18" s="366">
        <v>0</v>
      </c>
      <c r="AC18" s="367">
        <v>0</v>
      </c>
      <c r="AD18" s="366">
        <v>0</v>
      </c>
      <c r="AE18" s="367">
        <v>0</v>
      </c>
      <c r="AF18" s="366">
        <v>19286.283790000001</v>
      </c>
      <c r="AG18" s="367">
        <v>1.0397181641468949E-3</v>
      </c>
    </row>
    <row r="19" spans="1:35" ht="19.5">
      <c r="A19" s="370" t="s">
        <v>433</v>
      </c>
      <c r="B19" s="366">
        <v>0</v>
      </c>
      <c r="C19" s="367">
        <v>0</v>
      </c>
      <c r="D19" s="366">
        <v>0</v>
      </c>
      <c r="E19" s="367">
        <v>0</v>
      </c>
      <c r="F19" s="366">
        <v>0</v>
      </c>
      <c r="G19" s="367">
        <v>0</v>
      </c>
      <c r="H19" s="366">
        <v>0</v>
      </c>
      <c r="I19" s="367">
        <v>0</v>
      </c>
      <c r="J19" s="366">
        <v>0</v>
      </c>
      <c r="K19" s="367">
        <v>0</v>
      </c>
      <c r="L19" s="366">
        <v>39446.49</v>
      </c>
      <c r="M19" s="367">
        <v>6.3837591533420935E-3</v>
      </c>
      <c r="N19" s="366">
        <v>0</v>
      </c>
      <c r="O19" s="367">
        <v>0</v>
      </c>
      <c r="P19" s="366">
        <v>0</v>
      </c>
      <c r="Q19" s="367">
        <v>0</v>
      </c>
      <c r="R19" s="366">
        <v>0</v>
      </c>
      <c r="S19" s="367">
        <v>0</v>
      </c>
      <c r="T19" s="366">
        <v>39446.49</v>
      </c>
      <c r="U19" s="367">
        <v>2.3724113872301265E-3</v>
      </c>
      <c r="V19" s="366">
        <v>4978.6949999999997</v>
      </c>
      <c r="W19" s="367">
        <v>7.7893010185203443E-3</v>
      </c>
      <c r="X19" s="366">
        <v>0</v>
      </c>
      <c r="Y19" s="367">
        <v>0</v>
      </c>
      <c r="Z19" s="366">
        <v>0</v>
      </c>
      <c r="AA19" s="367">
        <v>0</v>
      </c>
      <c r="AB19" s="366">
        <v>0</v>
      </c>
      <c r="AC19" s="367">
        <v>0</v>
      </c>
      <c r="AD19" s="366">
        <v>4978.6949999999997</v>
      </c>
      <c r="AE19" s="367">
        <v>3.090976282224669E-3</v>
      </c>
      <c r="AF19" s="366">
        <v>44425.184999999998</v>
      </c>
      <c r="AG19" s="367">
        <v>2.3949492962472979E-3</v>
      </c>
    </row>
    <row r="20" spans="1:35" ht="17.25" customHeight="1">
      <c r="A20" s="361" t="s">
        <v>434</v>
      </c>
      <c r="B20" s="366">
        <v>9971.8957799999989</v>
      </c>
      <c r="C20" s="367">
        <v>0.10806856027338656</v>
      </c>
      <c r="D20" s="366">
        <v>0</v>
      </c>
      <c r="E20" s="367">
        <v>0</v>
      </c>
      <c r="F20" s="366">
        <v>10677.66755</v>
      </c>
      <c r="G20" s="367">
        <v>0.12256784519292656</v>
      </c>
      <c r="H20" s="366">
        <v>2504.61537</v>
      </c>
      <c r="I20" s="367">
        <v>3.5504413466505673E-2</v>
      </c>
      <c r="J20" s="366">
        <v>23154.178699999997</v>
      </c>
      <c r="K20" s="367">
        <v>7.4297799932688605E-2</v>
      </c>
      <c r="L20" s="366">
        <v>99458.092470000003</v>
      </c>
      <c r="M20" s="367">
        <v>1.6095640148953858E-2</v>
      </c>
      <c r="N20" s="366">
        <v>30158.669249999999</v>
      </c>
      <c r="O20" s="367">
        <v>1.1862367992871126E-2</v>
      </c>
      <c r="P20" s="366">
        <v>125106.86964</v>
      </c>
      <c r="Q20" s="367">
        <v>4.3016680087447252E-2</v>
      </c>
      <c r="R20" s="366">
        <v>65500.655009999995</v>
      </c>
      <c r="S20" s="367">
        <v>1.3107311945636958E-2</v>
      </c>
      <c r="T20" s="366">
        <v>320224.28636999999</v>
      </c>
      <c r="U20" s="367">
        <v>1.9259096143961832E-2</v>
      </c>
      <c r="V20" s="366">
        <v>52639.489289999998</v>
      </c>
      <c r="W20" s="367">
        <v>8.2355883929621662E-2</v>
      </c>
      <c r="X20" s="366">
        <v>10545.071800000002</v>
      </c>
      <c r="Y20" s="367">
        <v>5.782819494903034E-2</v>
      </c>
      <c r="Z20" s="366">
        <v>10025.822269999999</v>
      </c>
      <c r="AA20" s="367">
        <v>3.6331893738928839E-2</v>
      </c>
      <c r="AB20" s="366">
        <v>0</v>
      </c>
      <c r="AC20" s="367">
        <v>0</v>
      </c>
      <c r="AD20" s="366">
        <v>73210.383360000007</v>
      </c>
      <c r="AE20" s="367">
        <v>4.5451982613583596E-2</v>
      </c>
      <c r="AF20" s="366">
        <v>416588.84843000001</v>
      </c>
      <c r="AG20" s="367">
        <v>2.2458188286034169E-2</v>
      </c>
    </row>
    <row r="21" spans="1:35" ht="19.5">
      <c r="A21" s="368" t="s">
        <v>435</v>
      </c>
      <c r="B21" s="366">
        <v>32569.153010000002</v>
      </c>
      <c r="C21" s="367">
        <v>0.3529621200187007</v>
      </c>
      <c r="D21" s="366">
        <v>30927.976460000002</v>
      </c>
      <c r="E21" s="367">
        <v>0.5012133170148646</v>
      </c>
      <c r="F21" s="366">
        <v>24230.847829999999</v>
      </c>
      <c r="G21" s="367">
        <v>0.27814340461656345</v>
      </c>
      <c r="H21" s="366">
        <v>31800.967519999998</v>
      </c>
      <c r="I21" s="367">
        <v>0.45079764062335748</v>
      </c>
      <c r="J21" s="366">
        <v>119528.94482</v>
      </c>
      <c r="K21" s="367">
        <v>0.38354794369803047</v>
      </c>
      <c r="L21" s="366">
        <v>1650036.0893900001</v>
      </c>
      <c r="M21" s="367">
        <v>0.26703093200404415</v>
      </c>
      <c r="N21" s="366">
        <v>849279.36337000004</v>
      </c>
      <c r="O21" s="367">
        <v>0.33404870266436754</v>
      </c>
      <c r="P21" s="366">
        <v>728460.34419000009</v>
      </c>
      <c r="Q21" s="367">
        <v>0.25047342062496947</v>
      </c>
      <c r="R21" s="366">
        <v>1710278.6216800001</v>
      </c>
      <c r="S21" s="367">
        <v>0.34224322497067156</v>
      </c>
      <c r="T21" s="366">
        <v>4938054.4186300002</v>
      </c>
      <c r="U21" s="367">
        <v>0.29698704583145052</v>
      </c>
      <c r="V21" s="366">
        <v>93500.477799999993</v>
      </c>
      <c r="W21" s="367">
        <v>0.14628398947107199</v>
      </c>
      <c r="X21" s="366">
        <v>35276.603280000003</v>
      </c>
      <c r="Y21" s="367">
        <v>0.19345361798441649</v>
      </c>
      <c r="Z21" s="366">
        <v>23375.805539999998</v>
      </c>
      <c r="AA21" s="367">
        <v>8.4709987876250684E-2</v>
      </c>
      <c r="AB21" s="366">
        <v>114567.24809000001</v>
      </c>
      <c r="AC21" s="367">
        <v>0.22322111946767056</v>
      </c>
      <c r="AD21" s="366">
        <v>266720.13471000001</v>
      </c>
      <c r="AE21" s="367">
        <v>0.16559070406610141</v>
      </c>
      <c r="AF21" s="366">
        <v>5324303.49816</v>
      </c>
      <c r="AG21" s="367">
        <v>0.28703171221291074</v>
      </c>
    </row>
    <row r="22" spans="1:35" ht="19.5">
      <c r="A22" s="368" t="s">
        <v>436</v>
      </c>
      <c r="B22" s="366">
        <v>9294.7674000000006</v>
      </c>
      <c r="C22" s="367">
        <v>0.10073030777243128</v>
      </c>
      <c r="D22" s="366">
        <v>10055.888510000001</v>
      </c>
      <c r="E22" s="367">
        <v>0.16296395084713422</v>
      </c>
      <c r="F22" s="366">
        <v>9998.1506300000001</v>
      </c>
      <c r="G22" s="367">
        <v>0.11476774051027662</v>
      </c>
      <c r="H22" s="366">
        <v>8587.3809899999997</v>
      </c>
      <c r="I22" s="367">
        <v>0.12173123622705023</v>
      </c>
      <c r="J22" s="366">
        <v>37936.187530000003</v>
      </c>
      <c r="K22" s="367">
        <v>0.12173073844821353</v>
      </c>
      <c r="L22" s="366">
        <v>499358.48647</v>
      </c>
      <c r="M22" s="367">
        <v>8.0812876096248792E-2</v>
      </c>
      <c r="N22" s="366">
        <v>335643.34704000002</v>
      </c>
      <c r="O22" s="367">
        <v>0.13201925005187129</v>
      </c>
      <c r="P22" s="366">
        <v>392773.15377999999</v>
      </c>
      <c r="Q22" s="367">
        <v>0.13505091408417708</v>
      </c>
      <c r="R22" s="366">
        <v>376453.95270999998</v>
      </c>
      <c r="S22" s="367">
        <v>7.5332061802812697E-2</v>
      </c>
      <c r="T22" s="366">
        <v>1604228.94</v>
      </c>
      <c r="U22" s="367">
        <v>9.6482374096658927E-2</v>
      </c>
      <c r="V22" s="366">
        <v>0</v>
      </c>
      <c r="W22" s="367">
        <v>0</v>
      </c>
      <c r="X22" s="366">
        <v>0</v>
      </c>
      <c r="Y22" s="367">
        <v>0</v>
      </c>
      <c r="Z22" s="366">
        <v>0</v>
      </c>
      <c r="AA22" s="367">
        <v>0</v>
      </c>
      <c r="AB22" s="366">
        <v>0</v>
      </c>
      <c r="AC22" s="367">
        <v>0</v>
      </c>
      <c r="AD22" s="366">
        <v>0</v>
      </c>
      <c r="AE22" s="367">
        <v>0</v>
      </c>
      <c r="AF22" s="366">
        <v>1642165.1275299999</v>
      </c>
      <c r="AG22" s="367">
        <v>8.8528662660601817E-2</v>
      </c>
    </row>
    <row r="23" spans="1:35" ht="19.5">
      <c r="A23" s="368" t="s">
        <v>437</v>
      </c>
      <c r="B23" s="366">
        <v>5998.0220899999995</v>
      </c>
      <c r="C23" s="367">
        <v>6.5002445478252791E-2</v>
      </c>
      <c r="D23" s="366">
        <v>5782.62446</v>
      </c>
      <c r="E23" s="367">
        <v>9.3712189363451492E-2</v>
      </c>
      <c r="F23" s="366">
        <v>7188.9453200000007</v>
      </c>
      <c r="G23" s="367">
        <v>8.2521162319028549E-2</v>
      </c>
      <c r="H23" s="366">
        <v>5901.1637799999999</v>
      </c>
      <c r="I23" s="367">
        <v>8.3652508600028083E-2</v>
      </c>
      <c r="J23" s="366">
        <v>24870.755649999999</v>
      </c>
      <c r="K23" s="367">
        <v>7.9806001819381536E-2</v>
      </c>
      <c r="L23" s="366">
        <v>547180.92527999997</v>
      </c>
      <c r="M23" s="367">
        <v>8.8552143430008501E-2</v>
      </c>
      <c r="N23" s="366">
        <v>147348.7108</v>
      </c>
      <c r="O23" s="367">
        <v>5.7956954807770376E-2</v>
      </c>
      <c r="P23" s="366">
        <v>97224.864279999994</v>
      </c>
      <c r="Q23" s="367">
        <v>3.3429746066806293E-2</v>
      </c>
      <c r="R23" s="366">
        <v>371460.07000999997</v>
      </c>
      <c r="S23" s="367">
        <v>7.4332737775307536E-2</v>
      </c>
      <c r="T23" s="366">
        <v>1163214.5703699999</v>
      </c>
      <c r="U23" s="367">
        <v>6.9958657729440238E-2</v>
      </c>
      <c r="V23" s="366">
        <v>47677.679179999999</v>
      </c>
      <c r="W23" s="367">
        <v>7.4592999771518481E-2</v>
      </c>
      <c r="X23" s="366">
        <v>14719.3948</v>
      </c>
      <c r="Y23" s="367">
        <v>8.0719794816963064E-2</v>
      </c>
      <c r="Z23" s="366">
        <v>18518.35554</v>
      </c>
      <c r="AA23" s="367">
        <v>6.7107406014188617E-2</v>
      </c>
      <c r="AB23" s="366">
        <v>50560.310149999998</v>
      </c>
      <c r="AC23" s="367">
        <v>9.8510955098176409E-2</v>
      </c>
      <c r="AD23" s="366">
        <v>131475.73967000001</v>
      </c>
      <c r="AE23" s="367">
        <v>8.1625484792282932E-2</v>
      </c>
      <c r="AF23" s="366">
        <v>1319561.0656899998</v>
      </c>
      <c r="AG23" s="367">
        <v>7.1137167929173517E-2</v>
      </c>
    </row>
    <row r="24" spans="1:35" ht="19.5">
      <c r="A24" s="368" t="s">
        <v>429</v>
      </c>
      <c r="B24" s="366">
        <v>0</v>
      </c>
      <c r="C24" s="367">
        <v>0</v>
      </c>
      <c r="D24" s="366">
        <v>0</v>
      </c>
      <c r="E24" s="367">
        <v>0</v>
      </c>
      <c r="F24" s="366">
        <v>0</v>
      </c>
      <c r="G24" s="367">
        <v>0</v>
      </c>
      <c r="H24" s="366">
        <v>0</v>
      </c>
      <c r="I24" s="367">
        <v>0</v>
      </c>
      <c r="J24" s="366">
        <v>0</v>
      </c>
      <c r="K24" s="367">
        <v>0</v>
      </c>
      <c r="L24" s="366">
        <v>0</v>
      </c>
      <c r="M24" s="367">
        <v>0</v>
      </c>
      <c r="N24" s="366">
        <v>0</v>
      </c>
      <c r="O24" s="367">
        <v>0</v>
      </c>
      <c r="P24" s="366">
        <v>0</v>
      </c>
      <c r="Q24" s="367">
        <v>0</v>
      </c>
      <c r="R24" s="366">
        <v>0</v>
      </c>
      <c r="S24" s="367">
        <v>0</v>
      </c>
      <c r="T24" s="366">
        <v>0</v>
      </c>
      <c r="U24" s="367">
        <v>0</v>
      </c>
      <c r="V24" s="366">
        <v>0</v>
      </c>
      <c r="W24" s="367">
        <v>0</v>
      </c>
      <c r="X24" s="366">
        <v>0</v>
      </c>
      <c r="Y24" s="367">
        <v>0</v>
      </c>
      <c r="Z24" s="366">
        <v>0</v>
      </c>
      <c r="AA24" s="367">
        <v>0</v>
      </c>
      <c r="AB24" s="366">
        <v>0</v>
      </c>
      <c r="AC24" s="367">
        <v>0</v>
      </c>
      <c r="AD24" s="366">
        <v>0</v>
      </c>
      <c r="AE24" s="367">
        <v>0</v>
      </c>
      <c r="AF24" s="366">
        <v>0</v>
      </c>
      <c r="AG24" s="367">
        <v>0</v>
      </c>
    </row>
    <row r="25" spans="1:35" ht="19.5">
      <c r="A25" s="368" t="s">
        <v>438</v>
      </c>
      <c r="B25" s="366">
        <v>0</v>
      </c>
      <c r="C25" s="367">
        <v>0</v>
      </c>
      <c r="D25" s="366">
        <v>2156.7658799999999</v>
      </c>
      <c r="E25" s="367">
        <v>3.4952166435375104E-2</v>
      </c>
      <c r="F25" s="366">
        <v>0</v>
      </c>
      <c r="G25" s="367">
        <v>0</v>
      </c>
      <c r="H25" s="366">
        <v>0</v>
      </c>
      <c r="I25" s="367">
        <v>0</v>
      </c>
      <c r="J25" s="366">
        <v>2156.7658799999999</v>
      </c>
      <c r="K25" s="367">
        <v>6.9206928878841681E-3</v>
      </c>
      <c r="L25" s="366">
        <v>0</v>
      </c>
      <c r="M25" s="367">
        <v>0</v>
      </c>
      <c r="N25" s="366">
        <v>37631.719929999999</v>
      </c>
      <c r="O25" s="367">
        <v>1.4801757541550758E-2</v>
      </c>
      <c r="P25" s="366">
        <v>0</v>
      </c>
      <c r="Q25" s="367">
        <v>0</v>
      </c>
      <c r="R25" s="366">
        <v>0</v>
      </c>
      <c r="S25" s="367">
        <v>0</v>
      </c>
      <c r="T25" s="366">
        <v>37631.719929999999</v>
      </c>
      <c r="U25" s="367">
        <v>2.2632665386194536E-3</v>
      </c>
      <c r="V25" s="366">
        <v>0</v>
      </c>
      <c r="W25" s="367">
        <v>0</v>
      </c>
      <c r="X25" s="366">
        <v>14206.589529999999</v>
      </c>
      <c r="Y25" s="367">
        <v>7.7907618315286697E-2</v>
      </c>
      <c r="Z25" s="366">
        <v>0</v>
      </c>
      <c r="AA25" s="367">
        <v>0</v>
      </c>
      <c r="AB25" s="366">
        <v>0</v>
      </c>
      <c r="AC25" s="367">
        <v>0</v>
      </c>
      <c r="AD25" s="366">
        <v>14206.589529999999</v>
      </c>
      <c r="AE25" s="367">
        <v>8.8200283987131776E-3</v>
      </c>
      <c r="AF25" s="366">
        <v>53995.075339999996</v>
      </c>
      <c r="AG25" s="367">
        <v>2.9108594074814284E-3</v>
      </c>
    </row>
    <row r="26" spans="1:35" ht="19.5">
      <c r="A26" s="369" t="s">
        <v>431</v>
      </c>
      <c r="B26" s="366">
        <v>1217.8457100000001</v>
      </c>
      <c r="C26" s="367">
        <v>1.3198175694814598E-2</v>
      </c>
      <c r="D26" s="366">
        <v>1107.28467</v>
      </c>
      <c r="E26" s="367">
        <v>1.7944459542905692E-2</v>
      </c>
      <c r="F26" s="366">
        <v>1876.8001899999999</v>
      </c>
      <c r="G26" s="367">
        <v>2.154359592755584E-2</v>
      </c>
      <c r="H26" s="366">
        <v>0</v>
      </c>
      <c r="I26" s="367">
        <v>0</v>
      </c>
      <c r="J26" s="366">
        <v>4201.9305700000004</v>
      </c>
      <c r="K26" s="367">
        <v>1.3483276641589893E-2</v>
      </c>
      <c r="L26" s="366">
        <v>56481.348100000003</v>
      </c>
      <c r="M26" s="367">
        <v>9.140567967554936E-3</v>
      </c>
      <c r="N26" s="366">
        <v>77364.892069999987</v>
      </c>
      <c r="O26" s="367">
        <v>3.0430083365269742E-2</v>
      </c>
      <c r="P26" s="366">
        <v>92415.937529999996</v>
      </c>
      <c r="Q26" s="367">
        <v>3.1776247228860965E-2</v>
      </c>
      <c r="R26" s="366">
        <v>58375.41762</v>
      </c>
      <c r="S26" s="367">
        <v>1.1681483316240995E-2</v>
      </c>
      <c r="T26" s="366">
        <v>284637.59532000002</v>
      </c>
      <c r="U26" s="367">
        <v>1.7118822799467543E-2</v>
      </c>
      <c r="V26" s="366">
        <v>0</v>
      </c>
      <c r="W26" s="367">
        <v>0</v>
      </c>
      <c r="X26" s="366">
        <v>0</v>
      </c>
      <c r="Y26" s="367">
        <v>0</v>
      </c>
      <c r="Z26" s="366">
        <v>0</v>
      </c>
      <c r="AA26" s="367">
        <v>0</v>
      </c>
      <c r="AB26" s="366">
        <v>0</v>
      </c>
      <c r="AC26" s="367">
        <v>0</v>
      </c>
      <c r="AD26" s="366">
        <v>0</v>
      </c>
      <c r="AE26" s="367">
        <v>0</v>
      </c>
      <c r="AF26" s="366">
        <v>288839.52589000005</v>
      </c>
      <c r="AG26" s="367">
        <v>1.5571258043352182E-2</v>
      </c>
    </row>
    <row r="27" spans="1:35" ht="39">
      <c r="A27" s="369" t="s">
        <v>439</v>
      </c>
      <c r="B27" s="366">
        <v>8635.7928100000008</v>
      </c>
      <c r="C27" s="367">
        <v>9.3588793584038391E-2</v>
      </c>
      <c r="D27" s="366">
        <v>11825.41294</v>
      </c>
      <c r="E27" s="367">
        <v>0.19164055082599804</v>
      </c>
      <c r="F27" s="366">
        <v>5166.9516900000008</v>
      </c>
      <c r="G27" s="367">
        <v>5.9310905859702501E-2</v>
      </c>
      <c r="H27" s="366">
        <v>14185.267900000001</v>
      </c>
      <c r="I27" s="367">
        <v>0.20108461470263622</v>
      </c>
      <c r="J27" s="366">
        <v>39813.425340000002</v>
      </c>
      <c r="K27" s="367">
        <v>0.12775447356059128</v>
      </c>
      <c r="L27" s="366">
        <v>449103.72954000003</v>
      </c>
      <c r="M27" s="367">
        <v>7.2679978478466578E-2</v>
      </c>
      <c r="N27" s="366">
        <v>251290.69352999999</v>
      </c>
      <c r="O27" s="367">
        <v>9.8840656897905374E-2</v>
      </c>
      <c r="P27" s="366">
        <v>146046.38860000001</v>
      </c>
      <c r="Q27" s="367">
        <v>5.0216513245125126E-2</v>
      </c>
      <c r="R27" s="366">
        <v>790550.14655999991</v>
      </c>
      <c r="S27" s="367">
        <v>0.15819669861391414</v>
      </c>
      <c r="T27" s="366">
        <v>1636990.95823</v>
      </c>
      <c r="U27" s="367">
        <v>9.8452764494321499E-2</v>
      </c>
      <c r="V27" s="366">
        <v>4638.9186200000004</v>
      </c>
      <c r="W27" s="367">
        <v>7.257711816369348E-3</v>
      </c>
      <c r="X27" s="366">
        <v>6350.61895</v>
      </c>
      <c r="Y27" s="367">
        <v>3.4826204852166712E-2</v>
      </c>
      <c r="Z27" s="366">
        <v>0</v>
      </c>
      <c r="AA27" s="367">
        <v>0</v>
      </c>
      <c r="AB27" s="366">
        <v>37077.002939999998</v>
      </c>
      <c r="AC27" s="367">
        <v>7.2240280191344805E-2</v>
      </c>
      <c r="AD27" s="366">
        <v>48066.540509999999</v>
      </c>
      <c r="AE27" s="367">
        <v>2.9841662661601331E-2</v>
      </c>
      <c r="AF27" s="366">
        <v>1724870.92408</v>
      </c>
      <c r="AG27" s="367">
        <v>9.2987309017234759E-2</v>
      </c>
    </row>
    <row r="28" spans="1:35" ht="19.5" customHeight="1">
      <c r="A28" s="370" t="s">
        <v>433</v>
      </c>
      <c r="B28" s="366">
        <v>7422.7250000000004</v>
      </c>
      <c r="C28" s="367">
        <v>8.0442397489163625E-2</v>
      </c>
      <c r="D28" s="366">
        <v>0</v>
      </c>
      <c r="E28" s="367">
        <v>0</v>
      </c>
      <c r="F28" s="366">
        <v>0</v>
      </c>
      <c r="G28" s="367">
        <v>0</v>
      </c>
      <c r="H28" s="366">
        <v>3127.1548499999999</v>
      </c>
      <c r="I28" s="367">
        <v>4.4329281093642946E-2</v>
      </c>
      <c r="J28" s="366">
        <v>10549.879850000001</v>
      </c>
      <c r="K28" s="367">
        <v>3.3852760340370137E-2</v>
      </c>
      <c r="L28" s="366">
        <v>97911.6</v>
      </c>
      <c r="M28" s="367">
        <v>1.5845366031765305E-2</v>
      </c>
      <c r="N28" s="366">
        <v>0</v>
      </c>
      <c r="O28" s="367">
        <v>0</v>
      </c>
      <c r="P28" s="366">
        <v>0</v>
      </c>
      <c r="Q28" s="367">
        <v>0</v>
      </c>
      <c r="R28" s="366">
        <v>94758.95</v>
      </c>
      <c r="S28" s="367">
        <v>1.896217857823549E-2</v>
      </c>
      <c r="T28" s="366">
        <v>192670.55</v>
      </c>
      <c r="U28" s="367">
        <v>1.1587692765665372E-2</v>
      </c>
      <c r="V28" s="366">
        <v>41183.879999999997</v>
      </c>
      <c r="W28" s="367">
        <v>6.4433277883184176E-2</v>
      </c>
      <c r="X28" s="366">
        <v>0</v>
      </c>
      <c r="Y28" s="367">
        <v>0</v>
      </c>
      <c r="Z28" s="366">
        <v>4857.45</v>
      </c>
      <c r="AA28" s="367">
        <v>1.7602581862062063E-2</v>
      </c>
      <c r="AB28" s="366">
        <v>26929.935000000001</v>
      </c>
      <c r="AC28" s="367">
        <v>5.2469884178149358E-2</v>
      </c>
      <c r="AD28" s="366">
        <v>72971.264999999999</v>
      </c>
      <c r="AE28" s="367">
        <v>4.530352821350396E-2</v>
      </c>
      <c r="AF28" s="366">
        <v>276191.69484999997</v>
      </c>
      <c r="AG28" s="367">
        <v>1.4889417009976572E-2</v>
      </c>
    </row>
    <row r="29" spans="1:35" ht="19.5">
      <c r="A29" s="368" t="s">
        <v>434</v>
      </c>
      <c r="B29" s="366">
        <v>0</v>
      </c>
      <c r="C29" s="367">
        <v>0</v>
      </c>
      <c r="D29" s="366">
        <v>0</v>
      </c>
      <c r="E29" s="367">
        <v>0</v>
      </c>
      <c r="F29" s="366">
        <v>0</v>
      </c>
      <c r="G29" s="367">
        <v>0</v>
      </c>
      <c r="H29" s="366">
        <v>0</v>
      </c>
      <c r="I29" s="367">
        <v>0</v>
      </c>
      <c r="J29" s="366">
        <v>0</v>
      </c>
      <c r="K29" s="367">
        <v>0</v>
      </c>
      <c r="L29" s="366">
        <v>0</v>
      </c>
      <c r="M29" s="367">
        <v>0</v>
      </c>
      <c r="N29" s="366">
        <v>0</v>
      </c>
      <c r="O29" s="367">
        <v>0</v>
      </c>
      <c r="P29" s="366">
        <v>0</v>
      </c>
      <c r="Q29" s="367">
        <v>0</v>
      </c>
      <c r="R29" s="366">
        <v>18680.084780000001</v>
      </c>
      <c r="S29" s="367">
        <v>3.7380648841606927E-3</v>
      </c>
      <c r="T29" s="366">
        <v>18680.084780000001</v>
      </c>
      <c r="U29" s="367">
        <v>1.123467407277458E-3</v>
      </c>
      <c r="V29" s="366">
        <v>0</v>
      </c>
      <c r="W29" s="367">
        <v>0</v>
      </c>
      <c r="X29" s="366">
        <v>0</v>
      </c>
      <c r="Y29" s="367">
        <v>0</v>
      </c>
      <c r="Z29" s="366">
        <v>0</v>
      </c>
      <c r="AA29" s="367">
        <v>0</v>
      </c>
      <c r="AB29" s="366">
        <v>0</v>
      </c>
      <c r="AC29" s="367">
        <v>0</v>
      </c>
      <c r="AD29" s="366">
        <v>0</v>
      </c>
      <c r="AE29" s="367">
        <v>0</v>
      </c>
      <c r="AF29" s="366">
        <v>18680.084780000001</v>
      </c>
      <c r="AG29" s="367">
        <v>1.0070381450904677E-3</v>
      </c>
    </row>
    <row r="30" spans="1:35" ht="19.5">
      <c r="A30" s="368" t="s">
        <v>440</v>
      </c>
      <c r="B30" s="366">
        <v>0</v>
      </c>
      <c r="C30" s="367">
        <v>0</v>
      </c>
      <c r="D30" s="366">
        <v>0</v>
      </c>
      <c r="E30" s="367">
        <v>0</v>
      </c>
      <c r="F30" s="366">
        <v>0</v>
      </c>
      <c r="G30" s="367">
        <v>0</v>
      </c>
      <c r="H30" s="366">
        <v>0</v>
      </c>
      <c r="I30" s="367">
        <v>0</v>
      </c>
      <c r="J30" s="366">
        <v>0</v>
      </c>
      <c r="K30" s="367">
        <v>0</v>
      </c>
      <c r="L30" s="366">
        <v>2.2299999999999998E-3</v>
      </c>
      <c r="M30" s="367">
        <v>3.6088845704530035E-10</v>
      </c>
      <c r="N30" s="366">
        <v>0</v>
      </c>
      <c r="O30" s="367">
        <v>0</v>
      </c>
      <c r="P30" s="366">
        <v>0</v>
      </c>
      <c r="Q30" s="367">
        <v>0</v>
      </c>
      <c r="R30" s="366">
        <v>0</v>
      </c>
      <c r="S30" s="367">
        <v>0</v>
      </c>
      <c r="T30" s="366">
        <v>2.2299999999999998E-3</v>
      </c>
      <c r="U30" s="367">
        <v>1.3411782375372769E-10</v>
      </c>
      <c r="V30" s="366">
        <v>0</v>
      </c>
      <c r="W30" s="367">
        <v>0</v>
      </c>
      <c r="X30" s="366">
        <v>0</v>
      </c>
      <c r="Y30" s="367">
        <v>0</v>
      </c>
      <c r="Z30" s="366">
        <v>0</v>
      </c>
      <c r="AA30" s="367">
        <v>0</v>
      </c>
      <c r="AB30" s="366">
        <v>0</v>
      </c>
      <c r="AC30" s="367">
        <v>0</v>
      </c>
      <c r="AD30" s="366">
        <v>0</v>
      </c>
      <c r="AE30" s="367">
        <v>0</v>
      </c>
      <c r="AF30" s="366">
        <v>2.2299999999999998E-3</v>
      </c>
      <c r="AG30" s="367">
        <v>1.202186761998059E-10</v>
      </c>
    </row>
    <row r="31" spans="1:35" ht="18">
      <c r="A31" s="361" t="s">
        <v>441</v>
      </c>
      <c r="B31" s="364">
        <v>92321.868129999988</v>
      </c>
      <c r="C31" s="365">
        <v>1.0005210233513442</v>
      </c>
      <c r="D31" s="364">
        <v>62908.924140000003</v>
      </c>
      <c r="E31" s="365">
        <v>1.0194908994070635</v>
      </c>
      <c r="F31" s="364">
        <v>87837.902000000002</v>
      </c>
      <c r="G31" s="365">
        <v>1.0082822230597968</v>
      </c>
      <c r="H31" s="364">
        <v>70603.42551999999</v>
      </c>
      <c r="I31" s="365">
        <v>1.0008455756676595</v>
      </c>
      <c r="J31" s="364">
        <v>313672.11978999997</v>
      </c>
      <c r="K31" s="365">
        <v>1.0065201924272855</v>
      </c>
      <c r="L31" s="364">
        <v>6186743.1759200003</v>
      </c>
      <c r="M31" s="365">
        <v>1.0012216138535022</v>
      </c>
      <c r="N31" s="364">
        <v>2556242.0246599996</v>
      </c>
      <c r="O31" s="365">
        <v>1.0054516439036469</v>
      </c>
      <c r="P31" s="364">
        <v>2917130.65148</v>
      </c>
      <c r="Q31" s="365">
        <v>1.0030246649851493</v>
      </c>
      <c r="R31" s="364">
        <v>5000687.3218999999</v>
      </c>
      <c r="S31" s="365">
        <v>1.0006856978869645</v>
      </c>
      <c r="T31" s="364">
        <v>16660803.17396</v>
      </c>
      <c r="U31" s="365">
        <v>1.0020227191393336</v>
      </c>
      <c r="V31" s="364">
        <v>642104.08383000002</v>
      </c>
      <c r="W31" s="365">
        <v>1.0045889523606271</v>
      </c>
      <c r="X31" s="364">
        <v>185843.03952000002</v>
      </c>
      <c r="Y31" s="365">
        <v>1.0191459786250967</v>
      </c>
      <c r="Z31" s="364">
        <v>279270.83406000002</v>
      </c>
      <c r="AA31" s="365">
        <v>1.0120305341748244</v>
      </c>
      <c r="AB31" s="364">
        <v>516148.41217000003</v>
      </c>
      <c r="AC31" s="365">
        <v>1.0056558771974606</v>
      </c>
      <c r="AD31" s="364">
        <v>1623366.3695800002</v>
      </c>
      <c r="AE31" s="365">
        <v>1.0078518458618067</v>
      </c>
      <c r="AF31" s="364">
        <v>18597841.66333</v>
      </c>
      <c r="AG31" s="365">
        <v>1.0026044416767397</v>
      </c>
    </row>
    <row r="32" spans="1:35" ht="18">
      <c r="A32" s="361" t="s">
        <v>561</v>
      </c>
      <c r="B32" s="364">
        <v>48.076800000000006</v>
      </c>
      <c r="C32" s="365">
        <v>5.210233513442869E-4</v>
      </c>
      <c r="D32" s="364">
        <v>1202.7096200000001</v>
      </c>
      <c r="E32" s="365">
        <v>1.9490899407063483E-2</v>
      </c>
      <c r="F32" s="364">
        <v>721.5173299999999</v>
      </c>
      <c r="G32" s="365">
        <v>8.2822230597967717E-3</v>
      </c>
      <c r="H32" s="364">
        <v>59.650100000000002</v>
      </c>
      <c r="I32" s="365">
        <v>8.455756676596655E-4</v>
      </c>
      <c r="J32" s="364">
        <v>2031.9538500000001</v>
      </c>
      <c r="K32" s="365">
        <v>6.52019242728555E-3</v>
      </c>
      <c r="L32" s="364">
        <v>7548.5897100000002</v>
      </c>
      <c r="M32" s="365">
        <v>1.2216138535022113E-3</v>
      </c>
      <c r="N32" s="364">
        <v>13860.16059</v>
      </c>
      <c r="O32" s="365">
        <v>5.4516439036470347E-3</v>
      </c>
      <c r="P32" s="364">
        <v>8796.7357599999996</v>
      </c>
      <c r="Q32" s="365">
        <v>3.0246649851491491E-3</v>
      </c>
      <c r="R32" s="364">
        <v>3426.6111099999998</v>
      </c>
      <c r="S32" s="365">
        <v>6.8569788696461642E-4</v>
      </c>
      <c r="T32" s="364">
        <v>33632.097170000001</v>
      </c>
      <c r="U32" s="365">
        <v>2.0227191393337686E-3</v>
      </c>
      <c r="V32" s="364">
        <v>2933.1250800000003</v>
      </c>
      <c r="W32" s="365">
        <v>4.5889523606269444E-3</v>
      </c>
      <c r="X32" s="364">
        <v>3491.3024599999999</v>
      </c>
      <c r="Y32" s="365">
        <v>1.9145978625096625E-2</v>
      </c>
      <c r="Z32" s="364">
        <v>3319.8378900000002</v>
      </c>
      <c r="AA32" s="365">
        <v>1.2030534174824319E-2</v>
      </c>
      <c r="AB32" s="364">
        <v>2902.85385</v>
      </c>
      <c r="AC32" s="365">
        <v>5.6558771974605567E-3</v>
      </c>
      <c r="AD32" s="364">
        <v>12647.119280000001</v>
      </c>
      <c r="AE32" s="365">
        <v>7.8518458618064228E-3</v>
      </c>
      <c r="AF32" s="364">
        <v>48311.170299999998</v>
      </c>
      <c r="AG32" s="365">
        <v>2.6044416767396325E-3</v>
      </c>
    </row>
    <row r="33" spans="1:33" ht="22.5" customHeight="1">
      <c r="A33" s="912" t="s">
        <v>443</v>
      </c>
      <c r="B33" s="913">
        <v>92273.791329999993</v>
      </c>
      <c r="C33" s="914">
        <v>1</v>
      </c>
      <c r="D33" s="913">
        <v>61706.214520000001</v>
      </c>
      <c r="E33" s="914">
        <v>1</v>
      </c>
      <c r="F33" s="977">
        <v>87116.384669999999</v>
      </c>
      <c r="G33" s="914">
        <v>1</v>
      </c>
      <c r="H33" s="913">
        <v>70543.775420000005</v>
      </c>
      <c r="I33" s="914">
        <v>1</v>
      </c>
      <c r="J33" s="913">
        <v>311640.16593999998</v>
      </c>
      <c r="K33" s="914">
        <v>1</v>
      </c>
      <c r="L33" s="913">
        <v>6179194.5862100003</v>
      </c>
      <c r="M33" s="914">
        <v>1</v>
      </c>
      <c r="N33" s="913">
        <v>2542381.8640700001</v>
      </c>
      <c r="O33" s="914">
        <v>1</v>
      </c>
      <c r="P33" s="977">
        <v>2908333.9157199999</v>
      </c>
      <c r="Q33" s="914">
        <v>1</v>
      </c>
      <c r="R33" s="913">
        <v>4997260.7107899999</v>
      </c>
      <c r="S33" s="914">
        <v>1</v>
      </c>
      <c r="T33" s="913">
        <v>16627171.076790001</v>
      </c>
      <c r="U33" s="914">
        <v>1</v>
      </c>
      <c r="V33" s="913">
        <v>639170.95874999999</v>
      </c>
      <c r="W33" s="914">
        <v>1</v>
      </c>
      <c r="X33" s="913">
        <v>182351.73706000001</v>
      </c>
      <c r="Y33" s="914">
        <v>1</v>
      </c>
      <c r="Z33" s="977">
        <v>275950.99617</v>
      </c>
      <c r="AA33" s="914">
        <v>1</v>
      </c>
      <c r="AB33" s="913">
        <v>513245.55832000001</v>
      </c>
      <c r="AC33" s="914">
        <v>1</v>
      </c>
      <c r="AD33" s="913">
        <v>1610719.2503</v>
      </c>
      <c r="AE33" s="914">
        <v>1</v>
      </c>
      <c r="AF33" s="913">
        <v>18549530.493030004</v>
      </c>
      <c r="AG33" s="914">
        <v>1</v>
      </c>
    </row>
    <row r="34" spans="1:33" ht="19.5">
      <c r="A34" s="370" t="s">
        <v>444</v>
      </c>
      <c r="B34" s="366">
        <v>56.615699999999997</v>
      </c>
      <c r="C34" s="367">
        <v>6.1356208717516022E-4</v>
      </c>
      <c r="D34" s="366">
        <v>83.436820000000012</v>
      </c>
      <c r="E34" s="367">
        <v>1.3521623494333259E-3</v>
      </c>
      <c r="F34" s="366">
        <v>0</v>
      </c>
      <c r="G34" s="367">
        <v>0</v>
      </c>
      <c r="H34" s="366">
        <v>3.2861899999999999</v>
      </c>
      <c r="I34" s="367">
        <v>4.6583698993069857E-5</v>
      </c>
      <c r="J34" s="366">
        <v>143.33871000000002</v>
      </c>
      <c r="K34" s="367">
        <v>4.5994940853547419E-4</v>
      </c>
      <c r="L34" s="366">
        <v>757.51781999999992</v>
      </c>
      <c r="M34" s="367">
        <v>1.2259167589422402E-4</v>
      </c>
      <c r="N34" s="366">
        <v>1906.8001499999998</v>
      </c>
      <c r="O34" s="367">
        <v>7.5000540908023853E-4</v>
      </c>
      <c r="P34" s="366">
        <v>0</v>
      </c>
      <c r="Q34" s="367">
        <v>0</v>
      </c>
      <c r="R34" s="366">
        <v>351.80637000000002</v>
      </c>
      <c r="S34" s="367">
        <v>7.0399843106121255E-5</v>
      </c>
      <c r="T34" s="366">
        <v>3016.1243399999994</v>
      </c>
      <c r="U34" s="363">
        <v>1.8139732405894539E-4</v>
      </c>
      <c r="V34" s="366">
        <v>42.712870000000002</v>
      </c>
      <c r="W34" s="367">
        <v>6.6825423488469781E-5</v>
      </c>
      <c r="X34" s="366">
        <v>0</v>
      </c>
      <c r="Y34" s="367">
        <v>0</v>
      </c>
      <c r="Z34" s="366">
        <v>0</v>
      </c>
      <c r="AA34" s="367">
        <v>0</v>
      </c>
      <c r="AB34" s="366">
        <v>125.28201</v>
      </c>
      <c r="AC34" s="367">
        <v>2.4409760195506409E-4</v>
      </c>
      <c r="AD34" s="366">
        <v>167.99487999999999</v>
      </c>
      <c r="AE34" s="367">
        <v>1.0429805192227671E-4</v>
      </c>
      <c r="AF34" s="366">
        <v>3327.4579299999996</v>
      </c>
      <c r="AG34" s="367">
        <v>1.7938232621307013E-4</v>
      </c>
    </row>
    <row r="35" spans="1:33" ht="28.5">
      <c r="A35" s="370" t="s">
        <v>445</v>
      </c>
      <c r="B35" s="366">
        <v>0</v>
      </c>
      <c r="C35" s="367">
        <v>0</v>
      </c>
      <c r="D35" s="366">
        <v>0</v>
      </c>
      <c r="E35" s="367">
        <v>0</v>
      </c>
      <c r="F35" s="366">
        <v>0</v>
      </c>
      <c r="G35" s="367">
        <v>0</v>
      </c>
      <c r="H35" s="366">
        <v>0</v>
      </c>
      <c r="I35" s="367">
        <v>0</v>
      </c>
      <c r="J35" s="366">
        <v>0</v>
      </c>
      <c r="K35" s="367">
        <v>0</v>
      </c>
      <c r="L35" s="366">
        <v>0</v>
      </c>
      <c r="M35" s="367">
        <v>0</v>
      </c>
      <c r="N35" s="366">
        <v>0</v>
      </c>
      <c r="O35" s="367">
        <v>0</v>
      </c>
      <c r="P35" s="366">
        <v>0</v>
      </c>
      <c r="Q35" s="367">
        <v>0</v>
      </c>
      <c r="R35" s="366">
        <v>0</v>
      </c>
      <c r="S35" s="367">
        <v>0</v>
      </c>
      <c r="T35" s="366">
        <v>0</v>
      </c>
      <c r="U35" s="363">
        <v>0</v>
      </c>
      <c r="V35" s="366">
        <v>0</v>
      </c>
      <c r="W35" s="367">
        <v>0</v>
      </c>
      <c r="X35" s="366">
        <v>0</v>
      </c>
      <c r="Y35" s="367">
        <v>0</v>
      </c>
      <c r="Z35" s="366">
        <v>0</v>
      </c>
      <c r="AA35" s="367">
        <v>0</v>
      </c>
      <c r="AB35" s="366">
        <v>0</v>
      </c>
      <c r="AC35" s="367">
        <v>0</v>
      </c>
      <c r="AD35" s="366">
        <v>0</v>
      </c>
      <c r="AE35" s="367">
        <v>0</v>
      </c>
      <c r="AF35" s="366">
        <v>0</v>
      </c>
      <c r="AG35" s="363">
        <v>0</v>
      </c>
    </row>
    <row r="36" spans="1:33" ht="12.75" customHeight="1">
      <c r="A36" s="22" t="s">
        <v>562</v>
      </c>
    </row>
    <row r="37" spans="1:33" ht="12.75" customHeight="1">
      <c r="A37" s="22"/>
    </row>
    <row r="38" spans="1:33" ht="12.75" customHeight="1">
      <c r="A38" s="612"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800</v>
      </c>
    </row>
    <row r="52" spans="16:33" ht="12.75" customHeight="1">
      <c r="P52" s="988"/>
      <c r="Q52" s="989"/>
      <c r="R52" s="197"/>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648</v>
      </c>
      <c r="J1" s="137" t="str">
        <f>Naslovnica!A20</f>
        <v>Svibanj 2023.</v>
      </c>
    </row>
    <row r="2" spans="1:17" ht="12.75" customHeight="1">
      <c r="A2" s="527" t="s">
        <v>921</v>
      </c>
      <c r="I2" s="518"/>
      <c r="J2" s="529" t="str">
        <f>Naslovnica!A24</f>
        <v>May 2023</v>
      </c>
    </row>
    <row r="3" spans="1:17" ht="12.75" customHeight="1"/>
    <row r="4" spans="1:17" ht="33.75">
      <c r="A4" s="877" t="s">
        <v>546</v>
      </c>
      <c r="B4" s="878" t="s">
        <v>33</v>
      </c>
      <c r="C4" s="878" t="s">
        <v>34</v>
      </c>
      <c r="D4" s="878" t="s">
        <v>35</v>
      </c>
      <c r="E4" s="878" t="s">
        <v>218</v>
      </c>
      <c r="F4" s="878" t="s">
        <v>219</v>
      </c>
      <c r="G4" s="878" t="s">
        <v>36</v>
      </c>
      <c r="H4" s="878" t="s">
        <v>37</v>
      </c>
      <c r="I4" s="878" t="s">
        <v>38</v>
      </c>
      <c r="J4" s="878" t="s">
        <v>422</v>
      </c>
    </row>
    <row r="5" spans="1:17" ht="21.75">
      <c r="A5" s="697" t="s">
        <v>547</v>
      </c>
      <c r="B5" s="698">
        <v>55304</v>
      </c>
      <c r="C5" s="698">
        <v>108556</v>
      </c>
      <c r="D5" s="698">
        <v>36182</v>
      </c>
      <c r="E5" s="698">
        <v>4577</v>
      </c>
      <c r="F5" s="698">
        <v>2499</v>
      </c>
      <c r="G5" s="698">
        <v>29758</v>
      </c>
      <c r="H5" s="698">
        <v>45264</v>
      </c>
      <c r="I5" s="698">
        <v>97501</v>
      </c>
      <c r="J5" s="698">
        <v>379641</v>
      </c>
      <c r="K5" s="52"/>
    </row>
    <row r="6" spans="1:17" ht="22.5">
      <c r="A6" s="730" t="s">
        <v>548</v>
      </c>
      <c r="B6" s="371">
        <v>0.14567446614037999</v>
      </c>
      <c r="C6" s="371">
        <v>0.28594382587760542</v>
      </c>
      <c r="D6" s="371">
        <v>9.5305828401042042E-2</v>
      </c>
      <c r="E6" s="371">
        <v>1.2056126709180515E-2</v>
      </c>
      <c r="F6" s="371">
        <v>6.582534552379748E-3</v>
      </c>
      <c r="G6" s="371">
        <v>7.8384579115532829E-2</v>
      </c>
      <c r="H6" s="371">
        <v>0.11922842896315203</v>
      </c>
      <c r="I6" s="371">
        <v>0.25682421024072744</v>
      </c>
      <c r="J6" s="371">
        <v>1</v>
      </c>
      <c r="K6" s="52"/>
    </row>
    <row r="7" spans="1:17" ht="21.75">
      <c r="A7" s="818" t="s">
        <v>910</v>
      </c>
      <c r="B7" s="819">
        <v>298</v>
      </c>
      <c r="C7" s="819">
        <v>396</v>
      </c>
      <c r="D7" s="819">
        <v>125</v>
      </c>
      <c r="E7" s="819">
        <v>89</v>
      </c>
      <c r="F7" s="819">
        <v>33</v>
      </c>
      <c r="G7" s="819">
        <v>269</v>
      </c>
      <c r="H7" s="819">
        <v>391</v>
      </c>
      <c r="I7" s="819">
        <v>412</v>
      </c>
      <c r="J7" s="819">
        <v>2013</v>
      </c>
      <c r="K7" s="52"/>
    </row>
    <row r="8" spans="1:17" ht="22.5">
      <c r="A8" s="78" t="s">
        <v>549</v>
      </c>
      <c r="B8" s="217">
        <v>131</v>
      </c>
      <c r="C8" s="217">
        <v>26</v>
      </c>
      <c r="D8" s="217">
        <v>40</v>
      </c>
      <c r="E8" s="217">
        <v>2</v>
      </c>
      <c r="F8" s="217">
        <v>5</v>
      </c>
      <c r="G8" s="217">
        <v>5</v>
      </c>
      <c r="H8" s="217">
        <v>58</v>
      </c>
      <c r="I8" s="217">
        <v>107</v>
      </c>
      <c r="J8" s="217">
        <v>374</v>
      </c>
      <c r="K8" s="52"/>
    </row>
    <row r="9" spans="1:17" ht="22.5">
      <c r="A9" s="730" t="s">
        <v>632</v>
      </c>
      <c r="B9" s="218">
        <v>26</v>
      </c>
      <c r="C9" s="218">
        <v>16</v>
      </c>
      <c r="D9" s="218">
        <v>7</v>
      </c>
      <c r="E9" s="218">
        <v>1</v>
      </c>
      <c r="F9" s="218">
        <v>1</v>
      </c>
      <c r="G9" s="218">
        <v>0</v>
      </c>
      <c r="H9" s="218">
        <v>12</v>
      </c>
      <c r="I9" s="218">
        <v>28</v>
      </c>
      <c r="J9" s="218">
        <v>91</v>
      </c>
    </row>
    <row r="10" spans="1:17" ht="22.5">
      <c r="A10" s="730" t="s">
        <v>802</v>
      </c>
      <c r="B10" s="218">
        <v>7</v>
      </c>
      <c r="C10" s="218">
        <v>88</v>
      </c>
      <c r="D10" s="218">
        <v>0</v>
      </c>
      <c r="E10" s="218">
        <v>0</v>
      </c>
      <c r="F10" s="218">
        <v>0</v>
      </c>
      <c r="G10" s="218">
        <v>22</v>
      </c>
      <c r="H10" s="218">
        <v>10</v>
      </c>
      <c r="I10" s="218">
        <v>3</v>
      </c>
      <c r="J10" s="218">
        <v>130</v>
      </c>
    </row>
    <row r="11" spans="1:17" ht="32.25">
      <c r="A11" s="818" t="s">
        <v>911</v>
      </c>
      <c r="B11" s="819">
        <v>164</v>
      </c>
      <c r="C11" s="819">
        <v>130</v>
      </c>
      <c r="D11" s="819">
        <v>47</v>
      </c>
      <c r="E11" s="819">
        <v>3</v>
      </c>
      <c r="F11" s="819">
        <v>6</v>
      </c>
      <c r="G11" s="819">
        <v>27</v>
      </c>
      <c r="H11" s="819">
        <v>80</v>
      </c>
      <c r="I11" s="819">
        <v>138</v>
      </c>
      <c r="J11" s="819">
        <v>595</v>
      </c>
      <c r="M11" s="261"/>
      <c r="N11" s="261"/>
      <c r="O11" s="261"/>
      <c r="P11" s="261"/>
      <c r="Q11" s="261"/>
    </row>
    <row r="12" spans="1:17" ht="21.75">
      <c r="A12" s="697" t="s">
        <v>550</v>
      </c>
      <c r="B12" s="698">
        <v>55438</v>
      </c>
      <c r="C12" s="698">
        <v>108822</v>
      </c>
      <c r="D12" s="698">
        <v>36260</v>
      </c>
      <c r="E12" s="698">
        <v>4663</v>
      </c>
      <c r="F12" s="698">
        <v>2526</v>
      </c>
      <c r="G12" s="698">
        <v>30000</v>
      </c>
      <c r="H12" s="698">
        <v>45575</v>
      </c>
      <c r="I12" s="698">
        <v>97775</v>
      </c>
      <c r="J12" s="698">
        <v>381059</v>
      </c>
      <c r="M12" s="261"/>
      <c r="N12" s="261"/>
      <c r="O12" s="261"/>
      <c r="P12" s="261"/>
      <c r="Q12" s="261"/>
    </row>
    <row r="13" spans="1:17" s="261" customFormat="1" ht="22.5">
      <c r="A13" s="1070" t="s">
        <v>635</v>
      </c>
      <c r="B13" s="1071">
        <v>134</v>
      </c>
      <c r="C13" s="1071">
        <v>266</v>
      </c>
      <c r="D13" s="1071">
        <v>78</v>
      </c>
      <c r="E13" s="1071">
        <v>86</v>
      </c>
      <c r="F13" s="1071">
        <v>27</v>
      </c>
      <c r="G13" s="1071">
        <v>242</v>
      </c>
      <c r="H13" s="1071">
        <v>311</v>
      </c>
      <c r="I13" s="1071">
        <v>274</v>
      </c>
      <c r="J13" s="1071">
        <v>1418</v>
      </c>
    </row>
    <row r="14" spans="1:17" s="261" customFormat="1" ht="22.5">
      <c r="A14" s="902" t="s">
        <v>1338</v>
      </c>
      <c r="B14" s="1072">
        <v>2.4229712136554227E-3</v>
      </c>
      <c r="C14" s="1072">
        <v>2.4503482073767735E-3</v>
      </c>
      <c r="D14" s="1072">
        <v>2.1557680614670005E-3</v>
      </c>
      <c r="E14" s="1072">
        <v>1.8789600174786925E-2</v>
      </c>
      <c r="F14" s="1072">
        <v>1.0804321728691502E-2</v>
      </c>
      <c r="G14" s="1072">
        <v>8.1322669534242831E-3</v>
      </c>
      <c r="H14" s="1072">
        <v>6.8708024036761017E-3</v>
      </c>
      <c r="I14" s="1072">
        <v>2.8102275874093419E-3</v>
      </c>
      <c r="J14" s="1072">
        <v>3.7351076411662465E-3</v>
      </c>
    </row>
    <row r="15" spans="1:17" ht="21.75" customHeight="1">
      <c r="A15" s="730" t="s">
        <v>551</v>
      </c>
      <c r="B15" s="371">
        <v>0.14548403265636031</v>
      </c>
      <c r="C15" s="371">
        <v>0.28557782390653413</v>
      </c>
      <c r="D15" s="371">
        <v>9.5155868251373149E-2</v>
      </c>
      <c r="E15" s="371">
        <v>1.2236950183567375E-2</v>
      </c>
      <c r="F15" s="371">
        <v>6.6288947380851787E-3</v>
      </c>
      <c r="G15" s="371">
        <v>7.8727966010512809E-2</v>
      </c>
      <c r="H15" s="371">
        <v>0.11960090169763737</v>
      </c>
      <c r="I15" s="371">
        <v>0.25658756255592968</v>
      </c>
      <c r="J15" s="371">
        <v>1</v>
      </c>
      <c r="M15" s="261"/>
      <c r="N15" s="261"/>
      <c r="O15" s="261"/>
      <c r="P15" s="261"/>
      <c r="Q15" s="261"/>
    </row>
    <row r="16" spans="1:17" ht="12.75" customHeight="1">
      <c r="A16" s="21" t="s">
        <v>929</v>
      </c>
      <c r="M16" s="261"/>
      <c r="N16" s="261"/>
      <c r="O16" s="261"/>
      <c r="P16" s="261"/>
      <c r="Q16" s="261"/>
    </row>
    <row r="17" spans="1:10" ht="12.75" customHeight="1">
      <c r="A17" s="28" t="s">
        <v>552</v>
      </c>
    </row>
    <row r="18" spans="1:10" ht="12.75" customHeight="1"/>
    <row r="19" spans="1:10" ht="12.75" customHeight="1"/>
    <row r="20" spans="1:10">
      <c r="A20" s="136" t="s">
        <v>650</v>
      </c>
      <c r="B20" s="261"/>
      <c r="C20" s="261"/>
      <c r="D20" s="261"/>
      <c r="E20" s="261"/>
      <c r="F20" s="261"/>
      <c r="G20" s="736"/>
      <c r="H20" s="736" t="s">
        <v>43</v>
      </c>
      <c r="I20" s="284"/>
      <c r="J20" s="699" t="s">
        <v>1572</v>
      </c>
    </row>
    <row r="21" spans="1:10">
      <c r="A21" s="527" t="s">
        <v>649</v>
      </c>
      <c r="B21" s="261"/>
      <c r="C21" s="261"/>
      <c r="D21" s="261"/>
      <c r="E21" s="261"/>
      <c r="F21" s="261"/>
      <c r="G21" s="541"/>
      <c r="H21" s="541" t="s">
        <v>44</v>
      </c>
      <c r="I21" s="700"/>
      <c r="J21" s="529" t="s">
        <v>1573</v>
      </c>
    </row>
    <row r="22" spans="1:10">
      <c r="A22" s="261"/>
      <c r="B22" s="261"/>
      <c r="C22" s="261"/>
      <c r="D22" s="261"/>
      <c r="E22" s="261"/>
      <c r="F22" s="261"/>
      <c r="G22" s="261"/>
      <c r="H22" s="261"/>
      <c r="I22" s="261"/>
      <c r="J22" s="261"/>
    </row>
    <row r="23" spans="1:10" ht="24" customHeight="1">
      <c r="A23" s="707"/>
      <c r="B23" s="708"/>
      <c r="C23" s="708" t="s">
        <v>1556</v>
      </c>
      <c r="D23" s="708"/>
      <c r="E23" s="1147" t="s">
        <v>623</v>
      </c>
      <c r="F23" s="1150"/>
      <c r="G23" s="1150"/>
      <c r="H23" s="1151"/>
      <c r="I23" s="1152"/>
      <c r="J23" s="1152"/>
    </row>
    <row r="24" spans="1:10" ht="23.25">
      <c r="A24" s="707"/>
      <c r="B24" s="709"/>
      <c r="C24" s="710" t="s">
        <v>1557</v>
      </c>
      <c r="D24" s="709"/>
      <c r="E24" s="1153" t="s">
        <v>533</v>
      </c>
      <c r="F24" s="1153"/>
      <c r="G24" s="1067" t="s">
        <v>534</v>
      </c>
      <c r="H24" s="1154"/>
      <c r="I24" s="1154"/>
      <c r="J24" s="308"/>
    </row>
    <row r="25" spans="1:10" ht="21.75">
      <c r="A25" s="727" t="s">
        <v>535</v>
      </c>
      <c r="B25" s="727" t="s">
        <v>536</v>
      </c>
      <c r="C25" s="727" t="s">
        <v>537</v>
      </c>
      <c r="D25" s="727" t="s">
        <v>538</v>
      </c>
      <c r="E25" s="727" t="s">
        <v>536</v>
      </c>
      <c r="F25" s="727" t="s">
        <v>537</v>
      </c>
      <c r="G25" s="1067" t="s">
        <v>538</v>
      </c>
      <c r="H25" s="309"/>
      <c r="I25" s="309"/>
      <c r="J25" s="309"/>
    </row>
    <row r="26" spans="1:10">
      <c r="A26" s="77" t="s">
        <v>6</v>
      </c>
      <c r="B26" s="372">
        <v>1006</v>
      </c>
      <c r="C26" s="372">
        <v>954</v>
      </c>
      <c r="D26" s="372">
        <v>1960</v>
      </c>
      <c r="E26" s="372">
        <v>-22</v>
      </c>
      <c r="F26" s="372">
        <v>-25</v>
      </c>
      <c r="G26" s="371">
        <v>-2.3418036870951675E-2</v>
      </c>
      <c r="H26" s="310"/>
      <c r="I26" s="310"/>
      <c r="J26" s="311"/>
    </row>
    <row r="27" spans="1:10">
      <c r="A27" s="77" t="s">
        <v>7</v>
      </c>
      <c r="B27" s="372">
        <v>6031</v>
      </c>
      <c r="C27" s="372">
        <v>3464</v>
      </c>
      <c r="D27" s="372">
        <v>9495</v>
      </c>
      <c r="E27" s="372">
        <v>-270</v>
      </c>
      <c r="F27" s="372">
        <v>-178</v>
      </c>
      <c r="G27" s="371">
        <v>-4.5056823896208353E-2</v>
      </c>
      <c r="H27" s="310"/>
      <c r="I27" s="310"/>
      <c r="J27" s="311"/>
    </row>
    <row r="28" spans="1:10">
      <c r="A28" s="77" t="s">
        <v>8</v>
      </c>
      <c r="B28" s="372">
        <v>12332</v>
      </c>
      <c r="C28" s="372">
        <v>8310</v>
      </c>
      <c r="D28" s="372">
        <v>20642</v>
      </c>
      <c r="E28" s="372">
        <v>-129</v>
      </c>
      <c r="F28" s="372">
        <v>0</v>
      </c>
      <c r="G28" s="371">
        <v>-6.210582061528136E-3</v>
      </c>
      <c r="H28" s="310"/>
      <c r="I28" s="310"/>
      <c r="J28" s="311"/>
    </row>
    <row r="29" spans="1:10">
      <c r="A29" s="77" t="s">
        <v>9</v>
      </c>
      <c r="B29" s="372">
        <v>18872</v>
      </c>
      <c r="C29" s="372">
        <v>13419</v>
      </c>
      <c r="D29" s="372">
        <v>32291</v>
      </c>
      <c r="E29" s="372">
        <v>-143</v>
      </c>
      <c r="F29" s="372">
        <v>-122</v>
      </c>
      <c r="G29" s="371">
        <v>-8.1398206167834219E-3</v>
      </c>
      <c r="H29" s="310"/>
      <c r="I29" s="310"/>
      <c r="J29" s="311"/>
    </row>
    <row r="30" spans="1:10">
      <c r="A30" s="77" t="s">
        <v>10</v>
      </c>
      <c r="B30" s="372">
        <v>26017</v>
      </c>
      <c r="C30" s="372">
        <v>20195</v>
      </c>
      <c r="D30" s="372">
        <v>46212</v>
      </c>
      <c r="E30" s="372">
        <v>15</v>
      </c>
      <c r="F30" s="372">
        <v>-115</v>
      </c>
      <c r="G30" s="371">
        <v>-2.1592675764380287E-3</v>
      </c>
      <c r="H30" s="310"/>
      <c r="I30" s="310"/>
      <c r="J30" s="311"/>
    </row>
    <row r="31" spans="1:10">
      <c r="A31" s="77" t="s">
        <v>11</v>
      </c>
      <c r="B31" s="372">
        <v>29572</v>
      </c>
      <c r="C31" s="372">
        <v>25786</v>
      </c>
      <c r="D31" s="372">
        <v>55358</v>
      </c>
      <c r="E31" s="372">
        <v>352</v>
      </c>
      <c r="F31" s="372">
        <v>288</v>
      </c>
      <c r="G31" s="371">
        <v>1.1696333930333758E-2</v>
      </c>
      <c r="H31" s="310"/>
      <c r="I31" s="310"/>
      <c r="J31" s="311"/>
    </row>
    <row r="32" spans="1:10">
      <c r="A32" s="77" t="s">
        <v>12</v>
      </c>
      <c r="B32" s="372">
        <v>27930</v>
      </c>
      <c r="C32" s="372">
        <v>26743</v>
      </c>
      <c r="D32" s="372">
        <v>54673</v>
      </c>
      <c r="E32" s="372">
        <v>575</v>
      </c>
      <c r="F32" s="372">
        <v>309</v>
      </c>
      <c r="G32" s="371">
        <v>1.643458699734146E-2</v>
      </c>
      <c r="H32" s="310"/>
      <c r="I32" s="310"/>
      <c r="J32" s="311"/>
    </row>
    <row r="33" spans="1:10">
      <c r="A33" s="77" t="s">
        <v>39</v>
      </c>
      <c r="B33" s="372">
        <v>44318</v>
      </c>
      <c r="C33" s="372">
        <v>48129</v>
      </c>
      <c r="D33" s="372">
        <v>92447</v>
      </c>
      <c r="E33" s="372">
        <v>650</v>
      </c>
      <c r="F33" s="372">
        <v>756</v>
      </c>
      <c r="G33" s="371">
        <v>1.5443591348952568E-2</v>
      </c>
      <c r="H33" s="310"/>
      <c r="I33" s="310"/>
      <c r="J33" s="311"/>
    </row>
    <row r="34" spans="1:10">
      <c r="A34" s="77" t="s">
        <v>40</v>
      </c>
      <c r="B34" s="372">
        <v>23332</v>
      </c>
      <c r="C34" s="372">
        <v>24865</v>
      </c>
      <c r="D34" s="372">
        <v>48197</v>
      </c>
      <c r="E34" s="372">
        <v>505</v>
      </c>
      <c r="F34" s="372">
        <v>594</v>
      </c>
      <c r="G34" s="371">
        <v>2.3334324175124266E-2</v>
      </c>
      <c r="H34" s="310"/>
      <c r="I34" s="310"/>
      <c r="J34" s="311"/>
    </row>
    <row r="35" spans="1:10">
      <c r="A35" s="77" t="s">
        <v>41</v>
      </c>
      <c r="B35" s="372">
        <v>6878</v>
      </c>
      <c r="C35" s="372">
        <v>8719</v>
      </c>
      <c r="D35" s="372">
        <v>15597</v>
      </c>
      <c r="E35" s="372">
        <v>182</v>
      </c>
      <c r="F35" s="372">
        <v>280</v>
      </c>
      <c r="G35" s="371">
        <v>3.0525272547076376E-2</v>
      </c>
      <c r="H35" s="310"/>
      <c r="I35" s="310"/>
      <c r="J35" s="311"/>
    </row>
    <row r="36" spans="1:10">
      <c r="A36" s="77" t="s">
        <v>42</v>
      </c>
      <c r="B36" s="372">
        <v>579</v>
      </c>
      <c r="C36" s="372">
        <v>799</v>
      </c>
      <c r="D36" s="372">
        <v>1378</v>
      </c>
      <c r="E36" s="372">
        <v>25</v>
      </c>
      <c r="F36" s="372">
        <v>21</v>
      </c>
      <c r="G36" s="371">
        <v>3.4534534534534478E-2</v>
      </c>
      <c r="H36" s="310"/>
      <c r="I36" s="310"/>
      <c r="J36" s="311"/>
    </row>
    <row r="37" spans="1:10" ht="24">
      <c r="A37" s="978" t="s">
        <v>539</v>
      </c>
      <c r="B37" s="906">
        <v>196867</v>
      </c>
      <c r="C37" s="906">
        <v>181383</v>
      </c>
      <c r="D37" s="906">
        <v>378250</v>
      </c>
      <c r="E37" s="906">
        <v>1740</v>
      </c>
      <c r="F37" s="906">
        <v>1808</v>
      </c>
      <c r="G37" s="1073">
        <v>9.4688579190931321E-3</v>
      </c>
      <c r="H37" s="312"/>
      <c r="I37" s="312"/>
      <c r="J37" s="313"/>
    </row>
    <row r="38" spans="1:10">
      <c r="A38" s="21" t="s">
        <v>929</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2" t="s">
        <v>81</v>
      </c>
    </row>
    <row r="66" spans="10:10">
      <c r="J66" s="27" t="s">
        <v>801</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651</v>
      </c>
      <c r="I1" s="137" t="str">
        <f>Naslovnica!A20</f>
        <v>Svibanj 2023.</v>
      </c>
    </row>
    <row r="2" spans="1:10">
      <c r="A2" s="553" t="s">
        <v>922</v>
      </c>
      <c r="I2" s="529" t="str">
        <f>Naslovnica!A24</f>
        <v>May 2023</v>
      </c>
    </row>
    <row r="3" spans="1:10" ht="12.75" customHeight="1"/>
    <row r="4" spans="1:10" ht="12.75" customHeight="1">
      <c r="F4" s="307"/>
      <c r="I4" s="13" t="s">
        <v>1514</v>
      </c>
    </row>
    <row r="5" spans="1:10" s="261" customFormat="1" ht="22.15" customHeight="1">
      <c r="A5" s="1155" t="s">
        <v>1116</v>
      </c>
      <c r="B5" s="1157" t="s">
        <v>1094</v>
      </c>
      <c r="C5" s="1157"/>
      <c r="D5" s="1157"/>
      <c r="E5" s="1157"/>
      <c r="F5" s="1158" t="s">
        <v>1096</v>
      </c>
      <c r="G5" s="1159" t="s">
        <v>1093</v>
      </c>
      <c r="H5" s="1155" t="s">
        <v>1095</v>
      </c>
      <c r="I5" s="1155" t="s">
        <v>1097</v>
      </c>
      <c r="J5" s="895"/>
    </row>
    <row r="6" spans="1:10" s="261" customFormat="1" ht="72">
      <c r="A6" s="1155"/>
      <c r="B6" s="896" t="s">
        <v>1089</v>
      </c>
      <c r="C6" s="896" t="s">
        <v>1090</v>
      </c>
      <c r="D6" s="896" t="s">
        <v>1091</v>
      </c>
      <c r="E6" s="896" t="s">
        <v>1092</v>
      </c>
      <c r="F6" s="1158"/>
      <c r="G6" s="1159"/>
      <c r="H6" s="1155"/>
      <c r="I6" s="1155"/>
      <c r="J6" s="895"/>
    </row>
    <row r="7" spans="1:10" s="261" customFormat="1">
      <c r="A7" s="893" t="s">
        <v>1049</v>
      </c>
      <c r="B7" s="899">
        <v>0</v>
      </c>
      <c r="C7" s="899">
        <v>975.38582999999994</v>
      </c>
      <c r="D7" s="899">
        <v>0</v>
      </c>
      <c r="E7" s="899">
        <v>612.33700999999996</v>
      </c>
      <c r="F7" s="900">
        <v>1587.7228399999999</v>
      </c>
      <c r="G7" s="901">
        <v>0.18466108536688841</v>
      </c>
      <c r="H7" s="900">
        <v>8552.1671799999895</v>
      </c>
      <c r="I7" s="900">
        <v>201543.2417887995</v>
      </c>
    </row>
    <row r="8" spans="1:10" s="261" customFormat="1">
      <c r="A8" s="893" t="s">
        <v>1050</v>
      </c>
      <c r="B8" s="899">
        <v>0</v>
      </c>
      <c r="C8" s="899">
        <v>1729.48323</v>
      </c>
      <c r="D8" s="899">
        <v>0</v>
      </c>
      <c r="E8" s="899">
        <v>18.828709999999997</v>
      </c>
      <c r="F8" s="900">
        <v>1748.31194</v>
      </c>
      <c r="G8" s="901">
        <v>-7.8684472433948605E-2</v>
      </c>
      <c r="H8" s="900">
        <v>9450.1224600000423</v>
      </c>
      <c r="I8" s="900">
        <v>333118.90627710818</v>
      </c>
    </row>
    <row r="9" spans="1:10" s="261" customFormat="1">
      <c r="A9" s="893" t="s">
        <v>218</v>
      </c>
      <c r="B9" s="899">
        <v>0</v>
      </c>
      <c r="C9" s="899">
        <v>113.44605</v>
      </c>
      <c r="D9" s="899">
        <v>0</v>
      </c>
      <c r="E9" s="899">
        <v>0</v>
      </c>
      <c r="F9" s="900">
        <v>113.44605</v>
      </c>
      <c r="G9" s="901">
        <v>-0.40838904856364178</v>
      </c>
      <c r="H9" s="900">
        <v>759.79712000000018</v>
      </c>
      <c r="I9" s="900">
        <v>7896.8580456891641</v>
      </c>
    </row>
    <row r="10" spans="1:10" s="261" customFormat="1">
      <c r="A10" s="893" t="s">
        <v>219</v>
      </c>
      <c r="B10" s="899">
        <v>0</v>
      </c>
      <c r="C10" s="899">
        <v>65.503830000000008</v>
      </c>
      <c r="D10" s="899">
        <v>0</v>
      </c>
      <c r="E10" s="899">
        <v>0</v>
      </c>
      <c r="F10" s="900">
        <v>65.503830000000008</v>
      </c>
      <c r="G10" s="901">
        <v>0.3082283350083006</v>
      </c>
      <c r="H10" s="900">
        <v>398.6812400000008</v>
      </c>
      <c r="I10" s="900">
        <v>7374.3553165432359</v>
      </c>
    </row>
    <row r="11" spans="1:10" s="261" customFormat="1">
      <c r="A11" s="893" t="s">
        <v>46</v>
      </c>
      <c r="B11" s="899">
        <v>0</v>
      </c>
      <c r="C11" s="899">
        <v>427.3245</v>
      </c>
      <c r="D11" s="899">
        <v>0</v>
      </c>
      <c r="E11" s="899">
        <v>9.6600200000000012</v>
      </c>
      <c r="F11" s="900">
        <v>436.98451999999997</v>
      </c>
      <c r="G11" s="901">
        <v>-0.10715230257436936</v>
      </c>
      <c r="H11" s="900">
        <v>2544.3822000000073</v>
      </c>
      <c r="I11" s="900">
        <v>73141.021276708474</v>
      </c>
    </row>
    <row r="12" spans="1:10" s="261" customFormat="1">
      <c r="A12" s="893" t="s">
        <v>36</v>
      </c>
      <c r="B12" s="899">
        <v>0</v>
      </c>
      <c r="C12" s="899">
        <v>535.59218999999996</v>
      </c>
      <c r="D12" s="899">
        <v>0</v>
      </c>
      <c r="E12" s="899">
        <v>13.551620000000002</v>
      </c>
      <c r="F12" s="900">
        <v>549.14380999999992</v>
      </c>
      <c r="G12" s="901">
        <v>5.103725234577805E-2</v>
      </c>
      <c r="H12" s="900">
        <v>2807.9854700000069</v>
      </c>
      <c r="I12" s="900">
        <v>60093.326129632354</v>
      </c>
    </row>
    <row r="13" spans="1:10" s="261" customFormat="1">
      <c r="A13" s="893" t="s">
        <v>37</v>
      </c>
      <c r="B13" s="899">
        <v>0</v>
      </c>
      <c r="C13" s="899">
        <v>618.74696999999992</v>
      </c>
      <c r="D13" s="899">
        <v>0</v>
      </c>
      <c r="E13" s="899">
        <v>107.29161000000001</v>
      </c>
      <c r="F13" s="900">
        <v>726.03857999999991</v>
      </c>
      <c r="G13" s="901">
        <v>-6.1363609772702499E-2</v>
      </c>
      <c r="H13" s="900">
        <v>3997.2607699999935</v>
      </c>
      <c r="I13" s="900">
        <v>79478.540489954888</v>
      </c>
    </row>
    <row r="14" spans="1:10" s="261" customFormat="1">
      <c r="A14" s="373" t="s">
        <v>38</v>
      </c>
      <c r="B14" s="899">
        <v>0</v>
      </c>
      <c r="C14" s="899">
        <v>1854.3649599999999</v>
      </c>
      <c r="D14" s="899">
        <v>0</v>
      </c>
      <c r="E14" s="899">
        <v>0.20404</v>
      </c>
      <c r="F14" s="900">
        <v>1854.569</v>
      </c>
      <c r="G14" s="901">
        <v>0.24952095337684232</v>
      </c>
      <c r="H14" s="900">
        <v>9598.1621799999848</v>
      </c>
      <c r="I14" s="900">
        <v>313990.01432413695</v>
      </c>
    </row>
    <row r="15" spans="1:10" s="261" customFormat="1" ht="20.45" customHeight="1">
      <c r="A15" s="897" t="s">
        <v>1051</v>
      </c>
      <c r="B15" s="898">
        <v>0</v>
      </c>
      <c r="C15" s="898">
        <v>6319.8475600000002</v>
      </c>
      <c r="D15" s="898">
        <v>0</v>
      </c>
      <c r="E15" s="898">
        <v>761.87300999999991</v>
      </c>
      <c r="F15" s="898">
        <v>7081.7205699999995</v>
      </c>
      <c r="G15" s="947">
        <v>4.9249289775624261E-2</v>
      </c>
      <c r="H15" s="898">
        <v>38108.558620000025</v>
      </c>
      <c r="I15" s="898">
        <v>1076636.2636485726</v>
      </c>
    </row>
    <row r="16" spans="1:10">
      <c r="A16" s="21" t="s">
        <v>929</v>
      </c>
      <c r="B16" s="17"/>
      <c r="C16" s="18"/>
      <c r="D16" s="18"/>
      <c r="E16" s="18"/>
      <c r="F16" s="18"/>
      <c r="G16" s="18"/>
    </row>
    <row r="17" spans="1:14" ht="10.15" customHeight="1">
      <c r="A17" s="925" t="s">
        <v>47</v>
      </c>
      <c r="B17" s="757"/>
      <c r="C17" s="757"/>
      <c r="D17" s="757"/>
      <c r="E17" s="757"/>
      <c r="F17" s="757"/>
      <c r="G17" s="29"/>
    </row>
    <row r="18" spans="1:14" ht="10.15" customHeight="1">
      <c r="A18" s="922" t="s">
        <v>932</v>
      </c>
      <c r="B18" s="923"/>
      <c r="C18" s="923"/>
      <c r="D18" s="923"/>
      <c r="E18" s="923"/>
      <c r="F18" s="923"/>
      <c r="G18" s="30"/>
    </row>
    <row r="19" spans="1:14" ht="10.15" customHeight="1">
      <c r="A19" s="921" t="s">
        <v>48</v>
      </c>
      <c r="B19" s="920"/>
      <c r="C19" s="920"/>
      <c r="D19" s="920"/>
      <c r="E19" s="920"/>
      <c r="F19" s="920"/>
      <c r="G19" s="31"/>
    </row>
    <row r="20" spans="1:14" ht="10.15" customHeight="1">
      <c r="A20" s="922" t="s">
        <v>49</v>
      </c>
      <c r="B20" s="924"/>
      <c r="C20" s="924"/>
      <c r="D20" s="924"/>
      <c r="E20" s="924"/>
      <c r="F20" s="924"/>
      <c r="G20" s="30"/>
    </row>
    <row r="21" spans="1:14" ht="12.75" customHeight="1"/>
    <row r="22" spans="1:14" ht="12.75" customHeight="1">
      <c r="A22" s="150" t="s">
        <v>652</v>
      </c>
      <c r="L22" s="137" t="str">
        <f>Naslovnica!A20</f>
        <v>Svibanj 2023.</v>
      </c>
    </row>
    <row r="23" spans="1:14" ht="12.75" customHeight="1">
      <c r="A23" s="553" t="s">
        <v>923</v>
      </c>
      <c r="L23" s="529" t="str">
        <f>Naslovnica!A24</f>
        <v>May 2023</v>
      </c>
    </row>
    <row r="24" spans="1:14" ht="12.75" customHeight="1"/>
    <row r="25" spans="1:14" ht="12.75" customHeight="1">
      <c r="L25" s="13" t="s">
        <v>1514</v>
      </c>
    </row>
    <row r="26" spans="1:14" s="261" customFormat="1" ht="14.45" customHeight="1">
      <c r="A26" s="1155" t="s">
        <v>1116</v>
      </c>
      <c r="B26" s="1156" t="s">
        <v>1154</v>
      </c>
      <c r="C26" s="1156"/>
      <c r="D26" s="1156"/>
      <c r="E26" s="1156"/>
      <c r="F26" s="1160" t="s">
        <v>1099</v>
      </c>
      <c r="G26" s="1160"/>
      <c r="H26" s="1160"/>
      <c r="I26" s="1158" t="s">
        <v>1098</v>
      </c>
      <c r="J26" s="1159" t="s">
        <v>1093</v>
      </c>
      <c r="K26" s="1155" t="s">
        <v>1095</v>
      </c>
      <c r="L26" s="1155" t="s">
        <v>1097</v>
      </c>
    </row>
    <row r="27" spans="1:14" s="261" customFormat="1" ht="96">
      <c r="A27" s="1155"/>
      <c r="B27" s="896" t="s">
        <v>1101</v>
      </c>
      <c r="C27" s="896" t="s">
        <v>1102</v>
      </c>
      <c r="D27" s="896" t="s">
        <v>1103</v>
      </c>
      <c r="E27" s="896" t="s">
        <v>1104</v>
      </c>
      <c r="F27" s="896" t="s">
        <v>1100</v>
      </c>
      <c r="G27" s="896" t="s">
        <v>1105</v>
      </c>
      <c r="H27" s="896" t="s">
        <v>1052</v>
      </c>
      <c r="I27" s="1158"/>
      <c r="J27" s="1159"/>
      <c r="K27" s="1155"/>
      <c r="L27" s="1155"/>
      <c r="M27"/>
      <c r="N27"/>
    </row>
    <row r="28" spans="1:14" s="261" customFormat="1">
      <c r="A28" s="893" t="s">
        <v>1049</v>
      </c>
      <c r="B28" s="899">
        <v>112.03146000000001</v>
      </c>
      <c r="C28" s="899">
        <v>0</v>
      </c>
      <c r="D28" s="899">
        <v>480.06450000000001</v>
      </c>
      <c r="E28" s="899">
        <v>351.53237000000001</v>
      </c>
      <c r="F28" s="899">
        <v>66.415580000000006</v>
      </c>
      <c r="G28" s="899">
        <v>10.75497</v>
      </c>
      <c r="H28" s="899">
        <v>2.7120000000000002E-2</v>
      </c>
      <c r="I28" s="900">
        <v>1020.8259999999999</v>
      </c>
      <c r="J28" s="901">
        <v>-2.9176100487833478E-2</v>
      </c>
      <c r="K28" s="900">
        <v>5774.51234999999</v>
      </c>
      <c r="L28" s="900">
        <v>82092.522331901564</v>
      </c>
      <c r="M28"/>
      <c r="N28"/>
    </row>
    <row r="29" spans="1:14" s="261" customFormat="1">
      <c r="A29" s="893" t="s">
        <v>1050</v>
      </c>
      <c r="B29" s="899">
        <v>192.20071999999999</v>
      </c>
      <c r="C29" s="899">
        <v>0</v>
      </c>
      <c r="D29" s="899">
        <v>0</v>
      </c>
      <c r="E29" s="899">
        <v>15.658770000000001</v>
      </c>
      <c r="F29" s="899">
        <v>53.706650000000003</v>
      </c>
      <c r="G29" s="899">
        <v>488.32492999999999</v>
      </c>
      <c r="H29" s="899">
        <v>1.2409000000000001</v>
      </c>
      <c r="I29" s="900">
        <v>751.13197000000002</v>
      </c>
      <c r="J29" s="901">
        <v>-3.2958589730233245E-2</v>
      </c>
      <c r="K29" s="900">
        <v>4808.1476399999956</v>
      </c>
      <c r="L29" s="900">
        <v>87053.931378801513</v>
      </c>
      <c r="M29"/>
      <c r="N29"/>
    </row>
    <row r="30" spans="1:14" s="261" customFormat="1">
      <c r="A30" s="893" t="s">
        <v>218</v>
      </c>
      <c r="B30" s="899">
        <v>0</v>
      </c>
      <c r="C30" s="899">
        <v>0</v>
      </c>
      <c r="D30" s="899">
        <v>1.4264100000000002</v>
      </c>
      <c r="E30" s="899">
        <v>0.76090000000000002</v>
      </c>
      <c r="F30" s="899">
        <v>3.0236999999999998</v>
      </c>
      <c r="G30" s="899">
        <v>0</v>
      </c>
      <c r="H30" s="899">
        <v>0</v>
      </c>
      <c r="I30" s="900">
        <v>5.2110099999999999</v>
      </c>
      <c r="J30" s="901">
        <v>-0.62491803420286063</v>
      </c>
      <c r="K30" s="900">
        <v>81.553580000000011</v>
      </c>
      <c r="L30" s="900">
        <v>534.797097154423</v>
      </c>
      <c r="M30"/>
      <c r="N30"/>
    </row>
    <row r="31" spans="1:14" s="261" customFormat="1">
      <c r="A31" s="893" t="s">
        <v>219</v>
      </c>
      <c r="B31" s="899">
        <v>0</v>
      </c>
      <c r="C31" s="899">
        <v>0</v>
      </c>
      <c r="D31" s="899">
        <v>6.1789700000000005</v>
      </c>
      <c r="E31" s="899">
        <v>3.7061500000000001</v>
      </c>
      <c r="F31" s="899">
        <v>1.4378</v>
      </c>
      <c r="G31" s="899">
        <v>0</v>
      </c>
      <c r="H31" s="899">
        <v>0</v>
      </c>
      <c r="I31" s="900">
        <v>11.32292</v>
      </c>
      <c r="J31" s="901">
        <v>0.42011350453077467</v>
      </c>
      <c r="K31" s="900">
        <v>59.007340000000113</v>
      </c>
      <c r="L31" s="900">
        <v>3220.9072709841403</v>
      </c>
      <c r="M31"/>
      <c r="N31"/>
    </row>
    <row r="32" spans="1:14" s="261" customFormat="1">
      <c r="A32" s="893" t="s">
        <v>46</v>
      </c>
      <c r="B32" s="899">
        <v>4.7849599999999999</v>
      </c>
      <c r="C32" s="899">
        <v>0</v>
      </c>
      <c r="D32" s="899">
        <v>81.328039999999987</v>
      </c>
      <c r="E32" s="899">
        <v>61.524300000000004</v>
      </c>
      <c r="F32" s="899">
        <v>2.7825199999999999</v>
      </c>
      <c r="G32" s="899">
        <v>0</v>
      </c>
      <c r="H32" s="899">
        <v>0</v>
      </c>
      <c r="I32" s="900">
        <v>150.41981999999999</v>
      </c>
      <c r="J32" s="901">
        <v>3.4262726974940705E-2</v>
      </c>
      <c r="K32" s="900">
        <v>1045.0245300000024</v>
      </c>
      <c r="L32" s="900">
        <v>19233.937370317199</v>
      </c>
      <c r="M32"/>
      <c r="N32"/>
    </row>
    <row r="33" spans="1:14" s="261" customFormat="1">
      <c r="A33" s="893" t="s">
        <v>36</v>
      </c>
      <c r="B33" s="899">
        <v>5.8291700000000004</v>
      </c>
      <c r="C33" s="899">
        <v>0</v>
      </c>
      <c r="D33" s="899">
        <v>0</v>
      </c>
      <c r="E33" s="899">
        <v>32.396439999999998</v>
      </c>
      <c r="F33" s="899">
        <v>0</v>
      </c>
      <c r="G33" s="899">
        <v>83.931200000000004</v>
      </c>
      <c r="H33" s="899">
        <v>0</v>
      </c>
      <c r="I33" s="900">
        <v>122.15681000000001</v>
      </c>
      <c r="J33" s="901">
        <v>-0.24630664570551386</v>
      </c>
      <c r="K33" s="900">
        <v>890.51288000000022</v>
      </c>
      <c r="L33" s="900">
        <v>15615.46805287146</v>
      </c>
      <c r="M33"/>
      <c r="N33"/>
    </row>
    <row r="34" spans="1:14" s="261" customFormat="1">
      <c r="A34" s="893" t="s">
        <v>37</v>
      </c>
      <c r="B34" s="899">
        <v>15.64194</v>
      </c>
      <c r="C34" s="899">
        <v>0</v>
      </c>
      <c r="D34" s="899">
        <v>118.1502</v>
      </c>
      <c r="E34" s="899">
        <v>92.094490000000008</v>
      </c>
      <c r="F34" s="899">
        <v>23.570259999999998</v>
      </c>
      <c r="G34" s="899">
        <v>19.975009999999997</v>
      </c>
      <c r="H34" s="899">
        <v>6.6439999999999999E-2</v>
      </c>
      <c r="I34" s="900">
        <v>269.49833999999998</v>
      </c>
      <c r="J34" s="901">
        <v>0.11701081588133055</v>
      </c>
      <c r="K34" s="900">
        <v>1380.6148099999955</v>
      </c>
      <c r="L34" s="900">
        <v>24652.502393781277</v>
      </c>
      <c r="M34"/>
      <c r="N34"/>
    </row>
    <row r="35" spans="1:14" s="261" customFormat="1">
      <c r="A35" s="373" t="s">
        <v>38</v>
      </c>
      <c r="B35" s="899">
        <v>220.27074999999999</v>
      </c>
      <c r="C35" s="899">
        <v>0</v>
      </c>
      <c r="D35" s="899">
        <v>255.28632000000002</v>
      </c>
      <c r="E35" s="899">
        <v>247.74660999999998</v>
      </c>
      <c r="F35" s="899">
        <v>48.333400000000005</v>
      </c>
      <c r="G35" s="899">
        <v>6.4030299999999993</v>
      </c>
      <c r="H35" s="899">
        <v>0.79479999999999995</v>
      </c>
      <c r="I35" s="900">
        <v>778.83490999999992</v>
      </c>
      <c r="J35" s="901">
        <v>0.2337701430521506</v>
      </c>
      <c r="K35" s="900">
        <v>5082.8841199999879</v>
      </c>
      <c r="L35" s="900">
        <v>104969.84315643238</v>
      </c>
      <c r="M35"/>
      <c r="N35"/>
    </row>
    <row r="36" spans="1:14" s="261" customFormat="1" ht="19.899999999999999" customHeight="1">
      <c r="A36" s="897" t="s">
        <v>1051</v>
      </c>
      <c r="B36" s="898">
        <v>550.7589999999999</v>
      </c>
      <c r="C36" s="898">
        <v>0</v>
      </c>
      <c r="D36" s="898">
        <v>942.43444000000011</v>
      </c>
      <c r="E36" s="898">
        <v>805.42003</v>
      </c>
      <c r="F36" s="898">
        <v>199.26991000000001</v>
      </c>
      <c r="G36" s="898">
        <v>609.38914</v>
      </c>
      <c r="H36" s="898">
        <v>2.1292600000000004</v>
      </c>
      <c r="I36" s="898">
        <v>3109.4017800000001</v>
      </c>
      <c r="J36" s="947">
        <v>2.615474684578234E-2</v>
      </c>
      <c r="K36" s="898">
        <v>19122.257249999973</v>
      </c>
      <c r="L36" s="898">
        <v>337373.90905224392</v>
      </c>
      <c r="M36"/>
      <c r="N36"/>
    </row>
    <row r="37" spans="1:14" ht="12.75" customHeight="1">
      <c r="A37" s="21" t="s">
        <v>929</v>
      </c>
      <c r="G37" s="132"/>
      <c r="H37" s="132"/>
    </row>
    <row r="38" spans="1:14" ht="12.75" customHeight="1">
      <c r="A38" s="16" t="s">
        <v>912</v>
      </c>
    </row>
    <row r="39" spans="1:14" ht="12.75" customHeight="1">
      <c r="A39" s="820" t="s">
        <v>931</v>
      </c>
      <c r="G39" s="76"/>
    </row>
    <row r="40" spans="1:14" ht="12.75" customHeight="1"/>
    <row r="41" spans="1:14" ht="12.75" customHeight="1">
      <c r="A41" s="612"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ca302e39-a258-4920-a5cd-d26b5a5d483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2023-06-21T12:03:42Z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