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a 1.21" sheetId="36" r:id="rId13"/>
    <sheet name="14 Tablice 2.1 - 2.4" sheetId="83" r:id="rId14"/>
    <sheet name="15 Tablice 2.5, 2.6" sheetId="89" r:id="rId15"/>
    <sheet name="16 Tablice 2.7 - 2.9" sheetId="90" r:id="rId16"/>
    <sheet name="17 Tablica 3.1" sheetId="37" r:id="rId17"/>
    <sheet name="18 Tablica 3.2" sheetId="38" r:id="rId18"/>
    <sheet name="19 Tablica 4.1" sheetId="44" r:id="rId19"/>
    <sheet name="20 Tablice 4.2 - 4.7" sheetId="45" r:id="rId20"/>
    <sheet name="21 Tablice 5.1 - 5.4" sheetId="86" r:id="rId21"/>
    <sheet name="22 Tablica 6.1" sheetId="46" r:id="rId22"/>
    <sheet name="23 Tablice 6.2, 6.3" sheetId="67" r:id="rId23"/>
    <sheet name="24 Tablice 6.4 - 6.8" sheetId="65" r:id="rId24"/>
    <sheet name="25 Tablice 6.9 - 6.12 " sheetId="68" r:id="rId25"/>
    <sheet name="26 Tablice 7.1, 7.2 " sheetId="70" r:id="rId26"/>
    <sheet name="27 Tablice 7.3, 7.4" sheetId="71" r:id="rId27"/>
    <sheet name="28 Tablica 7.5" sheetId="76" r:id="rId28"/>
    <sheet name="29 Tablica 7.6 " sheetId="72" r:id="rId29"/>
    <sheet name="30 Tablica 7.7" sheetId="85" r:id="rId30"/>
    <sheet name="31 Tablica 7.8" sheetId="87" r:id="rId31"/>
    <sheet name="32 Tablice 8.1 - 8.5" sheetId="82" r:id="rId32"/>
    <sheet name="33 Tablica 8,6" sheetId="88"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bazaprol">[1]privremeni!$A$4:$I$291</definedName>
    <definedName name="clanstvo">[2]Clanstvo!$A$1:$IV$59</definedName>
    <definedName name="datum">'12 Tablice 1.18 - 1.20'!#REF!</definedName>
    <definedName name="datum_p">'8 Tablice 1.11, 1.12'!$B$4</definedName>
    <definedName name="datumd" localSheetId="4">'5 Tablice 1.5 - 1.7'!$B$2</definedName>
    <definedName name="datumn" localSheetId="4">'5 Tablice 1.5 - 1.7'!$B$35</definedName>
    <definedName name="datumnav">'6 Tablice 1.8, 1.9'!$B$2</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'19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1.16'!$A$1:$G$44</definedName>
    <definedName name="_xlnm.Print_Area" localSheetId="10">'11 Tablica 1.17'!$A$1:$S$40</definedName>
    <definedName name="_xlnm.Print_Area" localSheetId="11">'12 Tablice 1.18 - 1.20'!$A$1:$P$49</definedName>
    <definedName name="_xlnm.Print_Area" localSheetId="12">'13 Tablica 1.21'!$A$1:$AQ$63</definedName>
    <definedName name="_xlnm.Print_Area" localSheetId="13">'14 Tablice 2.1 - 2.4'!$A$1:$H$56</definedName>
    <definedName name="_xlnm.Print_Area" localSheetId="14">'15 Tablice 2.5, 2.6'!$A$1:$E$55</definedName>
    <definedName name="_xlnm.Print_Area" localSheetId="15">'16 Tablice 2.7 - 2.9'!$A$1:$E$58</definedName>
    <definedName name="_xlnm.Print_Area" localSheetId="16">'17 Tablica 3.1'!$A$1:$P$48</definedName>
    <definedName name="_xlnm.Print_Area" localSheetId="17">'18 Tablica 3.2'!$A$1:$F$38</definedName>
    <definedName name="_xlnm.Print_Area" localSheetId="18">'19 Tablica 4.1'!$A$1:$G$61</definedName>
    <definedName name="_xlnm.Print_Area" localSheetId="1">'2 Sadržaj'!$A$1:$A$172</definedName>
    <definedName name="_xlnm.Print_Area" localSheetId="19">'20 Tablice 4.2 - 4.7'!$A$1:$K$76</definedName>
    <definedName name="_xlnm.Print_Area" localSheetId="20">'21 Tablice 5.1 - 5.4'!$A$1:$J$74</definedName>
    <definedName name="_xlnm.Print_Area" localSheetId="21">'22 Tablica 6.1'!$A$1:$L$149</definedName>
    <definedName name="_xlnm.Print_Area" localSheetId="22">'23 Tablice 6.2, 6.3'!$A$1:$O$56</definedName>
    <definedName name="_xlnm.Print_Area" localSheetId="23">'24 Tablice 6.4 - 6.8'!$A$1:$G$87</definedName>
    <definedName name="_xlnm.Print_Area" localSheetId="24">'25 Tablice 6.9 - 6.12 '!$A$1:$F$51</definedName>
    <definedName name="_xlnm.Print_Area" localSheetId="25">'26 Tablice 7.1, 7.2 '!$A$1:$I$32</definedName>
    <definedName name="_xlnm.Print_Area" localSheetId="26">'27 Tablice 7.3, 7.4'!$A$1:$D$56</definedName>
    <definedName name="_xlnm.Print_Area" localSheetId="27">'28 Tablica 7.5'!$A$1:$E$61</definedName>
    <definedName name="_xlnm.Print_Area" localSheetId="28">'29 Tablica 7.6 '!$A$1:$I$56</definedName>
    <definedName name="_xlnm.Print_Area" localSheetId="2">'3 Tablice 1.1, 1.2'!$A$1:$S$54</definedName>
    <definedName name="_xlnm.Print_Area" localSheetId="29">'30 Tablica 7.7'!$A$1:$O$46</definedName>
    <definedName name="_xlnm.Print_Area" localSheetId="31">'32 Tablice 8.1 - 8.5'!$A$1:$E$69</definedName>
    <definedName name="_xlnm.Print_Area" localSheetId="3">'4 Tablice 1.3, 1.4'!$A$1:$D$61</definedName>
    <definedName name="_xlnm.Print_Area" localSheetId="4">'5 Tablice 1.5 - 1.7'!$A$1:$G$85</definedName>
    <definedName name="_xlnm.Print_Area" localSheetId="5">'6 Tablice 1.8, 1.9'!$A$1:$G$30</definedName>
    <definedName name="_xlnm.Print_Area" localSheetId="6">'7 Tablica 1.10'!$A$1:$AG$55</definedName>
    <definedName name="_xlnm.Print_Area" localSheetId="7">'8 Tablice 1.11, 1.12'!$A$1:$J$41</definedName>
    <definedName name="_xlnm.Print_Area" localSheetId="8">'9 Tablice 1.13, 1.14'!$A$1:$F$49</definedName>
    <definedName name="_xlnm.Print_Area" localSheetId="0">Naslovnica!$A$1:$I$39</definedName>
    <definedName name="regost5">'[1]Regos t 5 '!$1:$1048576</definedName>
    <definedName name="Unos">'[6]Unos podataka'!$A$1:$EP$102</definedName>
    <definedName name="Unos_NOVI">[7]Unos_podataka_NOVI!$B$1:$EA$173</definedName>
    <definedName name="ZDMFclanovi">[8]Clanstvo!$1:$1048576</definedName>
    <definedName name="ZDMFisplate">[9]Isplate!$A$1:$IU$382</definedName>
    <definedName name="ZDMFnav">[8]NAV!$1:$1048576</definedName>
    <definedName name="ZDMFuplate">#REF!</definedName>
  </definedNames>
  <calcPr calcId="162913"/>
</workbook>
</file>

<file path=xl/calcChain.xml><?xml version="1.0" encoding="utf-8"?>
<calcChain xmlns="http://schemas.openxmlformats.org/spreadsheetml/2006/main">
  <c r="H49" i="67" l="1"/>
  <c r="C49" i="67"/>
  <c r="D49" i="67"/>
  <c r="E49" i="67"/>
  <c r="F49" i="67"/>
  <c r="G49" i="67"/>
  <c r="B49" i="67"/>
  <c r="H132" i="46" l="1"/>
  <c r="F41" i="65" l="1"/>
  <c r="H16" i="45" l="1"/>
  <c r="B34" i="45"/>
  <c r="B16" i="45"/>
  <c r="S31" i="3" l="1"/>
  <c r="S32" i="3"/>
  <c r="I33" i="8" l="1"/>
  <c r="I32" i="8"/>
  <c r="B27" i="31"/>
  <c r="B26" i="31"/>
  <c r="G23" i="31"/>
  <c r="G22" i="31"/>
  <c r="C36" i="5" l="1"/>
  <c r="B8" i="44" l="1"/>
  <c r="B7" i="44"/>
  <c r="E8" i="44" l="1"/>
  <c r="B31" i="44"/>
  <c r="B19" i="44"/>
  <c r="B50" i="44"/>
  <c r="B35" i="44"/>
  <c r="E7" i="44"/>
  <c r="B49" i="44"/>
  <c r="B34" i="44"/>
  <c r="B30" i="44"/>
  <c r="B18" i="44"/>
  <c r="E50" i="44" l="1"/>
  <c r="E31" i="44"/>
  <c r="E19" i="44"/>
  <c r="E30" i="44"/>
  <c r="E49" i="44"/>
  <c r="E18" i="44"/>
  <c r="E17" i="68"/>
  <c r="F64" i="45" l="1"/>
  <c r="E64" i="45"/>
  <c r="F2" i="68" l="1"/>
  <c r="F1" i="68"/>
  <c r="H42" i="67" l="1"/>
  <c r="H41" i="67"/>
  <c r="F72" i="45" l="1"/>
  <c r="E72" i="45"/>
  <c r="F78" i="65" l="1"/>
  <c r="F17" i="65" l="1"/>
  <c r="E33" i="68" l="1"/>
  <c r="E32" i="68"/>
  <c r="O2" i="67" l="1"/>
  <c r="O1" i="67"/>
  <c r="E2" i="45" l="1"/>
  <c r="K2" i="45" s="1"/>
  <c r="E1" i="45"/>
  <c r="K1" i="45" s="1"/>
  <c r="H7" i="46"/>
  <c r="H6" i="46"/>
  <c r="B56" i="45"/>
  <c r="B39" i="45" l="1"/>
  <c r="AQ2" i="36"/>
  <c r="AQ1" i="36"/>
  <c r="G2" i="34"/>
  <c r="D11" i="34" s="1"/>
  <c r="G1" i="34"/>
  <c r="D10" i="34" s="1"/>
  <c r="S2" i="33"/>
  <c r="S1" i="33"/>
  <c r="G2" i="31"/>
  <c r="G1" i="31"/>
  <c r="B6" i="31"/>
  <c r="B7" i="31"/>
  <c r="B6" i="30"/>
  <c r="B7" i="30"/>
  <c r="F24" i="30"/>
  <c r="F23" i="30"/>
  <c r="F2" i="30"/>
  <c r="B29" i="30" s="1"/>
  <c r="F1" i="30"/>
  <c r="B28" i="30" s="1"/>
  <c r="D6" i="34" l="1"/>
  <c r="K6" i="34" s="1"/>
  <c r="P2" i="34"/>
  <c r="D5" i="34"/>
  <c r="K5" i="34" s="1"/>
  <c r="P1" i="34"/>
  <c r="J2" i="28"/>
  <c r="J1" i="28"/>
  <c r="AG2" i="27"/>
  <c r="AG1" i="27"/>
  <c r="B6" i="8" l="1"/>
  <c r="B5" i="8"/>
  <c r="G2" i="8"/>
  <c r="G1" i="8"/>
  <c r="E30" i="7"/>
  <c r="E29" i="7"/>
  <c r="E2" i="7"/>
  <c r="D59" i="7" s="1"/>
  <c r="E1" i="7"/>
  <c r="D58" i="7" s="1"/>
  <c r="D34" i="5"/>
  <c r="D33" i="5"/>
  <c r="D2" i="5"/>
  <c r="D1" i="5"/>
  <c r="S5" i="3"/>
  <c r="S4" i="3"/>
  <c r="B6" i="5" l="1"/>
  <c r="B37" i="5"/>
  <c r="B5" i="5"/>
  <c r="B36" i="5"/>
</calcChain>
</file>

<file path=xl/sharedStrings.xml><?xml version="1.0" encoding="utf-8"?>
<sst xmlns="http://schemas.openxmlformats.org/spreadsheetml/2006/main" count="3282" uniqueCount="1581">
  <si>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</si>
  <si>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</si>
  <si>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</si>
  <si>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</si>
  <si>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</si>
  <si>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</si>
  <si>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</si>
  <si>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</si>
  <si>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</si>
  <si>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</si>
  <si>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</si>
  <si>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</si>
  <si>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</si>
  <si>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</si>
  <si>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</si>
  <si>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</si>
  <si>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</si>
  <si>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</si>
  <si>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</si>
  <si>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</si>
  <si>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</si>
  <si>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</si>
  <si>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</si>
  <si>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</si>
  <si>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</si>
  <si>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</si>
  <si>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</si>
  <si>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</si>
  <si>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</si>
  <si>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</si>
  <si>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</si>
  <si>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</si>
  <si>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</si>
  <si>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</si>
  <si>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</si>
  <si>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</si>
  <si>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</si>
  <si>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</si>
  <si>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</si>
  <si>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</si>
  <si>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</si>
  <si>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</si>
  <si>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</si>
  <si>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</si>
  <si>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</si>
  <si>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r>
      <t>Sveukupno od početka djelovanja</t>
    </r>
    <r>
      <rPr>
        <vertAlign val="superscript"/>
        <sz val="8"/>
        <rFont val="Arial"/>
        <family val="2"/>
      </rPr>
      <t xml:space="preserve"> 2)</t>
    </r>
  </si>
  <si>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</si>
  <si>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</si>
  <si>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</si>
  <si>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</si>
  <si>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</si>
  <si>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</si>
  <si>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Anualiziraniod početka poslovanja</t>
  </si>
  <si>
    <t>Year-to-date</t>
  </si>
  <si>
    <t>Year-on-year</t>
  </si>
  <si>
    <t>Annualized since start of business</t>
  </si>
  <si>
    <t>AZ benefit 
ODMF</t>
  </si>
  <si>
    <t>AZ profit 
ODMF</t>
  </si>
  <si>
    <t>Croatia osiguranje 
ODMF</t>
  </si>
  <si>
    <t>Erste Plavi 
Expert ODMF</t>
  </si>
  <si>
    <t>Erste Plavi 
Protect ODMF</t>
  </si>
  <si>
    <t>Raiffeisen 
ODMF</t>
  </si>
  <si>
    <t>14.12.2004.</t>
  </si>
  <si>
    <t>30.12.2008.</t>
  </si>
  <si>
    <t>20.12.2006.</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</si>
  <si>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</si>
  <si>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</si>
  <si>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</si>
  <si>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</si>
  <si>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</si>
  <si>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</si>
  <si>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</si>
  <si>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</si>
  <si>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</si>
  <si>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</si>
  <si>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</si>
  <si>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</si>
  <si>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</si>
  <si>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</si>
  <si>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</si>
  <si>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</si>
  <si>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</si>
  <si>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</si>
  <si>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</si>
  <si>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</si>
  <si>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</si>
  <si>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</si>
  <si>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Quaestus Private Equity d.o.o.</t>
  </si>
  <si>
    <t>Honestas FGS</t>
  </si>
  <si>
    <t>Honestas Private Equity Partneri d.o.o.</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</si>
  <si>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</si>
  <si>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</si>
  <si>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</si>
  <si>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</si>
  <si>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</si>
  <si>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</si>
  <si>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</si>
  <si>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</si>
  <si>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</si>
  <si>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</si>
  <si>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</si>
  <si>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</si>
  <si>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</si>
  <si>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</si>
  <si>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</si>
  <si>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02.10.2012.</t>
  </si>
  <si>
    <t>29.12.2011.</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</si>
  <si>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</si>
  <si>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</si>
  <si>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</si>
  <si>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</si>
  <si>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</si>
  <si>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</si>
  <si>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</si>
  <si>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</si>
  <si>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</si>
  <si>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</si>
  <si>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</si>
  <si>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</si>
  <si>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</si>
  <si>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</si>
  <si>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</si>
  <si>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</si>
  <si>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</si>
  <si>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</si>
  <si>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</si>
  <si>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</si>
  <si>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</si>
  <si>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</si>
  <si>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</si>
  <si>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</si>
  <si>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</si>
  <si>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</si>
  <si>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</si>
  <si>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</si>
  <si>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</si>
  <si>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</si>
  <si>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</si>
  <si>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</si>
  <si>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</si>
  <si>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</si>
  <si>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</si>
  <si>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</si>
  <si>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</si>
  <si>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</si>
  <si>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</si>
  <si>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</si>
  <si>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</si>
  <si>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</si>
  <si>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</si>
  <si>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</si>
  <si>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</si>
  <si>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</si>
  <si>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</si>
  <si>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</si>
  <si>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</si>
  <si>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</si>
  <si>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</si>
  <si>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</si>
  <si>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</si>
  <si>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</si>
  <si>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Raiffeisen d.d.</t>
  </si>
  <si>
    <t>Erste d.o.o.</t>
  </si>
  <si>
    <t>Relativna</t>
  </si>
  <si>
    <t>Relative</t>
  </si>
  <si>
    <t xml:space="preserve">U iznosu </t>
  </si>
  <si>
    <t>ZB Private World</t>
  </si>
  <si>
    <t>SLAVONSKI ZAIF d.d.</t>
  </si>
  <si>
    <t>KAPITALNI FOND  d.d. ZAIF</t>
  </si>
  <si>
    <t>Croatia osiguranje d.o.o.</t>
  </si>
  <si>
    <t>14.3.2005.</t>
  </si>
  <si>
    <t>29.12.2015.</t>
  </si>
  <si>
    <t>2015.</t>
  </si>
  <si>
    <t>HRALTIUAP204</t>
  </si>
  <si>
    <t>HRALTIUAP105</t>
  </si>
  <si>
    <t>HRERSIUELTE8</t>
  </si>
  <si>
    <t>HRERSIUEXCL4</t>
  </si>
  <si>
    <t>HRICAMUCAP15</t>
  </si>
  <si>
    <t>HRNFDAUPRIV3</t>
  </si>
  <si>
    <t>HRLOINUVAL26</t>
  </si>
  <si>
    <t>HRZBINUPREA1</t>
  </si>
  <si>
    <t>HRICAMUOMIF8</t>
  </si>
  <si>
    <t>HRLOINUPRIM0</t>
  </si>
  <si>
    <t>HRNPEPUNALP5</t>
  </si>
  <si>
    <t>HRHPREUHNST5</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</si>
  <si>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</si>
  <si>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</si>
  <si>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</si>
  <si>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</si>
  <si>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</si>
  <si>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</si>
  <si>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</si>
  <si>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</si>
  <si>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</si>
  <si>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</si>
  <si>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</si>
  <si>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</si>
  <si>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</si>
  <si>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</si>
  <si>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</si>
  <si>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</si>
  <si>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</si>
  <si>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</si>
  <si>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30.12.2016.</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</si>
  <si>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</si>
  <si>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</si>
  <si>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</si>
  <si>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</si>
  <si>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</si>
  <si>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</si>
  <si>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</si>
  <si>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</si>
  <si>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</si>
  <si>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</si>
  <si>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</si>
  <si>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</si>
  <si>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Auto Hrvatska ZDMF</t>
  </si>
  <si>
    <t>AZ Dalekovod ZDMF</t>
  </si>
  <si>
    <t>AZ Hrvatska kontrola zračne plovidbe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</si>
  <si>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</si>
  <si>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</si>
  <si>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</si>
  <si>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</si>
  <si>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</si>
  <si>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</si>
  <si>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</si>
  <si>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</si>
  <si>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</si>
  <si>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</si>
  <si>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</si>
  <si>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</si>
  <si>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</si>
  <si>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27.7.2017.</t>
  </si>
  <si>
    <t>8.3.2004.</t>
  </si>
  <si>
    <t>9.10.2008.</t>
  </si>
  <si>
    <t>20.9.2005.</t>
  </si>
  <si>
    <t>3.6.2008.</t>
  </si>
  <si>
    <t>9.5.2006.</t>
  </si>
  <si>
    <t>21.2.2005.</t>
  </si>
  <si>
    <t>1.7.2004.</t>
  </si>
  <si>
    <t>ICAM Capital Private 2</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</si>
  <si>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</si>
  <si>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</si>
  <si>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</si>
  <si>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</si>
  <si>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</si>
  <si>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</si>
  <si>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</si>
  <si>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</si>
  <si>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</si>
  <si>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</si>
  <si>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</si>
  <si>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</si>
  <si>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</si>
  <si>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</si>
  <si>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</si>
  <si>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</si>
  <si>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</si>
  <si>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</si>
  <si>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</si>
  <si>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</si>
  <si>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</si>
  <si>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</si>
  <si>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</si>
  <si>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</si>
  <si>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</si>
  <si>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</si>
  <si>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</si>
  <si>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</si>
  <si>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</si>
  <si>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</si>
  <si>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 xml:space="preserve">Quaestus Private Equity Kapital II </t>
  </si>
  <si>
    <t>SQ CAPITAL d.o.o.</t>
  </si>
  <si>
    <t>POŠTA ZDMF</t>
  </si>
  <si>
    <t>30.8.2018.</t>
  </si>
  <si>
    <t>POLICIJSKI ZDMF</t>
  </si>
  <si>
    <t>5.10.2018.</t>
  </si>
  <si>
    <t>Allianz ZB d.o.o.</t>
  </si>
  <si>
    <t>Promjena od početka godine</t>
  </si>
  <si>
    <t xml:space="preserve">Napomene: </t>
  </si>
  <si>
    <t>2018.</t>
  </si>
  <si>
    <t>ZB Invest Funds krovni UCITS fond</t>
  </si>
  <si>
    <t>Ukupno AZ OMF</t>
  </si>
  <si>
    <t>Ukupno Erste Plavi OMF</t>
  </si>
  <si>
    <t>Ukupno PBZ CO OMF</t>
  </si>
  <si>
    <t>Ukupno Raiffeisen OMF</t>
  </si>
  <si>
    <t>Ukupno OMF kategorije A</t>
  </si>
  <si>
    <t>Ukupno OMF kategorije B</t>
  </si>
  <si>
    <t>Ukupno OMF kategorije C</t>
  </si>
  <si>
    <t>Ukupno od početka godine</t>
  </si>
  <si>
    <t>Monthly
change</t>
  </si>
  <si>
    <t>Total in current year</t>
  </si>
  <si>
    <t>u %</t>
  </si>
  <si>
    <t>in %</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</si>
  <si>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</si>
  <si>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</si>
  <si>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</si>
  <si>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</si>
  <si>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</si>
  <si>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</si>
  <si>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</si>
  <si>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</si>
  <si>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</si>
  <si>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</si>
  <si>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</si>
  <si>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</si>
  <si>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</si>
  <si>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</si>
  <si>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</si>
  <si>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</si>
  <si>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</si>
  <si>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</si>
  <si>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</si>
  <si>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</si>
  <si>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</si>
  <si>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</si>
  <si>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</si>
  <si>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</si>
  <si>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</si>
  <si>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</si>
  <si>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</si>
  <si>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</si>
  <si>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</si>
  <si>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</si>
  <si>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</si>
  <si>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</si>
  <si>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</si>
  <si>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</si>
  <si>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</si>
  <si>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</si>
  <si>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</si>
  <si>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</si>
  <si>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</si>
  <si>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</si>
  <si>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</si>
  <si>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</si>
  <si>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</si>
  <si>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</si>
  <si>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</si>
  <si>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</si>
  <si>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</si>
  <si>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</si>
  <si>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</si>
  <si>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</si>
  <si>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</si>
  <si>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</si>
  <si>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</si>
  <si>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</si>
  <si>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</si>
  <si>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</si>
  <si>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</si>
  <si>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</si>
  <si>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</si>
  <si>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</si>
  <si>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</si>
  <si>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</si>
  <si>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</si>
  <si>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</si>
  <si>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</si>
  <si>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</si>
  <si>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</si>
  <si>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</si>
  <si>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</si>
  <si>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</si>
  <si>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</si>
  <si>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</si>
  <si>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</si>
  <si>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</si>
  <si>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</si>
  <si>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</si>
  <si>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</si>
  <si>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</si>
  <si>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</si>
  <si>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</si>
  <si>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</si>
  <si>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</si>
  <si>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</si>
  <si>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</si>
  <si>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</si>
  <si>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</si>
  <si>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</si>
  <si>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</si>
  <si>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</si>
  <si>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</si>
  <si>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</si>
  <si>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</si>
  <si>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</si>
  <si>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</si>
  <si>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</si>
  <si>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</si>
  <si>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</si>
  <si>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</si>
  <si>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</si>
  <si>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</si>
  <si>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</si>
  <si>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</si>
  <si>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</si>
  <si>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</si>
  <si>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</si>
  <si>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</si>
  <si>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</si>
  <si>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</si>
  <si>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</si>
  <si>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</si>
  <si>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</si>
  <si>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</si>
  <si>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</si>
  <si>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</si>
  <si>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</si>
  <si>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</si>
  <si>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</si>
  <si>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</si>
  <si>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</si>
  <si>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</si>
  <si>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</si>
  <si>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</si>
  <si>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</si>
  <si>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</si>
  <si>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</si>
  <si>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</si>
  <si>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</si>
  <si>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</si>
  <si>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</si>
  <si>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</si>
  <si>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</si>
  <si>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</si>
  <si>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</si>
  <si>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</si>
  <si>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</si>
  <si>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</si>
  <si>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</si>
  <si>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</si>
  <si>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</si>
  <si>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</si>
  <si>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</si>
  <si>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</si>
  <si>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</si>
  <si>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</si>
  <si>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</si>
  <si>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</si>
  <si>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</si>
  <si>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</si>
  <si>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</si>
  <si>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</si>
  <si>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</si>
  <si>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</si>
  <si>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</si>
  <si>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</si>
  <si>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</si>
  <si>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</si>
  <si>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</si>
  <si>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</si>
  <si>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</si>
  <si>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</si>
  <si>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</si>
  <si>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</si>
  <si>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</si>
  <si>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</si>
  <si>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</si>
  <si>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</si>
  <si>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</si>
  <si>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</si>
  <si>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</si>
  <si>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</si>
  <si>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</si>
  <si>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</si>
  <si>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</si>
  <si>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</si>
  <si>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</si>
  <si>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</si>
  <si>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</si>
  <si>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</si>
  <si>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</si>
  <si>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</si>
  <si>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</si>
  <si>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</si>
  <si>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</si>
  <si>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</si>
  <si>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</si>
  <si>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</si>
  <si>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</si>
  <si>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</si>
  <si>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Novčani
</t>
    </r>
    <r>
      <rPr>
        <b/>
        <i/>
        <sz val="8"/>
        <color theme="1" tint="0.34998626667073579"/>
        <rFont val="Arial"/>
        <family val="2"/>
        <charset val="238"/>
      </rPr>
      <t>Cash</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</si>
  <si>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</si>
  <si>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</si>
  <si>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</si>
  <si>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</si>
  <si>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</si>
  <si>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</si>
  <si>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</si>
  <si>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</si>
  <si>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</si>
  <si>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</si>
  <si>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</si>
  <si>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</si>
  <si>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</si>
  <si>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</si>
  <si>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</si>
  <si>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</si>
  <si>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</si>
  <si>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</si>
  <si>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</si>
  <si>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</si>
  <si>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</si>
  <si>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</si>
  <si>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</si>
  <si>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</si>
  <si>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</si>
  <si>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</si>
  <si>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</si>
  <si>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</si>
  <si>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</si>
  <si>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</si>
  <si>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</si>
  <si>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</si>
  <si>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</si>
  <si>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</si>
  <si>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</si>
  <si>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</si>
  <si>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</si>
  <si>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</si>
  <si>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</si>
  <si>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</si>
  <si>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</si>
  <si>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</si>
  <si>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</si>
  <si>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</si>
  <si>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</si>
  <si>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</si>
  <si>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</si>
  <si>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</si>
  <si>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</si>
  <si>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</si>
  <si>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</si>
  <si>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</si>
  <si>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</si>
  <si>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</si>
  <si>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</si>
  <si>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</si>
  <si>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</si>
  <si>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</si>
  <si>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</si>
  <si>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</si>
  <si>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</si>
  <si>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</si>
  <si>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</si>
  <si>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</si>
  <si>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</si>
  <si>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</si>
  <si>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</si>
  <si>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 xml:space="preserve">Blok promet dionica / </t>
    </r>
    <r>
      <rPr>
        <i/>
        <sz val="10"/>
        <color theme="1" tint="0.34998626667073579"/>
        <rFont val="Arial"/>
        <family val="2"/>
        <charset val="238"/>
      </rPr>
      <t>Equity Block Turnover</t>
    </r>
  </si>
  <si>
    <r>
      <t xml:space="preserve">Blok promet obveznica / </t>
    </r>
    <r>
      <rPr>
        <i/>
        <sz val="10"/>
        <color theme="1" tint="0.34998626667073579"/>
        <rFont val="Arial"/>
        <family val="2"/>
        <charset val="238"/>
      </rPr>
      <t>Debt Block Turnover</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</si>
  <si>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</si>
  <si>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</si>
  <si>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 xml:space="preserve">Blok volumen dionica / </t>
    </r>
    <r>
      <rPr>
        <i/>
        <sz val="10"/>
        <color theme="1" tint="0.34998626667073579"/>
        <rFont val="Arial"/>
        <family val="2"/>
        <charset val="238"/>
      </rPr>
      <t>Equity Block Volume</t>
    </r>
  </si>
  <si>
    <r>
      <t>Blok volumen obveznica /</t>
    </r>
    <r>
      <rPr>
        <sz val="10"/>
        <color theme="1" tint="0.34998626667073579"/>
        <rFont val="Arial"/>
        <family val="2"/>
        <charset val="238"/>
      </rPr>
      <t xml:space="preserve"> </t>
    </r>
    <r>
      <rPr>
        <i/>
        <sz val="10"/>
        <color theme="1" tint="0.34998626667073579"/>
        <rFont val="Arial"/>
        <family val="2"/>
        <charset val="238"/>
      </rPr>
      <t>Debt Block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</si>
  <si>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</si>
  <si>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</si>
  <si>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</si>
  <si>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</si>
  <si>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</si>
  <si>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</si>
  <si>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</si>
  <si>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</si>
  <si>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</si>
  <si>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</si>
  <si>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</si>
  <si>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</si>
  <si>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</si>
  <si>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</si>
  <si>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</si>
  <si>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</si>
  <si>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</si>
  <si>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</si>
  <si>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</si>
  <si>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</si>
  <si>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</si>
  <si>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</si>
  <si>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</si>
  <si>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</si>
  <si>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</si>
  <si>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</si>
  <si>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</si>
  <si>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</si>
  <si>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</si>
  <si>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</si>
  <si>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</si>
  <si>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</si>
  <si>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</si>
  <si>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</si>
  <si>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</si>
  <si>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</si>
  <si>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</si>
  <si>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</si>
  <si>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</si>
  <si>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</si>
  <si>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</si>
  <si>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</si>
  <si>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</si>
  <si>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</si>
  <si>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</si>
  <si>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</si>
  <si>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</si>
  <si>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</si>
  <si>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</si>
  <si>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</si>
  <si>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</si>
  <si>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 xml:space="preserve">Indeks
</t>
    </r>
    <r>
      <rPr>
        <i/>
        <sz val="9"/>
        <color theme="1" tint="0.34998626667073579"/>
        <rFont val="Arial"/>
        <family val="2"/>
        <charset val="238"/>
      </rPr>
      <t>Index</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</si>
  <si>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</si>
  <si>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</si>
  <si>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</si>
  <si>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</si>
  <si>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</si>
  <si>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</si>
  <si>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</si>
  <si>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Dobrovoljno mirovinsko društvo
</t>
    </r>
    <r>
      <rPr>
        <i/>
        <sz val="8"/>
        <color theme="1" tint="0.34998626667073579"/>
        <rFont val="Arial"/>
        <family val="2"/>
        <charset val="238"/>
      </rPr>
      <t>Voluntary pension fund management company</t>
    </r>
  </si>
  <si>
    <r>
      <t xml:space="preserve">Zatvoreni dobrovoljni mirovinski fond 
</t>
    </r>
    <r>
      <rPr>
        <i/>
        <sz val="8"/>
        <color theme="1" tint="0.34998626667073579"/>
        <rFont val="Arial"/>
        <family val="2"/>
        <charset val="238"/>
      </rPr>
      <t>Closed voluntary pension fund</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</si>
  <si>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</si>
  <si>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</si>
  <si>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</si>
  <si>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</si>
  <si>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</si>
  <si>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</si>
  <si>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</si>
  <si>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</si>
  <si>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</si>
  <si>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</si>
  <si>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</si>
  <si>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</si>
  <si>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</si>
  <si>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</si>
  <si>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</si>
  <si>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</si>
  <si>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</si>
  <si>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Bruto mirovinski doprinosi / </t>
    </r>
    <r>
      <rPr>
        <b/>
        <i/>
        <sz val="9"/>
        <color theme="1" tint="0.34998626667073579"/>
        <rFont val="Arial"/>
        <family val="2"/>
        <charset val="238"/>
      </rPr>
      <t>Gross pension contributions</t>
    </r>
  </si>
  <si>
    <r>
      <t xml:space="preserve">Otvoreni dobrovoljni mirovinski fond
</t>
    </r>
    <r>
      <rPr>
        <i/>
        <sz val="8"/>
        <color theme="1" tint="0.34998626667073579"/>
        <rFont val="Arial"/>
        <family val="2"/>
        <charset val="238"/>
      </rPr>
      <t>Open voluntary  pension fund</t>
    </r>
  </si>
  <si>
    <r>
      <t>Total since the start of activity</t>
    </r>
    <r>
      <rPr>
        <i/>
        <vertAlign val="superscript"/>
        <sz val="8"/>
        <color theme="1" tint="0.34998626667073579"/>
        <rFont val="Arial"/>
        <family val="2"/>
        <charset val="238"/>
      </rPr>
      <t xml:space="preserve"> 2)</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</si>
  <si>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</si>
  <si>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</si>
  <si>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</si>
  <si>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</si>
  <si>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</si>
  <si>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</si>
  <si>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</si>
  <si>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</si>
  <si>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</si>
  <si>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</si>
  <si>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</si>
  <si>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</si>
  <si>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</si>
  <si>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</si>
  <si>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</si>
  <si>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</si>
  <si>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</si>
  <si>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</si>
  <si>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</si>
  <si>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</si>
  <si>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</si>
  <si>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</si>
  <si>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</si>
  <si>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</si>
  <si>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</si>
  <si>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</si>
  <si>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</si>
  <si>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</si>
  <si>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</si>
  <si>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</si>
  <si>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</si>
  <si>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</si>
  <si>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</si>
  <si>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</si>
  <si>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</si>
  <si>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</si>
  <si>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</si>
  <si>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</si>
  <si>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</si>
  <si>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</si>
  <si>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</si>
  <si>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</si>
  <si>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</si>
  <si>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</si>
  <si>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</si>
  <si>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</si>
  <si>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</si>
  <si>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</si>
  <si>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</si>
  <si>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</si>
  <si>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</si>
  <si>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</si>
  <si>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</si>
  <si>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</si>
  <si>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</si>
  <si>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</si>
  <si>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</si>
  <si>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</si>
  <si>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</si>
  <si>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</si>
  <si>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</si>
  <si>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</si>
  <si>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</si>
  <si>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</si>
  <si>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</si>
  <si>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</si>
  <si>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</si>
  <si>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</si>
  <si>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</si>
  <si>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</si>
  <si>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</si>
  <si>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</si>
  <si>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</si>
  <si>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</si>
  <si>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</si>
  <si>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</si>
  <si>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</si>
  <si>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</si>
  <si>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</si>
  <si>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t>2018 Q 3</t>
  </si>
  <si>
    <t>2018 Q 4</t>
  </si>
  <si>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</si>
  <si>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</si>
  <si>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</si>
  <si>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</si>
  <si>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</si>
  <si>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</si>
  <si>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</si>
  <si>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</si>
  <si>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29.1.2019.</t>
  </si>
  <si>
    <t>Annualized since first day in business</t>
  </si>
  <si>
    <t>Anualizirani od početka rada</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</si>
  <si>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</si>
  <si>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</si>
  <si>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</si>
  <si>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</si>
  <si>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</si>
  <si>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</si>
  <si>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</si>
  <si>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</si>
  <si>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</si>
  <si>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</si>
  <si>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</si>
  <si>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</si>
  <si>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</si>
  <si>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</si>
  <si>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</si>
  <si>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</si>
  <si>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</si>
  <si>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</si>
  <si>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</si>
  <si>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</si>
  <si>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</si>
  <si>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</si>
  <si>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</si>
  <si>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</si>
  <si>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r>
      <t>Tablica 1.18: Podaci o zatvorenim dobrovoljnim mirovinskim fondovima (ZDMF-ovima)</t>
    </r>
    <r>
      <rPr>
        <b/>
        <vertAlign val="superscript"/>
        <sz val="9"/>
        <color theme="1"/>
        <rFont val="Arial"/>
        <family val="2"/>
        <charset val="238"/>
      </rPr>
      <t>1</t>
    </r>
  </si>
  <si>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</si>
  <si>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</si>
  <si>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</si>
  <si>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</si>
  <si>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</si>
  <si>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</si>
  <si>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</si>
  <si>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</si>
  <si>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</si>
  <si>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</si>
  <si>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</si>
  <si>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</si>
  <si>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</si>
  <si>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</si>
  <si>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</si>
  <si>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</si>
  <si>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</si>
  <si>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</si>
  <si>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</si>
  <si>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</si>
  <si>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</si>
  <si>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</si>
  <si>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</si>
  <si>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</si>
  <si>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</si>
  <si>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</si>
  <si>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</si>
  <si>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</si>
  <si>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</si>
  <si>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</si>
  <si>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</si>
  <si>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</si>
  <si>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</si>
  <si>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</si>
  <si>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</si>
  <si>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</si>
  <si>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</si>
  <si>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</si>
  <si>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</si>
  <si>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</si>
  <si>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</si>
  <si>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</si>
  <si>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</si>
  <si>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</si>
  <si>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</si>
  <si>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</si>
  <si>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</si>
  <si>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</si>
  <si>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</si>
  <si>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</si>
  <si>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</si>
  <si>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</si>
  <si>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</si>
  <si>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</si>
  <si>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</si>
  <si>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</si>
  <si>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</si>
  <si>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</si>
  <si>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</si>
  <si>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</si>
  <si>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</si>
  <si>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</si>
  <si>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</si>
  <si>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</si>
  <si>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</si>
  <si>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</si>
  <si>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</si>
  <si>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</si>
  <si>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</si>
  <si>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</si>
  <si>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</si>
  <si>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</si>
  <si>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</si>
  <si>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</si>
  <si>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</si>
  <si>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</si>
  <si>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</si>
  <si>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</si>
  <si>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</si>
  <si>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</si>
  <si>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</si>
  <si>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</si>
  <si>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</si>
  <si>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</si>
  <si>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</si>
  <si>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</si>
  <si>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</si>
  <si>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</si>
  <si>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</si>
  <si>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</si>
  <si>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</si>
  <si>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</si>
  <si>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</si>
  <si>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</si>
  <si>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</si>
  <si>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</si>
  <si>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</si>
  <si>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</si>
  <si>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</si>
  <si>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</si>
  <si>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</si>
  <si>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</si>
  <si>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</si>
  <si>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</si>
  <si>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</si>
  <si>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</si>
  <si>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</si>
  <si>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</si>
  <si>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</si>
  <si>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</si>
  <si>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</si>
  <si>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</si>
  <si>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</si>
  <si>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</si>
  <si>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</si>
  <si>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</si>
  <si>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</si>
  <si>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</si>
  <si>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</si>
  <si>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</si>
  <si>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</si>
  <si>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</si>
  <si>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</si>
  <si>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</si>
  <si>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</si>
  <si>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</si>
  <si>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</si>
  <si>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</si>
  <si>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</si>
  <si>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</si>
  <si>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</si>
  <si>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</si>
  <si>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</si>
  <si>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</si>
  <si>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</si>
  <si>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</si>
  <si>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</si>
  <si>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</si>
  <si>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</si>
  <si>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</si>
  <si>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</si>
  <si>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</si>
  <si>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</si>
  <si>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</si>
  <si>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</si>
  <si>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</si>
  <si>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</si>
  <si>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</si>
  <si>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</si>
  <si>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</si>
  <si>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</si>
  <si>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</si>
  <si>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</si>
  <si>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</si>
  <si>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</si>
  <si>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</si>
  <si>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</si>
  <si>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</si>
  <si>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</si>
  <si>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</si>
  <si>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rFont val="Arial"/>
        <family val="2"/>
      </rPr>
      <t xml:space="preserve"> 13</t>
    </r>
  </si>
  <si>
    <r>
      <t xml:space="preserve">stranica / </t>
    </r>
    <r>
      <rPr>
        <i/>
        <sz val="8"/>
        <color theme="1" tint="0.34998626667073579"/>
        <rFont val="Arial"/>
        <family val="2"/>
        <charset val="238"/>
      </rPr>
      <t>page</t>
    </r>
    <r>
      <rPr>
        <sz val="8"/>
        <rFont val="Arial"/>
        <family val="2"/>
      </rPr>
      <t xml:space="preserve"> 14</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</si>
  <si>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</si>
  <si>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</si>
  <si>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</si>
  <si>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</si>
  <si>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</si>
  <si>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</si>
  <si>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</si>
  <si>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</si>
  <si>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</si>
  <si>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</si>
  <si>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</si>
  <si>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</si>
  <si>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</si>
  <si>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</si>
  <si>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r>
      <rPr>
        <b/>
        <sz val="8"/>
        <rFont val="Arial"/>
        <family val="2"/>
        <charset val="238"/>
      </rPr>
      <t xml:space="preserve"> </t>
    </r>
    <r>
      <rPr>
        <b/>
        <vertAlign val="superscript"/>
        <sz val="8"/>
        <color rgb="FFFF0000"/>
        <rFont val="Arial"/>
        <family val="2"/>
        <charset val="238"/>
      </rPr>
      <t>1</t>
    </r>
    <r>
      <rPr>
        <b/>
        <vertAlign val="superscript"/>
        <sz val="8"/>
        <color rgb="FFFF0000"/>
        <rFont val="Arial"/>
        <family val="2"/>
      </rPr>
      <t xml:space="preserve">   </t>
    </r>
    <r>
      <rPr>
        <sz val="8"/>
        <rFont val="Arial"/>
        <family val="2"/>
      </rPr>
      <t>Fondovi  ST Balanced, ST Cash i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and ST Global Equity are currently undergoing the winding-up procedure.</t>
    </r>
  </si>
  <si>
    <t>First day in business</t>
  </si>
  <si>
    <t xml:space="preserve">Year-on-year       </t>
  </si>
  <si>
    <t>HMID PLUS</t>
  </si>
  <si>
    <t>HMID d.o.o.</t>
  </si>
  <si>
    <t>ICAM Capital Private 3 **</t>
  </si>
  <si>
    <t>2019 Q 1</t>
  </si>
  <si>
    <t>41881411646</t>
  </si>
  <si>
    <t>HRHMIDUPLUS8</t>
  </si>
  <si>
    <t>HRAGINUAGPR8</t>
  </si>
  <si>
    <t>Sveukupno od početka djelovanja</t>
  </si>
  <si>
    <t>Total since the start of activity</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</si>
  <si>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</si>
  <si>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</si>
  <si>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Inspirio Alpha</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</si>
  <si>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</si>
  <si>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</si>
  <si>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</si>
  <si>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</si>
  <si>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</si>
  <si>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</si>
  <si>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</si>
  <si>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</si>
  <si>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</si>
  <si>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</si>
  <si>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</si>
  <si>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</si>
  <si>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</si>
  <si>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</si>
  <si>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r>
      <t xml:space="preserve"> </t>
    </r>
    <r>
      <rPr>
        <b/>
        <vertAlign val="superscript"/>
        <sz val="8"/>
        <color rgb="FFFF0000"/>
        <rFont val="Arial"/>
        <family val="2"/>
        <charset val="238"/>
      </rPr>
      <t>2</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</si>
  <si>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r>
      <t>Prinosi</t>
    </r>
    <r>
      <rPr>
        <vertAlign val="superscript"/>
        <sz val="9"/>
        <rFont val="Arial"/>
        <family val="2"/>
        <charset val="238"/>
      </rPr>
      <t>2</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2</t>
    </r>
  </si>
  <si>
    <t>2019 Q 2</t>
  </si>
  <si>
    <r>
      <rPr>
        <b/>
        <sz val="9"/>
        <color rgb="FFFF0000"/>
        <rFont val="Arial"/>
        <family val="2"/>
        <charset val="238"/>
      </rPr>
      <t>*</t>
    </r>
    <r>
      <rPr>
        <sz val="9"/>
        <color theme="1"/>
        <rFont val="Arial"/>
        <family val="2"/>
        <charset val="238"/>
      </rPr>
      <t xml:space="preserve"> Veliki porast imovine kojom upravljaju kreditne institucije zbog prebacivanja portfelja iz društva Erste Asset Management u Erste banku (u travnju 2019.)</t>
    </r>
  </si>
  <si>
    <t>30.06.2019</t>
  </si>
  <si>
    <t/>
  </si>
  <si>
    <t>Inspirio FGS</t>
  </si>
  <si>
    <t>Prosperus FGS II</t>
  </si>
  <si>
    <t>AZ A1 ZDMF</t>
  </si>
  <si>
    <t>30.9.2019.</t>
  </si>
  <si>
    <t>Generali Investments d.o.o.</t>
  </si>
  <si>
    <t>2019 Q 3</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</si>
  <si>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</si>
  <si>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</si>
  <si>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t xml:space="preserve">   Large increase  of assets managed by credit institutions after removing assets from Erste Asset Mangement to the Erste bank (in April 2019).</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</si>
  <si>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</si>
  <si>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</si>
  <si>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</si>
  <si>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</si>
  <si>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</si>
  <si>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</si>
  <si>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</si>
  <si>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</si>
  <si>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</si>
  <si>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</si>
  <si>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</si>
  <si>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</si>
  <si>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</si>
  <si>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</si>
  <si>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</si>
  <si>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</si>
  <si>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</si>
  <si>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</si>
  <si>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</si>
  <si>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</si>
  <si>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</si>
  <si>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1.21: Struktura ulaganja ZDMF-ova </t>
  </si>
  <si>
    <t xml:space="preserve">Tablica 1.19: Cijene udjela i prinosi zatvorenih dobrovoljnih mirovinskih fondova (ZDMF) </t>
  </si>
  <si>
    <t xml:space="preserve">Tablica 1.20: Struktura članova ZDMF- ova prema dobi i spolu </t>
  </si>
  <si>
    <t xml:space="preserve">Table 1.20: Closed voluntary pension funds members age and gender structure </t>
  </si>
  <si>
    <t>2019.</t>
  </si>
  <si>
    <t>31.12.2019.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</si>
  <si>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</si>
  <si>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</si>
  <si>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</si>
  <si>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t>Year
on year</t>
  </si>
  <si>
    <t>Zadnjih
12 mjeseci</t>
  </si>
  <si>
    <t>Od početka rada</t>
  </si>
  <si>
    <r>
      <t xml:space="preserve">Ukupne uplate i isplate / </t>
    </r>
    <r>
      <rPr>
        <b/>
        <i/>
        <sz val="11"/>
        <color theme="1" tint="0.34998626667073579"/>
        <rFont val="Calibri"/>
        <family val="2"/>
        <charset val="238"/>
        <scheme val="minor"/>
      </rPr>
      <t>Total payments and payouts</t>
    </r>
  </si>
  <si>
    <t>Since the start of activity</t>
  </si>
  <si>
    <r>
      <t>Od toga /</t>
    </r>
    <r>
      <rPr>
        <i/>
        <sz val="9"/>
        <color theme="1" tint="0.34998626667073579"/>
        <rFont val="Arial"/>
        <family val="2"/>
        <charset val="238"/>
      </rPr>
      <t xml:space="preserve"> Thereof</t>
    </r>
    <r>
      <rPr>
        <sz val="9"/>
        <rFont val="Arial"/>
        <family val="2"/>
        <charset val="238"/>
      </rPr>
      <t>:</t>
    </r>
  </si>
  <si>
    <t>In current year</t>
  </si>
  <si>
    <r>
      <t>Umirovljenje /</t>
    </r>
    <r>
      <rPr>
        <sz val="9"/>
        <color theme="1" tint="0.34998626667073579"/>
        <rFont val="Arial"/>
        <family val="2"/>
        <charset val="238"/>
      </rPr>
      <t xml:space="preserve"> </t>
    </r>
    <r>
      <rPr>
        <i/>
        <sz val="9"/>
        <color theme="1" tint="0.34998626667073579"/>
        <rFont val="Arial"/>
        <family val="2"/>
        <charset val="238"/>
      </rPr>
      <t>Retirement</t>
    </r>
  </si>
  <si>
    <r>
      <t xml:space="preserve">Smrt / </t>
    </r>
    <r>
      <rPr>
        <i/>
        <sz val="9"/>
        <color theme="1" tint="0.34998626667073579"/>
        <rFont val="Arial"/>
        <family val="2"/>
        <charset val="238"/>
      </rPr>
      <t>Death</t>
    </r>
  </si>
  <si>
    <r>
      <t xml:space="preserve">Ostali razlozi / </t>
    </r>
    <r>
      <rPr>
        <i/>
        <sz val="9"/>
        <color theme="1" tint="0.34998626667073579"/>
        <rFont val="Arial"/>
        <family val="2"/>
        <charset val="238"/>
      </rPr>
      <t>Other reasons</t>
    </r>
  </si>
  <si>
    <r>
      <t xml:space="preserve">Podaci o ZDMF-ovima
</t>
    </r>
    <r>
      <rPr>
        <b/>
        <i/>
        <sz val="9"/>
        <color theme="1" tint="0.34998626667073579"/>
        <rFont val="Arial"/>
        <family val="2"/>
        <charset val="238"/>
      </rPr>
      <t>ZDMFs data</t>
    </r>
  </si>
  <si>
    <r>
      <t>Od toga /</t>
    </r>
    <r>
      <rPr>
        <i/>
        <sz val="9"/>
        <color theme="0" tint="-0.499984740745262"/>
        <rFont val="Arial"/>
        <family val="2"/>
        <charset val="238"/>
      </rPr>
      <t xml:space="preserve"> T</t>
    </r>
    <r>
      <rPr>
        <i/>
        <sz val="9"/>
        <color theme="1" tint="0.34998626667073579"/>
        <rFont val="Arial"/>
        <family val="2"/>
        <charset val="238"/>
      </rPr>
      <t>hereof</t>
    </r>
    <r>
      <rPr>
        <sz val="9"/>
        <rFont val="Arial"/>
        <family val="2"/>
        <charset val="238"/>
      </rPr>
      <t>:</t>
    </r>
  </si>
  <si>
    <r>
      <t xml:space="preserve">Umirovljenje / </t>
    </r>
    <r>
      <rPr>
        <i/>
        <sz val="9"/>
        <color theme="1" tint="0.499984740745262"/>
        <rFont val="Arial"/>
        <family val="2"/>
        <charset val="238"/>
      </rPr>
      <t>Retirement</t>
    </r>
  </si>
  <si>
    <r>
      <t xml:space="preserve">Smrt / </t>
    </r>
    <r>
      <rPr>
        <i/>
        <sz val="9"/>
        <color theme="1" tint="0.499984740745262"/>
        <rFont val="Arial"/>
        <family val="2"/>
        <charset val="238"/>
      </rPr>
      <t>Death</t>
    </r>
  </si>
  <si>
    <r>
      <t xml:space="preserve">Ostali razlozi / </t>
    </r>
    <r>
      <rPr>
        <i/>
        <sz val="9"/>
        <color theme="1" tint="0.499984740745262"/>
        <rFont val="Arial"/>
        <family val="2"/>
        <charset val="238"/>
      </rPr>
      <t>Other reasons</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</si>
  <si>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</si>
  <si>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</si>
  <si>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</si>
  <si>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</si>
  <si>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</si>
  <si>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</si>
  <si>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</si>
  <si>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</si>
  <si>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</si>
  <si>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</si>
  <si>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</si>
  <si>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</si>
  <si>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Fondovi brisani iz evidencije / </t>
    </r>
    <r>
      <rPr>
        <i/>
        <sz val="8"/>
        <color theme="1" tint="0.34998626667073579"/>
        <rFont val="Arial"/>
        <family val="2"/>
        <charset val="238"/>
      </rPr>
      <t>Funds removed from registry</t>
    </r>
    <r>
      <rPr>
        <sz val="8"/>
        <color theme="1"/>
        <rFont val="Arial"/>
        <family val="2"/>
        <charset val="238"/>
      </rPr>
      <t>: Locusta Value I i / and Locusta Value IV (13. 8. 2019.)</t>
    </r>
  </si>
  <si>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</si>
  <si>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</si>
  <si>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</si>
  <si>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</si>
  <si>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</si>
  <si>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</si>
  <si>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</si>
  <si>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</si>
  <si>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</si>
  <si>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</si>
  <si>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r>
      <t xml:space="preserve">Promjene </t>
    </r>
    <r>
      <rPr>
        <b/>
        <sz val="11"/>
        <color theme="1" tint="0.499984740745262"/>
        <rFont val="Calibri"/>
        <family val="2"/>
        <charset val="238"/>
        <scheme val="minor"/>
      </rPr>
      <t>/</t>
    </r>
    <r>
      <rPr>
        <b/>
        <sz val="11"/>
        <color theme="1"/>
        <rFont val="Calibri"/>
        <family val="2"/>
        <charset val="238"/>
        <scheme val="minor"/>
      </rPr>
      <t xml:space="preserve"> </t>
    </r>
    <r>
      <rPr>
        <b/>
        <i/>
        <sz val="11"/>
        <color theme="1" tint="0.34998626667073579"/>
        <rFont val="Calibri"/>
        <family val="2"/>
        <charset val="238"/>
        <scheme val="minor"/>
      </rPr>
      <t>Changes</t>
    </r>
  </si>
  <si>
    <t>6.11.2015.</t>
  </si>
  <si>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</si>
  <si>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</si>
  <si>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</si>
  <si>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</si>
  <si>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</si>
  <si>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</si>
  <si>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</si>
  <si>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</si>
  <si>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</si>
  <si>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</si>
  <si>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</si>
  <si>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</si>
  <si>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</si>
  <si>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</si>
  <si>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</si>
  <si>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</si>
  <si>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</si>
  <si>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</si>
  <si>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</si>
  <si>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t>31.3.2020.</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</si>
  <si>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</si>
  <si>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</si>
  <si>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xml:space="preserve">Tablica 8.4: Skraćeni prikaz Izvještaja o strukturi portfelja - volumenu turansakcija </t>
  </si>
  <si>
    <r>
      <t xml:space="preserve">I s p l a t e  / </t>
    </r>
    <r>
      <rPr>
        <b/>
        <sz val="9"/>
        <color theme="1" tint="0.34998626667073579"/>
        <rFont val="Arial"/>
        <family val="2"/>
        <charset val="238"/>
      </rPr>
      <t xml:space="preserve"> </t>
    </r>
    <r>
      <rPr>
        <b/>
        <i/>
        <sz val="9"/>
        <color theme="1" tint="0.34998626667073579"/>
        <rFont val="Arial"/>
        <family val="2"/>
        <charset val="238"/>
      </rPr>
      <t>P a y o u t s *</t>
    </r>
  </si>
  <si>
    <t>* Napomena: Isplate ODMF-ova ažurirane su za sve mjesece od početka godine.</t>
  </si>
  <si>
    <t>* Napomena: Isplate ZDMF-ova ažurirane su za sve mjesece od početka godine.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</si>
  <si>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</si>
  <si>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</si>
  <si>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</si>
  <si>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</si>
  <si>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</si>
  <si>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</si>
  <si>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</si>
  <si>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</si>
  <si>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</si>
  <si>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</si>
  <si>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</si>
  <si>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</si>
  <si>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</si>
  <si>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</si>
  <si>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r>
      <t>Table 1.18: Closed voluntary pension funds' (CVPFs')</t>
    </r>
    <r>
      <rPr>
        <b/>
        <i/>
        <vertAlign val="superscript"/>
        <sz val="9"/>
        <color theme="1" tint="0.34998626667073579"/>
        <rFont val="Arial"/>
        <family val="2"/>
        <charset val="238"/>
      </rPr>
      <t>1</t>
    </r>
    <r>
      <rPr>
        <b/>
        <i/>
        <sz val="9"/>
        <color theme="1" tint="0.34998626667073579"/>
        <rFont val="Arial"/>
        <family val="2"/>
        <charset val="238"/>
      </rPr>
      <t xml:space="preserve">data </t>
    </r>
  </si>
  <si>
    <t xml:space="preserve">Table 1.19: Unit prices and rates of return of closed voluntary pension funds (CVPFs)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</si>
  <si>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</si>
  <si>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</si>
  <si>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Ukupno članova ZDMF-ova 
</t>
    </r>
    <r>
      <rPr>
        <i/>
        <sz val="9"/>
        <color theme="1" tint="0.34998626667073579"/>
        <rFont val="Arial"/>
        <family val="2"/>
        <charset val="238"/>
      </rPr>
      <t>Total membership CVPFs</t>
    </r>
  </si>
  <si>
    <r>
      <t xml:space="preserve">Ukupna neto imovina ZDMF-ova (u tis. kn)
</t>
    </r>
    <r>
      <rPr>
        <i/>
        <sz val="9"/>
        <color theme="1" tint="0.34998626667073579"/>
        <rFont val="Arial"/>
        <family val="2"/>
        <charset val="238"/>
      </rPr>
      <t>Total net assets CVPFs (in thousand HRK)</t>
    </r>
  </si>
  <si>
    <r>
      <t>Bruto doprinosi u ZDMF-ove (u tis. kuna)
CVP</t>
    </r>
    <r>
      <rPr>
        <i/>
        <sz val="9"/>
        <color theme="1" tint="0.34998626667073579"/>
        <rFont val="Arial"/>
        <family val="2"/>
        <charset val="238"/>
      </rPr>
      <t>Fs' gross contributions (in thousand HRK)</t>
    </r>
  </si>
  <si>
    <r>
      <t>Isplate ZDMF-ova (u tis. kn)*
CVP</t>
    </r>
    <r>
      <rPr>
        <i/>
        <sz val="9"/>
        <color theme="1" tint="0.34998626667073579"/>
        <rFont val="Arial"/>
        <family val="2"/>
        <charset val="238"/>
      </rPr>
      <t>F˝s payouts (in thousand HRK)*</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</si>
  <si>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</si>
  <si>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</si>
  <si>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First day in business for the MPFs category B  is 30 April 2002, and for the OMFs category A and C  21 August 2014.</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</si>
  <si>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</si>
  <si>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</si>
  <si>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CVPF payouts have been updated for all months since the beginning of the year.</t>
  </si>
  <si>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</si>
  <si>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</si>
  <si>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</si>
  <si>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</si>
  <si>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</si>
  <si>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</si>
  <si>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</si>
  <si>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</si>
  <si>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</si>
  <si>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</si>
  <si>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</si>
  <si>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t>Table 1.18: Closed voluntary pension funds' (CVPFs' data)</t>
  </si>
  <si>
    <t>Tablica 1.18: Podaci o zatvorenim dobrovoljnim mirovinskim fondovima (ZDMF-ovima)</t>
  </si>
  <si>
    <r>
      <t xml:space="preserve">10 transakcija s najvećim prometom
</t>
    </r>
    <r>
      <rPr>
        <b/>
        <i/>
        <sz val="8"/>
        <color theme="1" tint="0.34998626667073579"/>
        <rFont val="Arial"/>
        <family val="2"/>
        <charset val="238"/>
      </rPr>
      <t>10 largest turnover transactions</t>
    </r>
  </si>
  <si>
    <t>2020 Q 1</t>
  </si>
  <si>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</si>
  <si>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</si>
  <si>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</si>
  <si>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</si>
  <si>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</si>
  <si>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</si>
  <si>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</si>
  <si>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</si>
  <si>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</si>
  <si>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</si>
  <si>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</si>
  <si>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</si>
  <si>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</si>
  <si>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</si>
  <si>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</si>
  <si>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</si>
  <si>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</si>
  <si>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</si>
  <si>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</si>
  <si>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</si>
  <si>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</si>
  <si>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</si>
  <si>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</si>
  <si>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</si>
  <si>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</si>
  <si>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</si>
  <si>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</si>
  <si>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</si>
  <si>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</si>
  <si>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</si>
  <si>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</si>
  <si>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</si>
  <si>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</si>
  <si>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</si>
  <si>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</si>
  <si>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</si>
  <si>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</si>
  <si>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</si>
  <si>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</si>
  <si>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</si>
  <si>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</si>
  <si>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</si>
  <si>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</si>
  <si>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</si>
  <si>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</si>
  <si>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</si>
  <si>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</si>
  <si>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</si>
  <si>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</si>
  <si>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</si>
  <si>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</si>
  <si>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</si>
  <si>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</si>
  <si>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</si>
  <si>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</si>
  <si>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</si>
  <si>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</si>
  <si>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</si>
  <si>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</si>
  <si>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</si>
  <si>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</si>
  <si>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</si>
  <si>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</si>
  <si>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</si>
  <si>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</si>
  <si>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charset val="238"/>
      </rPr>
      <t xml:space="preserve"> 18</t>
    </r>
  </si>
  <si>
    <r>
      <t>stranica /</t>
    </r>
    <r>
      <rPr>
        <i/>
        <sz val="8"/>
        <color theme="1" tint="0.34998626667073579"/>
        <rFont val="Arial"/>
        <family val="2"/>
        <charset val="238"/>
      </rPr>
      <t xml:space="preserve"> page</t>
    </r>
    <r>
      <rPr>
        <sz val="8"/>
        <color theme="1" tint="0.34998626667073579"/>
        <rFont val="Arial"/>
        <family val="2"/>
        <charset val="238"/>
      </rPr>
      <t xml:space="preserve"> 19</t>
    </r>
  </si>
  <si>
    <r>
      <t xml:space="preserve">stranica / </t>
    </r>
    <r>
      <rPr>
        <i/>
        <sz val="8"/>
        <color theme="1" tint="0.34998626667073579"/>
        <rFont val="Arial"/>
        <family val="2"/>
        <charset val="238"/>
      </rPr>
      <t>page</t>
    </r>
    <r>
      <rPr>
        <sz val="8"/>
        <color theme="1" tint="0.34998626667073579"/>
        <rFont val="Arial"/>
        <family val="2"/>
        <charset val="238"/>
      </rPr>
      <t xml:space="preserve"> 20</t>
    </r>
  </si>
  <si>
    <r>
      <t xml:space="preserve">stranica / </t>
    </r>
    <r>
      <rPr>
        <i/>
        <sz val="8"/>
        <color theme="1" tint="0.34998626667073579"/>
        <rFont val="Arial"/>
        <family val="2"/>
        <charset val="238"/>
      </rPr>
      <t>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</si>
  <si>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22</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</si>
  <si>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23</t>
    </r>
  </si>
  <si>
    <r>
      <t xml:space="preserve">stranica / </t>
    </r>
    <r>
      <rPr>
        <i/>
        <sz val="8"/>
        <color theme="1" tint="0.34998626667073579"/>
        <rFont val="Arial"/>
        <family val="2"/>
        <charset val="238"/>
      </rPr>
      <t>page</t>
    </r>
    <r>
      <rPr>
        <sz val="8"/>
        <color theme="1" tint="0.34998626667073579"/>
        <rFont val="Arial"/>
        <family val="2"/>
        <charset val="238"/>
      </rPr>
      <t xml:space="preserve"> 25</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</si>
  <si>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</si>
  <si>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</si>
  <si>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</si>
  <si>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</si>
  <si>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</si>
  <si>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</si>
  <si>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</si>
  <si>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</si>
  <si>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</si>
  <si>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</si>
  <si>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</si>
  <si>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</si>
  <si>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</si>
  <si>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</si>
  <si>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</si>
  <si>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Lipanj 2020.</t>
  </si>
  <si>
    <t>June 2020</t>
  </si>
  <si>
    <t>Erste PB1</t>
  </si>
  <si>
    <t>Generali Absolute</t>
  </si>
  <si>
    <t>Generali Value</t>
  </si>
  <si>
    <t xml:space="preserve">Generali Investments d.o.o. </t>
  </si>
  <si>
    <t>Notes:</t>
  </si>
  <si>
    <r>
      <t xml:space="preserve">Cijene udjela
</t>
    </r>
    <r>
      <rPr>
        <b/>
        <i/>
        <sz val="8"/>
        <color theme="1" tint="0.34998626667073579"/>
        <rFont val="Arial"/>
        <family val="2"/>
        <charset val="238"/>
      </rPr>
      <t>Unit prices</t>
    </r>
  </si>
  <si>
    <r>
      <t xml:space="preserve">Prinosi ZDMF-ova
</t>
    </r>
    <r>
      <rPr>
        <b/>
        <i/>
        <sz val="10"/>
        <color theme="1" tint="0.34998626667073579"/>
        <rFont val="Arial"/>
        <family val="2"/>
        <charset val="238"/>
      </rPr>
      <t>CVPFs' rates of return</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</si>
  <si>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</si>
  <si>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</si>
  <si>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</si>
  <si>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</si>
  <si>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</si>
  <si>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JUNE 2020</t>
  </si>
  <si>
    <t>30.6.2020.</t>
  </si>
  <si>
    <t>Passive Digital Asset</t>
  </si>
  <si>
    <t>GRIFFON ASSET MANAGEMENT d.o.o</t>
  </si>
  <si>
    <t>Erste PB2</t>
  </si>
  <si>
    <r>
      <t xml:space="preserve">Izvor / </t>
    </r>
    <r>
      <rPr>
        <i/>
        <sz val="8"/>
        <color theme="1" tint="0.34998626667073579"/>
        <rFont val="Arial"/>
        <family val="2"/>
        <charset val="238"/>
      </rPr>
      <t>Source</t>
    </r>
    <r>
      <rPr>
        <i/>
        <sz val="8"/>
        <rFont val="Arial"/>
        <family val="2"/>
        <charset val="238"/>
      </rPr>
      <t>: HANFA</t>
    </r>
  </si>
  <si>
    <r>
      <t xml:space="preserve">Privremeni podaci se odnose na 4 društva aktivna na 30.6.2020./ </t>
    </r>
    <r>
      <rPr>
        <i/>
        <sz val="8"/>
        <color theme="1" tint="0.34998626667073579"/>
        <rFont val="Arial"/>
        <family val="2"/>
        <charset val="238"/>
      </rPr>
      <t>Preliminary dana for 4 active comoanies on 30 June 2020.</t>
    </r>
  </si>
  <si>
    <t>2020 Q 2</t>
  </si>
  <si>
    <r>
      <t xml:space="preserve">Ukupna ulaganja imovine za pokriće tehničkih pričuva
</t>
    </r>
    <r>
      <rPr>
        <b/>
        <i/>
        <sz val="8"/>
        <color theme="1" tint="0.34998626667073579"/>
        <rFont val="Arial"/>
        <family val="2"/>
        <charset val="238"/>
      </rPr>
      <t>Total investment of assets to cover technical provisions</t>
    </r>
  </si>
  <si>
    <t>FIMA Invest Funds krovni otvoreni alternativni investicijski fond s javnom ponudom</t>
  </si>
  <si>
    <t xml:space="preserve">FIMA Global Income Builder </t>
  </si>
  <si>
    <t xml:space="preserve">FIMA SEE Income Builder </t>
  </si>
  <si>
    <t>09296518535</t>
  </si>
  <si>
    <t>FIMA INVEST d.o.o.</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</si>
  <si>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</si>
  <si>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</si>
  <si>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</si>
  <si>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</si>
  <si>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</si>
  <si>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</si>
  <si>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</si>
  <si>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</si>
  <si>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</si>
  <si>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</si>
  <si>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</si>
  <si>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</si>
  <si>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</si>
  <si>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</si>
  <si>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Auctor Plus</t>
  </si>
  <si>
    <t>07818127083</t>
  </si>
  <si>
    <t>HRCEINUCASH3</t>
  </si>
  <si>
    <t xml:space="preserve">Erste Adriatic Bond </t>
  </si>
  <si>
    <t>HRERSIUEADB1</t>
  </si>
  <si>
    <t xml:space="preserve">Erste Adriatic Equity </t>
  </si>
  <si>
    <t>HRERSIUEADE5</t>
  </si>
  <si>
    <t>Erste Adriatic Multi Asset</t>
  </si>
  <si>
    <t>96226302388</t>
  </si>
  <si>
    <t>HRERSIUMASS6</t>
  </si>
  <si>
    <t>I</t>
  </si>
  <si>
    <t>Erste Conservative</t>
  </si>
  <si>
    <t>HRERSIUERMO9</t>
  </si>
  <si>
    <t>Erste E- Conservative</t>
  </si>
  <si>
    <t>HRERSIUCONS9</t>
  </si>
  <si>
    <t>YOU INVEST Active</t>
  </si>
  <si>
    <t>HRERSIUACTV9</t>
  </si>
  <si>
    <t xml:space="preserve">YOU INVEST Balanced </t>
  </si>
  <si>
    <t>HRERSIUBLNC1</t>
  </si>
  <si>
    <t>YOU INVEST Solid</t>
  </si>
  <si>
    <t>07837941770</t>
  </si>
  <si>
    <t>HRERSIUSLID3</t>
  </si>
  <si>
    <t>Generali Balanced</t>
  </si>
  <si>
    <t>HREUINUICFE2</t>
  </si>
  <si>
    <t>Generali BRIC</t>
  </si>
  <si>
    <t>HRILINUBRIC3</t>
  </si>
  <si>
    <t>Generali Energija</t>
  </si>
  <si>
    <t>HRFOINUENRG8</t>
  </si>
  <si>
    <t>Generali Europa</t>
  </si>
  <si>
    <t>HRILINUEUJI6</t>
  </si>
  <si>
    <t>Generali Flow</t>
  </si>
  <si>
    <t>07545658431</t>
  </si>
  <si>
    <t>HRZDINUCASH6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</si>
  <si>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</si>
  <si>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</si>
  <si>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</si>
  <si>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</si>
  <si>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</si>
  <si>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</si>
  <si>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</si>
  <si>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</si>
  <si>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</si>
  <si>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</si>
  <si>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</si>
  <si>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</si>
  <si>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</si>
  <si>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</si>
  <si>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</si>
  <si>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</si>
  <si>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</si>
  <si>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</si>
  <si>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</si>
  <si>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</si>
  <si>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</si>
  <si>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</si>
  <si>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</si>
  <si>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</si>
  <si>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</si>
  <si>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</si>
  <si>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</si>
  <si>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</si>
  <si>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</si>
  <si>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</si>
  <si>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</si>
  <si>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 xml:space="preserve">ST Balanced </t>
  </si>
  <si>
    <t>HRTTINUBLNC6</t>
  </si>
  <si>
    <t>HPB d.d. (likvidator)</t>
  </si>
  <si>
    <t xml:space="preserve">ST Cash </t>
  </si>
  <si>
    <t xml:space="preserve"> HRTTINUCASH5</t>
  </si>
  <si>
    <t>N</t>
  </si>
  <si>
    <t xml:space="preserve">ST Global Equity </t>
  </si>
  <si>
    <t>HRTTINUA0009</t>
  </si>
  <si>
    <t>InterCapital Balanced</t>
  </si>
  <si>
    <t>HRHAAIUHIBA0</t>
  </si>
  <si>
    <t>InterCapital Bond</t>
  </si>
  <si>
    <t>HRICAMUCAON0</t>
  </si>
  <si>
    <t>InterCapital Dollar Bond</t>
  </si>
  <si>
    <t>00300307851</t>
  </si>
  <si>
    <t>HRICAMUUSDB2</t>
  </si>
  <si>
    <t>InterCapital Euro Area Bond</t>
  </si>
  <si>
    <t>02920672950</t>
  </si>
  <si>
    <t>HRICAMUEABN3</t>
  </si>
  <si>
    <t>InterCapital Global Bond</t>
  </si>
  <si>
    <t>HRHAAIUHICO9</t>
  </si>
  <si>
    <t>InterCapital Global Equity</t>
  </si>
  <si>
    <t>HRHAAIUHIGR3</t>
  </si>
  <si>
    <t>InterCapital Income Plus</t>
  </si>
  <si>
    <t>69079212930</t>
  </si>
  <si>
    <t>HRICAMUMOPL1</t>
  </si>
  <si>
    <t>InterCapital SEE Equity</t>
  </si>
  <si>
    <t>05008422802</t>
  </si>
  <si>
    <t>HRICAMUCATW0</t>
  </si>
  <si>
    <t>InterCapital Short Term Bond</t>
  </si>
  <si>
    <t>HRVBINUVBCA6</t>
  </si>
  <si>
    <t xml:space="preserve">Platinum Blue Chip </t>
  </si>
  <si>
    <t>HRPNINUPBLC2</t>
  </si>
  <si>
    <t>Platinum Corporate Bond</t>
  </si>
  <si>
    <t>42181086241</t>
  </si>
  <si>
    <t>HRPNINUPCOB6</t>
  </si>
  <si>
    <t>Platinum Global Opportunity</t>
  </si>
  <si>
    <t>HRPNINUPJIE7</t>
  </si>
  <si>
    <t>FOND ZA STABILNOST</t>
  </si>
  <si>
    <t>55559349061</t>
  </si>
  <si>
    <t>HROTPIUSTBL5</t>
  </si>
  <si>
    <t>OTP INVEST d.o.o.</t>
  </si>
  <si>
    <t xml:space="preserve">OTP ABSOLUTE </t>
  </si>
  <si>
    <t>73113166994</t>
  </si>
  <si>
    <t>HROTPIUABSL5</t>
  </si>
  <si>
    <t>OTP e-start</t>
  </si>
  <si>
    <t>HROTPIUENVC5</t>
  </si>
  <si>
    <t>OTP INDEKSNI</t>
  </si>
  <si>
    <t>HROTPIUINDF7</t>
  </si>
  <si>
    <t xml:space="preserve">OTP MERIDIAN 20 </t>
  </si>
  <si>
    <t>HROTPIUMR207</t>
  </si>
  <si>
    <t>OTP MULTI 2</t>
  </si>
  <si>
    <t>64178949896</t>
  </si>
  <si>
    <t>HROTPIUMLT26</t>
  </si>
  <si>
    <t>OTP MULTI</t>
  </si>
  <si>
    <t>HROTPIUMLTI3</t>
  </si>
  <si>
    <t xml:space="preserve">OTP MULTI USD </t>
  </si>
  <si>
    <t>28456944283</t>
  </si>
  <si>
    <t>HROTPIUMUSD7</t>
  </si>
  <si>
    <t>OTP SHORT-TERM BOND</t>
  </si>
  <si>
    <t>31924937023</t>
  </si>
  <si>
    <t>HROTPIUSHTB3</t>
  </si>
  <si>
    <t>OTP start</t>
  </si>
  <si>
    <t>HROTPIUNVCF2</t>
  </si>
  <si>
    <t xml:space="preserve">OTP uravnoteženi </t>
  </si>
  <si>
    <t>HROTPIUURVF5</t>
  </si>
  <si>
    <t xml:space="preserve">PBZ Bond  </t>
  </si>
  <si>
    <t>05881951163</t>
  </si>
  <si>
    <t>HRPBZIUIBNF5</t>
  </si>
  <si>
    <t>PBZ INVEST d.o.o.</t>
  </si>
  <si>
    <t>PBZ Conservative 10</t>
  </si>
  <si>
    <t>HRPBZIUC10F8</t>
  </si>
  <si>
    <t>PBZ Dollar Bond fond</t>
  </si>
  <si>
    <t>03318677648</t>
  </si>
  <si>
    <t>HRPBZIUUSDB4</t>
  </si>
  <si>
    <t>PBZ Dollar Bond fond 2</t>
  </si>
  <si>
    <t>19371237142</t>
  </si>
  <si>
    <t>HRPBZIUBND22</t>
  </si>
  <si>
    <t>PBZ D-START</t>
  </si>
  <si>
    <t>HRPBZIUDLRF6</t>
  </si>
  <si>
    <t xml:space="preserve">PBZ Equity </t>
  </si>
  <si>
    <t>HRPBZIUEQTF9</t>
  </si>
  <si>
    <t>PBZ Euro Short Term Bond</t>
  </si>
  <si>
    <t>10291523696</t>
  </si>
  <si>
    <t>HRPBZIUESTB4</t>
  </si>
  <si>
    <t xml:space="preserve">PBZ Flexible 30 </t>
  </si>
  <si>
    <t>HRPBZIUFX302</t>
  </si>
  <si>
    <t xml:space="preserve">PBZ Global </t>
  </si>
  <si>
    <t>HRPBZIUGLBF3</t>
  </si>
  <si>
    <t>PBZ International Multi Asset</t>
  </si>
  <si>
    <t>10606032717</t>
  </si>
  <si>
    <t>HRPBZIUPMAF4</t>
  </si>
  <si>
    <t xml:space="preserve">PBZ Moderate 30 </t>
  </si>
  <si>
    <t>92245380325</t>
  </si>
  <si>
    <t>HRPBZIUM30F5</t>
  </si>
  <si>
    <t>PBZ Short term bond</t>
  </si>
  <si>
    <t>HRPBZIUPSBF9</t>
  </si>
  <si>
    <t>PBZ START fond</t>
  </si>
  <si>
    <t>HRPBZIUNVCF6</t>
  </si>
  <si>
    <t>FWR Multi-Asset Strategy I</t>
  </si>
  <si>
    <t>HRRBAIUMAS16</t>
  </si>
  <si>
    <t>RAIFFEISEN INVEST d.o.o.</t>
  </si>
  <si>
    <t xml:space="preserve">Raiffeisen Classic </t>
  </si>
  <si>
    <t>09165375440</t>
  </si>
  <si>
    <t>HRRBAIURBCL6</t>
  </si>
  <si>
    <t>Raiffeisen Dynamic</t>
  </si>
  <si>
    <t>HRRBAIURBPE3</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</si>
  <si>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</si>
  <si>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</si>
  <si>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</si>
  <si>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</si>
  <si>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</si>
  <si>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</si>
  <si>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</si>
  <si>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</si>
  <si>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</si>
  <si>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</si>
  <si>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Raiffeisen Fund Conservative</t>
  </si>
  <si>
    <t>68760936416</t>
  </si>
  <si>
    <t>HRRBAIUFCON0</t>
  </si>
  <si>
    <t>F</t>
  </si>
  <si>
    <t>Raiffeisen Global Equities</t>
  </si>
  <si>
    <t>62909797718</t>
  </si>
  <si>
    <t>HRRBAIUGEQU4</t>
  </si>
  <si>
    <t>Raiffeisen Harmonic</t>
  </si>
  <si>
    <t>HRRBAIURABS5</t>
  </si>
  <si>
    <t>Raiffeisen Sustainable Mix</t>
  </si>
  <si>
    <t>43883501759</t>
  </si>
  <si>
    <t>HRRBAIURSMX4</t>
  </si>
  <si>
    <t xml:space="preserve">Raiffeisen USD 2021 Bond </t>
  </si>
  <si>
    <t>89428374721</t>
  </si>
  <si>
    <t>HRRBAIU20219</t>
  </si>
  <si>
    <t>Triglav Emerging Bond</t>
  </si>
  <si>
    <t>HRNFDAUEMBA7</t>
  </si>
  <si>
    <t>Triglav Skladi d.o.o.</t>
  </si>
  <si>
    <t>Triglav Multicash</t>
  </si>
  <si>
    <t>HRNFDAUMLCS2</t>
  </si>
  <si>
    <t>Triglav Special Opportunity</t>
  </si>
  <si>
    <t>HRNFDAUUSAL9</t>
  </si>
  <si>
    <t xml:space="preserve">ZB aktiv UCITS fond </t>
  </si>
  <si>
    <t>HRZBINUAKTV2</t>
  </si>
  <si>
    <t xml:space="preserve"> ZB bond 2024 USD </t>
  </si>
  <si>
    <t>43616644525</t>
  </si>
  <si>
    <t>HRZBINU24US9</t>
  </si>
  <si>
    <t xml:space="preserve">ZB bond UCITS fond </t>
  </si>
  <si>
    <t>HRZBINUBOND3</t>
  </si>
  <si>
    <t>ZB BRIC+ UCITS fond</t>
  </si>
  <si>
    <t>HRZBINUBRIC8</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</si>
  <si>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</si>
  <si>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</si>
  <si>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</si>
  <si>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</si>
  <si>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</si>
  <si>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</si>
  <si>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</si>
  <si>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</si>
  <si>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</si>
  <si>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</si>
  <si>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</si>
  <si>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</si>
  <si>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</si>
  <si>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</si>
  <si>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</si>
  <si>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</si>
  <si>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</si>
  <si>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</si>
  <si>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</si>
  <si>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</si>
  <si>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</si>
  <si>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</si>
  <si>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</si>
  <si>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</si>
  <si>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</si>
  <si>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</si>
  <si>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ZB Invest Funds – ZB Bridge</t>
  </si>
  <si>
    <t>04869107820</t>
  </si>
  <si>
    <t>HRZBINUZBBR4</t>
  </si>
  <si>
    <t xml:space="preserve">ZB plus UCITS fond </t>
  </si>
  <si>
    <t>HRZBINUPLUS2</t>
  </si>
  <si>
    <t>ZB Protect 2022 UCITS fond</t>
  </si>
  <si>
    <t>HRZBINU20223</t>
  </si>
  <si>
    <t xml:space="preserve">ZB trend UCITS fond </t>
  </si>
  <si>
    <t>HRZBINUTRND8</t>
  </si>
  <si>
    <t>Listopad 2020.</t>
  </si>
  <si>
    <t>October 2020</t>
  </si>
  <si>
    <t>Tablica 3.1: Zaračunata bruto premija osiguranja za period od 1. siječnja do 31. listopada 2020.</t>
  </si>
  <si>
    <t>Table 3.1: Written premium for the period 1 January - 31 October 2020</t>
  </si>
  <si>
    <t>I-X/2019</t>
  </si>
  <si>
    <t>I-X/2020</t>
  </si>
  <si>
    <t>Tablica 3.2: Podaci o osiguranju za period od 1. siječnja do 31. listopada 2020.</t>
  </si>
  <si>
    <t>Table 3.2: Insurance data for the period 1  January - 31 October 2020</t>
  </si>
  <si>
    <t>Rujan 2020.</t>
  </si>
  <si>
    <t>September2020</t>
  </si>
  <si>
    <t>RUJAN 2020.</t>
  </si>
  <si>
    <t>SEPTEMBER 2020</t>
  </si>
  <si>
    <t>September 2020</t>
  </si>
  <si>
    <t>HRHT00RA0005</t>
  </si>
  <si>
    <t>HRRIVPRA0000</t>
  </si>
  <si>
    <t>HRPODRRA0004</t>
  </si>
  <si>
    <t>HRERNTRA0000</t>
  </si>
  <si>
    <t>HRATPLRA0008</t>
  </si>
  <si>
    <t>HRKOEIRA0009</t>
  </si>
  <si>
    <t>HRATGRRA0003</t>
  </si>
  <si>
    <t>HRADRSPA0009</t>
  </si>
  <si>
    <t>HRDLKVRA0006</t>
  </si>
  <si>
    <t>HRTUHORA0001</t>
  </si>
  <si>
    <t>HRRHMFO257A4</t>
  </si>
  <si>
    <t>HRRHMFO23BA4</t>
  </si>
  <si>
    <t>HRRIBAO23BA6</t>
  </si>
  <si>
    <t>HRRHMFO247E7</t>
  </si>
  <si>
    <t>HROPTEO142A5</t>
  </si>
  <si>
    <t>HRLNGUO31AE3</t>
  </si>
  <si>
    <t>HRRHMFO282A2</t>
  </si>
  <si>
    <t>HRRHMFO26CA5</t>
  </si>
  <si>
    <t>HRRHMFO222A8</t>
  </si>
  <si>
    <t>HRRHMFO24BA2</t>
  </si>
  <si>
    <t>HRRHMFO217A8</t>
  </si>
  <si>
    <t>HRRHMFO227E9</t>
  </si>
  <si>
    <t>HRRHMFO297A0</t>
  </si>
  <si>
    <t>HRTSHCRA0009</t>
  </si>
  <si>
    <t>HRBCINRA0003</t>
  </si>
  <si>
    <t>HRKOTRPA0003</t>
  </si>
  <si>
    <t>HRNEXERA0009</t>
  </si>
  <si>
    <t>ADRIATIC OSIGURANJE d.d.</t>
  </si>
  <si>
    <t>AGRAM LIFE osiguranje d.d.</t>
  </si>
  <si>
    <t>ALLIANZ Hrvatska d.d.</t>
  </si>
  <si>
    <t>CROATIA osiguranje d.d.</t>
  </si>
  <si>
    <t>ERGO osiguranje d.d.</t>
  </si>
  <si>
    <t>ERGO životno osiguranje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</si>
  <si>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</si>
  <si>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</si>
  <si>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</si>
  <si>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</si>
  <si>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</si>
  <si>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</si>
  <si>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</si>
  <si>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</si>
  <si>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</si>
  <si>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 xml:space="preserve">UNIQA osiguranje d.d. </t>
  </si>
  <si>
    <t>Wiener osiguranje Vienna Insurance Group d.d.</t>
  </si>
  <si>
    <t>Wüstenrot životno osiguranje d.d.</t>
  </si>
  <si>
    <t>- Društvo za osiguranje ERGO osiguranje d.d. i ERGO životno osiguranje d.d. od 30. studenog 2019. prekogranično su prenijela portfelj na društvo Zavarovalnica Sava d.d.</t>
  </si>
  <si>
    <t>- Društvo Allianz Zagreb d.d. je 16.12.2019 promijenilo naziv tvrtke u Allianz Hrvatska d.d.</t>
  </si>
  <si>
    <t>- Društvo Izvor osiguranje d.d. je prenijelo portfelj na društvo Generali osiguranje d.d. 30. travnja 2020. godine (podaci za društvo Izvor osiguranje d.d. prikazani su u okviru podataka za društvo Generali osiguranje d.d.)</t>
  </si>
  <si>
    <t>- As of 30 November 2019 ERGO osiguranje d.d. and ERGO životno osiguranje d.d. have transfered portfolio to an accepting undertaking Zavarovalnica Sava d.d.</t>
  </si>
  <si>
    <t>-On 16 December Allianz Zagreb d.d. changed the company name into Allianz Hrvatska d.d.</t>
  </si>
  <si>
    <t>- As of 30 April 2020 Izvor osiguranje d.d. has transfered portfolio to an accepting undertaking Generali osiguranje d.d. (data for the company Izvor osiguranje d.d. are presented within the data for the company Generali osiguranje d.d.)</t>
  </si>
  <si>
    <t>1.1. - 30.9.2020</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</si>
  <si>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30.9.2020</t>
    </r>
  </si>
  <si>
    <t>2020 Q 3</t>
  </si>
  <si>
    <t>AGRAM LEASING d.o.o.</t>
  </si>
  <si>
    <t>ALD Automotive d.o.o.</t>
  </si>
  <si>
    <t>BKS - leasing Croatia d.o.o.</t>
  </si>
  <si>
    <t>Erste &amp; Steiermärkische S-Leasing d.o.o.</t>
  </si>
  <si>
    <t>HETA Asset Resolution Hrvatska d.o.o.</t>
  </si>
  <si>
    <t>i4next leasing Croatia d.o.o.</t>
  </si>
  <si>
    <t>IMPULS-LEASING d.o.o.</t>
  </si>
  <si>
    <t>Mercedes-Benz Leasing Hrvatska d.o.o.</t>
  </si>
  <si>
    <t>OTP Leasing d.d.</t>
  </si>
  <si>
    <t>PBZ-LEASING d.o.o.</t>
  </si>
  <si>
    <t>PORSCHE LEASING d.o.o.</t>
  </si>
  <si>
    <t>Raiffeisen Leasing d.o.o.</t>
  </si>
  <si>
    <t>SCANIA CREDIT HRVATSKA d.o.o.</t>
  </si>
  <si>
    <t>UniCredit Leasing Croatia d.o.o.</t>
  </si>
  <si>
    <t>Volvo Financial Services leasing d.o.o.</t>
  </si>
  <si>
    <r>
      <t xml:space="preserve">Broj / </t>
    </r>
    <r>
      <rPr>
        <i/>
        <sz val="10"/>
        <color theme="1" tint="0.34998626667073579"/>
        <rFont val="Arial"/>
        <family val="2"/>
        <charset val="238"/>
      </rPr>
      <t>Number</t>
    </r>
    <r>
      <rPr>
        <sz val="10"/>
        <color theme="1"/>
        <rFont val="Arial"/>
        <family val="2"/>
      </rPr>
      <t xml:space="preserve"> 1</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XVIII   Zagreb, 20.11.2020.</t>
    </r>
  </si>
  <si>
    <t>30.9.2020.*</t>
  </si>
  <si>
    <t xml:space="preserve">* Podaci za društvo HRMOD d.d. nisu uključeni. Društvo HRMOD d.d. dobilo je dozvolu za obavljanje poslova prema Zakonu o mirovinskim osiguravajućim društvima, međutim, na izvještajni datum 30.9.2020. nije započelo s obavljanjem poslova isplate mirovina 
iz obveznog i dobrovoljnog mirovinskog osiguranja.
</t>
  </si>
  <si>
    <t>* Data for company HRMOD d.d. are not included. HRMOD d.d. received a license to perform activities under the Act on the Pension Insurance Companies, however, on the reporting date of 30.9.2020 it did not start performing the activities of pension payments from mandatory and voluntary pension insurance.</t>
  </si>
  <si>
    <t>30.09.2020*</t>
  </si>
  <si>
    <t>1.1. - 30.9.2020*</t>
  </si>
  <si>
    <t>RUJAN 2020.*</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</si>
  <si>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</si>
  <si>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</si>
  <si>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r>
      <t xml:space="preserve">Uplata više naplaćenog iznosa naknade za upravljanje
</t>
    </r>
    <r>
      <rPr>
        <i/>
        <sz val="9"/>
        <color theme="1" tint="0.499984740745262"/>
        <rFont val="Arial"/>
        <family val="2"/>
      </rPr>
      <t>Payment of the overpaid amount of the management fee</t>
    </r>
  </si>
  <si>
    <r>
      <t xml:space="preserve">Isplata u korist OMF-ova radi isplate naknade za upravljanje
</t>
    </r>
    <r>
      <rPr>
        <i/>
        <sz val="9"/>
        <color theme="1" tint="0.499984740745262"/>
        <rFont val="Arial"/>
        <family val="2"/>
      </rPr>
      <t xml:space="preserve">Payment in favor of OMF (overpaid amount of the management fee)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</si>
</sst>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36">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vertAlign val="superscript"/>
      <sz val="8"/>
      <color rgb="FFFF0000"/>
      <name val="Arial"/>
      <family val="2"/>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9"/>
      <color theme="0" tint="-0.499984740745262"/>
      <name val="Arial"/>
      <family val="2"/>
      <charset val="238"/>
    </font>
    <font>
      <i/>
      <sz val="8"/>
      <color theme="1" tint="0.249977111117893"/>
      <name val="Arial"/>
      <family val="2"/>
      <charset val="238"/>
    </font>
    <font>
      <b/>
      <i/>
      <sz val="11"/>
      <color theme="1" tint="0.34998626667073579"/>
      <name val="Calibri"/>
      <family val="2"/>
      <charset val="238"/>
      <scheme val="minor"/>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sz val="9"/>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b/>
      <sz val="11"/>
      <color theme="1" tint="0.499984740745262"/>
      <name val="Calibri"/>
      <family val="2"/>
      <charset val="238"/>
      <scheme val="minor"/>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9"/>
      <color theme="1" tint="0.499984740745262"/>
      <name val="Arial"/>
      <family val="2"/>
    </font>
  </fonts>
  <fills count="41">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165"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60" fillId="0" borderId="0" applyFont="0" applyFill="0" applyBorder="0" applyAlignment="0" applyProtection="0"/>
    <xf numFmtId="0" fontId="60" fillId="0" borderId="0"/>
    <xf numFmtId="165" fontId="11" fillId="0" borderId="0" applyFont="0" applyFill="0" applyBorder="0" applyAlignment="0" applyProtection="0"/>
    <xf numFmtId="0" fontId="11" fillId="0" borderId="0"/>
    <xf numFmtId="165" fontId="12" fillId="0" borderId="0" applyFont="0" applyFill="0" applyBorder="0" applyAlignment="0" applyProtection="0"/>
    <xf numFmtId="165" fontId="11" fillId="0" borderId="0" applyFont="0" applyFill="0" applyBorder="0" applyAlignment="0" applyProtection="0"/>
    <xf numFmtId="0" fontId="12" fillId="0" borderId="0"/>
    <xf numFmtId="0" fontId="60" fillId="0" borderId="0"/>
    <xf numFmtId="0" fontId="12" fillId="0" borderId="0"/>
    <xf numFmtId="0" fontId="11" fillId="0" borderId="0"/>
    <xf numFmtId="0" fontId="60" fillId="0" borderId="0"/>
    <xf numFmtId="0" fontId="60" fillId="0" borderId="0"/>
    <xf numFmtId="0" fontId="4" fillId="0" borderId="0"/>
    <xf numFmtId="0" fontId="101"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0" fontId="2" fillId="0" borderId="0"/>
    <xf numFmtId="0" fontId="224" fillId="0" borderId="0"/>
  </cellStyleXfs>
  <cellXfs count="1152">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7" fillId="0" borderId="0" xfId="0" applyFont="1"/>
    <xf numFmtId="166" fontId="0" fillId="0" borderId="0" xfId="0" applyNumberFormat="1"/>
    <xf numFmtId="0" fontId="91" fillId="0" borderId="0" xfId="0" applyFont="1" applyFill="1" applyBorder="1" applyAlignment="1">
      <alignment horizontal="left" vertical="center"/>
    </xf>
    <xf numFmtId="0" fontId="57" fillId="0" borderId="0" xfId="3" applyFont="1" applyAlignment="1">
      <alignment horizontal="left" vertical="center"/>
    </xf>
    <xf numFmtId="0" fontId="90" fillId="0" borderId="0" xfId="0" applyFont="1"/>
    <xf numFmtId="0" fontId="90"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7"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9" fillId="0" borderId="0" xfId="0" applyFont="1" applyAlignment="1">
      <alignment vertical="center"/>
    </xf>
    <xf numFmtId="0" fontId="90" fillId="0" borderId="0" xfId="0" applyFont="1" applyAlignment="1">
      <alignment vertical="center"/>
    </xf>
    <xf numFmtId="0" fontId="89" fillId="0" borderId="0" xfId="24" applyFont="1" applyAlignment="1">
      <alignment vertical="center"/>
    </xf>
    <xf numFmtId="0" fontId="71"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6"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6"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9" fillId="3" borderId="0" xfId="24" applyFont="1" applyFill="1" applyAlignment="1">
      <alignment horizontal="center" vertical="center"/>
    </xf>
    <xf numFmtId="3" fontId="89" fillId="3" borderId="0" xfId="24" applyNumberFormat="1" applyFont="1" applyFill="1" applyAlignment="1">
      <alignment vertical="center"/>
    </xf>
    <xf numFmtId="176" fontId="89"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6"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3"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166" fontId="49" fillId="5" borderId="0" xfId="16" applyNumberFormat="1" applyFont="1" applyFill="1" applyBorder="1" applyAlignment="1">
      <alignment horizontal="center" vertical="center"/>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6"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165"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1"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165" fontId="53" fillId="4" borderId="0" xfId="1" applyNumberFormat="1" applyFont="1" applyFill="1" applyBorder="1" applyAlignment="1">
      <alignment horizontal="center" vertical="center"/>
    </xf>
    <xf numFmtId="0" fontId="66" fillId="3" borderId="0" xfId="3" applyFont="1" applyFill="1" applyAlignment="1">
      <alignment horizontal="left" vertical="center"/>
    </xf>
    <xf numFmtId="0" fontId="73" fillId="4" borderId="0" xfId="3" applyFont="1" applyFill="1" applyBorder="1" applyAlignment="1">
      <alignment horizontal="left" vertical="center"/>
    </xf>
    <xf numFmtId="0" fontId="81" fillId="3" borderId="0" xfId="3" applyFont="1" applyFill="1" applyAlignment="1">
      <alignment horizontal="left" vertical="center" wrapText="1"/>
    </xf>
    <xf numFmtId="0" fontId="61"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5" fillId="3" borderId="0" xfId="3" applyNumberFormat="1" applyFont="1" applyFill="1" applyAlignment="1">
      <alignment horizontal="center" vertical="center"/>
    </xf>
    <xf numFmtId="3" fontId="75"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70" fontId="33" fillId="4" borderId="0" xfId="0" applyNumberFormat="1" applyFont="1" applyFill="1" applyBorder="1" applyAlignment="1" applyProtection="1">
      <alignment horizontal="right" vertical="center"/>
    </xf>
    <xf numFmtId="3" fontId="94"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170" fontId="92" fillId="4" borderId="0" xfId="0" applyNumberFormat="1" applyFont="1" applyFill="1" applyBorder="1" applyAlignment="1" applyProtection="1">
      <alignment horizontal="right" vertical="center"/>
    </xf>
    <xf numFmtId="170" fontId="94"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4"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4" fontId="51" fillId="3" borderId="0" xfId="21" applyNumberFormat="1" applyFont="1" applyFill="1" applyAlignment="1">
      <alignment horizontal="right" vertical="center"/>
    </xf>
    <xf numFmtId="175"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6"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4" fillId="4" borderId="0" xfId="23" quotePrefix="1" applyNumberFormat="1" applyFont="1" applyFill="1" applyBorder="1" applyAlignment="1" applyProtection="1">
      <alignment vertical="center"/>
      <protection hidden="1"/>
    </xf>
    <xf numFmtId="3" fontId="74" fillId="4" borderId="0" xfId="23" quotePrefix="1" applyNumberFormat="1" applyFont="1" applyFill="1" applyBorder="1" applyAlignment="1" applyProtection="1">
      <alignment vertical="center"/>
      <protection hidden="1"/>
    </xf>
    <xf numFmtId="3" fontId="0" fillId="0" borderId="0" xfId="0" applyNumberFormat="1"/>
    <xf numFmtId="0" fontId="94" fillId="4" borderId="0" xfId="0" applyFont="1" applyFill="1" applyBorder="1" applyAlignment="1">
      <alignment horizontal="left" vertical="center"/>
    </xf>
    <xf numFmtId="165" fontId="53" fillId="4" borderId="0" xfId="1" applyFont="1" applyFill="1" applyBorder="1" applyAlignment="1">
      <alignment horizontal="center" vertical="center"/>
    </xf>
    <xf numFmtId="165" fontId="52" fillId="4" borderId="0" xfId="1" applyFont="1" applyFill="1" applyBorder="1" applyAlignment="1">
      <alignment horizontal="center" vertical="center"/>
    </xf>
    <xf numFmtId="0" fontId="117" fillId="0" borderId="0" xfId="0" applyFont="1" applyAlignment="1">
      <alignment horizontal="left" vertical="center"/>
    </xf>
    <xf numFmtId="0" fontId="117" fillId="0" borderId="0" xfId="0" applyFont="1" applyAlignment="1">
      <alignment horizontal="right" vertical="center"/>
    </xf>
    <xf numFmtId="0" fontId="89" fillId="7" borderId="0" xfId="24" applyFont="1" applyFill="1" applyAlignment="1">
      <alignment horizontal="center" vertical="center" wrapText="1"/>
    </xf>
    <xf numFmtId="0" fontId="117" fillId="0" borderId="0" xfId="3" applyFont="1" applyAlignment="1">
      <alignment horizontal="left" vertical="center"/>
    </xf>
    <xf numFmtId="0" fontId="119" fillId="0" borderId="0" xfId="3" applyFont="1" applyAlignment="1">
      <alignment horizontal="left" vertical="center"/>
    </xf>
    <xf numFmtId="0" fontId="71" fillId="0" borderId="0" xfId="0" applyFont="1" applyFill="1" applyAlignment="1">
      <alignment horizontal="left" vertical="center"/>
    </xf>
    <xf numFmtId="0" fontId="120" fillId="0" borderId="0" xfId="3" applyFont="1" applyFill="1" applyAlignment="1">
      <alignment horizontal="left" vertical="center"/>
    </xf>
    <xf numFmtId="14" fontId="117" fillId="0" borderId="0" xfId="0" applyNumberFormat="1" applyFont="1" applyAlignment="1">
      <alignment horizontal="right" vertical="center"/>
    </xf>
    <xf numFmtId="0" fontId="117" fillId="0" borderId="0" xfId="3" applyFont="1" applyFill="1" applyAlignment="1">
      <alignment horizontal="left" vertical="center"/>
    </xf>
    <xf numFmtId="0" fontId="71" fillId="0" borderId="0" xfId="3" applyFont="1" applyFill="1" applyAlignment="1">
      <alignment horizontal="left" vertical="center"/>
    </xf>
    <xf numFmtId="0" fontId="121" fillId="0" borderId="0" xfId="0" applyFont="1" applyAlignment="1">
      <alignment horizontal="right" vertical="center"/>
    </xf>
    <xf numFmtId="0" fontId="71" fillId="0" borderId="0" xfId="3" applyFont="1" applyFill="1" applyBorder="1" applyAlignment="1">
      <alignment horizontal="left" vertical="center"/>
    </xf>
    <xf numFmtId="0" fontId="117" fillId="0" borderId="0" xfId="3" applyFont="1" applyFill="1" applyBorder="1" applyAlignment="1">
      <alignment horizontal="left" vertical="center"/>
    </xf>
    <xf numFmtId="0" fontId="117" fillId="0" borderId="0" xfId="0" applyFont="1" applyFill="1" applyBorder="1" applyAlignment="1">
      <alignment horizontal="left" vertical="center"/>
    </xf>
    <xf numFmtId="0" fontId="117" fillId="0" borderId="0" xfId="0" applyFont="1" applyFill="1" applyAlignment="1">
      <alignment horizontal="left" vertical="center"/>
    </xf>
    <xf numFmtId="0" fontId="71" fillId="0" borderId="0" xfId="0" applyFont="1" applyAlignment="1">
      <alignment horizontal="left" vertical="center"/>
    </xf>
    <xf numFmtId="0" fontId="120"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5" fillId="0" borderId="0" xfId="3" applyFont="1" applyAlignment="1">
      <alignment horizontal="left" vertical="center"/>
    </xf>
    <xf numFmtId="0" fontId="51" fillId="0" borderId="0" xfId="0" applyFont="1" applyAlignment="1">
      <alignment horizontal="right"/>
    </xf>
    <xf numFmtId="14" fontId="71" fillId="0" borderId="0" xfId="0" applyNumberFormat="1" applyFont="1" applyAlignment="1">
      <alignment horizontal="right" vertical="center"/>
    </xf>
    <xf numFmtId="0" fontId="96" fillId="0" borderId="0" xfId="0" applyFont="1" applyAlignment="1">
      <alignment horizontal="left" indent="6"/>
    </xf>
    <xf numFmtId="0" fontId="79" fillId="0" borderId="0" xfId="0" applyFont="1" applyAlignment="1">
      <alignment horizontal="left" vertical="center"/>
    </xf>
    <xf numFmtId="0" fontId="80"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7" fillId="0" borderId="0" xfId="0" applyNumberFormat="1" applyFont="1"/>
    <xf numFmtId="170" fontId="33" fillId="3" borderId="0" xfId="0" applyNumberFormat="1" applyFont="1" applyFill="1" applyBorder="1" applyAlignment="1">
      <alignment horizontal="right" vertical="center"/>
    </xf>
    <xf numFmtId="0" fontId="34" fillId="0" borderId="0" xfId="0" applyFont="1" applyAlignment="1">
      <alignment vertical="center"/>
    </xf>
    <xf numFmtId="0" fontId="102" fillId="0" borderId="0" xfId="0" applyFont="1" applyFill="1" applyAlignment="1">
      <alignment vertical="center"/>
    </xf>
    <xf numFmtId="0" fontId="102"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3"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3" fillId="0" borderId="0" xfId="0" applyFont="1" applyAlignment="1"/>
    <xf numFmtId="0" fontId="106"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9" fillId="0" borderId="0" xfId="0" applyFont="1" applyFill="1" applyBorder="1" applyAlignment="1">
      <alignment vertical="center"/>
    </xf>
    <xf numFmtId="0" fontId="105" fillId="0" borderId="0" xfId="0" applyFont="1" applyFill="1" applyBorder="1" applyAlignment="1">
      <alignment vertical="top"/>
    </xf>
    <xf numFmtId="3" fontId="89"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9" fillId="0" borderId="0" xfId="0" applyFont="1" applyAlignment="1">
      <alignment vertical="center"/>
    </xf>
    <xf numFmtId="3" fontId="90" fillId="9" borderId="0" xfId="0" applyNumberFormat="1" applyFont="1" applyFill="1" applyBorder="1" applyAlignment="1">
      <alignment horizontal="right" vertical="center" indent="1"/>
    </xf>
    <xf numFmtId="10" fontId="90"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5" fillId="0" borderId="0" xfId="0" applyFont="1"/>
    <xf numFmtId="0" fontId="113" fillId="3" borderId="0" xfId="3" applyFont="1" applyFill="1" applyAlignment="1">
      <alignment horizontal="left" vertical="center"/>
    </xf>
    <xf numFmtId="0" fontId="90" fillId="0" borderId="0" xfId="0" applyFont="1" applyFill="1" applyAlignment="1">
      <alignment vertical="center" wrapText="1"/>
    </xf>
    <xf numFmtId="49" fontId="33" fillId="4" borderId="0" xfId="0" applyNumberFormat="1" applyFont="1" applyFill="1" applyBorder="1" applyAlignment="1">
      <alignment horizontal="right" vertical="center"/>
    </xf>
    <xf numFmtId="0" fontId="105" fillId="0" borderId="0" xfId="3" applyFont="1" applyAlignment="1">
      <alignmen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70"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4"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4"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165" fontId="53" fillId="0" borderId="0" xfId="1" applyFont="1" applyFill="1" applyBorder="1" applyAlignment="1">
      <alignment horizontal="center" vertical="center"/>
    </xf>
    <xf numFmtId="165" fontId="52" fillId="0" borderId="0" xfId="1" applyFont="1" applyFill="1" applyBorder="1" applyAlignment="1">
      <alignment horizontal="center" vertical="center"/>
    </xf>
    <xf numFmtId="165" fontId="53" fillId="0" borderId="0" xfId="1" applyNumberFormat="1" applyFont="1" applyFill="1" applyBorder="1" applyAlignment="1">
      <alignment horizontal="center" vertical="center"/>
    </xf>
    <xf numFmtId="10" fontId="72" fillId="0" borderId="0" xfId="3" applyNumberFormat="1" applyFont="1" applyFill="1" applyBorder="1" applyAlignment="1">
      <alignment horizontal="center"/>
    </xf>
    <xf numFmtId="0" fontId="72" fillId="0" borderId="0" xfId="3" applyFont="1" applyFill="1" applyBorder="1" applyAlignment="1">
      <alignment horizontal="center"/>
    </xf>
    <xf numFmtId="0" fontId="41" fillId="0" borderId="0" xfId="3" applyFont="1" applyFill="1" applyBorder="1" applyAlignment="1"/>
    <xf numFmtId="166" fontId="41" fillId="0" borderId="0" xfId="17" applyNumberFormat="1" applyFont="1" applyFill="1" applyAlignment="1">
      <alignment horizontal="center" vertical="center"/>
    </xf>
    <xf numFmtId="0" fontId="81"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9"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90" fillId="0" borderId="0" xfId="0" applyFont="1" applyAlignment="1">
      <alignment vertical="top"/>
    </xf>
    <xf numFmtId="0" fontId="108"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9" fillId="0" borderId="0" xfId="0" applyFont="1"/>
    <xf numFmtId="0" fontId="94" fillId="0" borderId="0" xfId="0" applyFont="1" applyAlignment="1">
      <alignment horizontal="left" vertical="center" indent="1"/>
    </xf>
    <xf numFmtId="0" fontId="117" fillId="0" borderId="0" xfId="28" applyFont="1" applyFill="1" applyBorder="1" applyAlignment="1">
      <alignment horizontal="left" vertical="center"/>
    </xf>
    <xf numFmtId="0" fontId="71"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4" fontId="32" fillId="0" borderId="0" xfId="3" applyNumberFormat="1" applyFont="1" applyFill="1" applyBorder="1" applyAlignment="1" applyProtection="1">
      <alignment horizontal="center" vertical="center" wrapText="1"/>
      <protection hidden="1"/>
    </xf>
    <xf numFmtId="3" fontId="90" fillId="0" borderId="0" xfId="0" applyNumberFormat="1" applyFont="1" applyFill="1" applyAlignment="1">
      <alignment vertical="center"/>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3" fontId="97" fillId="0" borderId="0" xfId="0" applyNumberFormat="1" applyFont="1" applyFill="1" applyAlignment="1">
      <alignment vertical="center"/>
    </xf>
    <xf numFmtId="10" fontId="76" fillId="0" borderId="0" xfId="23" quotePrefix="1" applyNumberFormat="1" applyFont="1" applyFill="1" applyBorder="1" applyAlignment="1" applyProtection="1">
      <alignment vertical="center"/>
      <protection hidden="1"/>
    </xf>
    <xf numFmtId="3" fontId="76" fillId="0" borderId="0" xfId="23" quotePrefix="1" applyNumberFormat="1" applyFont="1" applyFill="1" applyBorder="1" applyAlignment="1" applyProtection="1">
      <alignment vertical="center"/>
      <protection hidden="1"/>
    </xf>
    <xf numFmtId="0" fontId="63" fillId="0" borderId="0" xfId="29" applyFont="1" applyFill="1" applyBorder="1" applyAlignment="1">
      <alignment horizontal="left" vertical="center"/>
    </xf>
    <xf numFmtId="0" fontId="63" fillId="0" borderId="0" xfId="29" applyFont="1" applyFill="1" applyBorder="1" applyAlignment="1">
      <alignment horizontal="right" vertical="center"/>
    </xf>
    <xf numFmtId="1" fontId="90"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41" fillId="0" borderId="0" xfId="0" applyNumberFormat="1" applyFont="1"/>
    <xf numFmtId="170" fontId="87" fillId="0" borderId="0" xfId="0" applyNumberFormat="1" applyFont="1"/>
    <xf numFmtId="3" fontId="142" fillId="0" borderId="0" xfId="0" applyNumberFormat="1" applyFont="1"/>
    <xf numFmtId="0" fontId="111"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6" fillId="3" borderId="0" xfId="3" applyNumberFormat="1" applyFont="1" applyFill="1" applyAlignment="1">
      <alignment horizontal="right" vertical="center"/>
    </xf>
    <xf numFmtId="3" fontId="136"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6"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7" fontId="21" fillId="3" borderId="6" xfId="3" applyNumberFormat="1" applyFont="1" applyFill="1" applyBorder="1" applyAlignment="1">
      <alignment horizontal="right" vertical="top"/>
    </xf>
    <xf numFmtId="10" fontId="136"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6" fillId="3" borderId="7" xfId="3" applyNumberFormat="1" applyFont="1" applyFill="1" applyBorder="1" applyAlignment="1">
      <alignment horizontal="right" vertical="center"/>
    </xf>
    <xf numFmtId="0" fontId="111"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2" fillId="0" borderId="0" xfId="0" applyFont="1" applyFill="1" applyBorder="1" applyAlignment="1">
      <alignment vertical="top"/>
    </xf>
    <xf numFmtId="0" fontId="125" fillId="0" borderId="0" xfId="0" applyFont="1" applyFill="1" applyBorder="1" applyAlignment="1">
      <alignment vertical="top"/>
    </xf>
    <xf numFmtId="0" fontId="125" fillId="0" borderId="0" xfId="0" applyFont="1" applyFill="1" applyBorder="1" applyAlignment="1">
      <alignment vertical="center"/>
    </xf>
    <xf numFmtId="166" fontId="41" fillId="3" borderId="0" xfId="17" applyNumberFormat="1" applyFont="1" applyFill="1" applyAlignment="1">
      <alignment horizontal="right" vertical="center" indent="3"/>
    </xf>
    <xf numFmtId="166"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4" fillId="0" borderId="0" xfId="3" applyFont="1" applyAlignment="1">
      <alignment horizontal="left" vertical="center"/>
    </xf>
    <xf numFmtId="0" fontId="121" fillId="0" borderId="0" xfId="0" applyFont="1" applyAlignment="1">
      <alignment horizontal="right" vertical="center" indent="1"/>
    </xf>
    <xf numFmtId="0" fontId="148" fillId="0" borderId="0" xfId="0" applyFont="1"/>
    <xf numFmtId="0" fontId="94"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4"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4"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5" fontId="148" fillId="0" borderId="0" xfId="0" applyNumberFormat="1" applyFont="1"/>
    <xf numFmtId="175" fontId="142" fillId="0" borderId="0" xfId="0" applyNumberFormat="1" applyFont="1"/>
    <xf numFmtId="0" fontId="142" fillId="0" borderId="0" xfId="0" applyFont="1"/>
    <xf numFmtId="175" fontId="90"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3" fillId="0" borderId="0" xfId="0" applyFont="1" applyAlignment="1">
      <alignment vertical="center"/>
    </xf>
    <xf numFmtId="0" fontId="34" fillId="0" borderId="0" xfId="0" applyFont="1" applyFill="1" applyBorder="1" applyAlignment="1">
      <alignment horizontal="center" vertical="center" wrapText="1"/>
    </xf>
    <xf numFmtId="166" fontId="33" fillId="0" borderId="0" xfId="5" applyNumberFormat="1" applyFont="1" applyFill="1" applyBorder="1" applyAlignment="1" applyProtection="1">
      <alignment horizontal="right" vertical="center" wrapText="1"/>
    </xf>
    <xf numFmtId="166" fontId="33" fillId="0" borderId="0" xfId="5" applyNumberFormat="1" applyFont="1" applyFill="1" applyBorder="1" applyAlignment="1" applyProtection="1">
      <alignment horizontal="lef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7"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9"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6" fillId="0" borderId="0" xfId="0" applyFont="1" applyFill="1" applyBorder="1" applyAlignment="1">
      <alignment horizontal="center" vertical="center" wrapText="1"/>
    </xf>
    <xf numFmtId="14" fontId="106"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3" fillId="0" borderId="0" xfId="0" applyNumberFormat="1" applyFont="1" applyFill="1" applyAlignment="1">
      <alignment horizontal="center" vertical="center"/>
    </xf>
    <xf numFmtId="10" fontId="113" fillId="0" borderId="0" xfId="0" applyNumberFormat="1" applyFont="1" applyFill="1" applyAlignment="1">
      <alignment horizontal="center" vertical="center"/>
    </xf>
    <xf numFmtId="0" fontId="0" fillId="0" borderId="0" xfId="0" applyFont="1"/>
    <xf numFmtId="3" fontId="113"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8" fontId="117"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7"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4" fillId="3" borderId="0" xfId="27" applyFont="1" applyFill="1" applyBorder="1" applyAlignment="1" applyProtection="1">
      <alignment horizontal="left" vertical="center" wrapText="1"/>
    </xf>
    <xf numFmtId="3" fontId="74"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vertical="center"/>
    </xf>
    <xf numFmtId="3"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4" fillId="3" borderId="0" xfId="8" applyNumberFormat="1" applyFont="1" applyFill="1" applyBorder="1" applyAlignment="1" applyProtection="1">
      <alignment horizontal="right" vertical="center"/>
    </xf>
    <xf numFmtId="10" fontId="74" fillId="3" borderId="0" xfId="4" applyNumberFormat="1" applyFont="1" applyFill="1" applyBorder="1" applyAlignment="1" applyProtection="1">
      <alignment horizontal="right" vertical="center" wrapText="1"/>
    </xf>
    <xf numFmtId="0" fontId="132" fillId="3" borderId="0" xfId="0" applyFont="1" applyFill="1" applyBorder="1" applyAlignment="1">
      <alignment vertical="center"/>
    </xf>
    <xf numFmtId="167" fontId="41" fillId="3" borderId="0" xfId="1" applyNumberFormat="1" applyFont="1" applyFill="1" applyBorder="1" applyAlignment="1">
      <alignment horizontal="center" vertical="center"/>
    </xf>
    <xf numFmtId="167"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7"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0" fontId="41" fillId="3" borderId="0" xfId="0" applyFont="1" applyFill="1" applyAlignment="1">
      <alignment horizontal="left" vertical="center" wrapText="1"/>
    </xf>
    <xf numFmtId="166" fontId="41" fillId="3" borderId="0" xfId="1" applyNumberFormat="1" applyFont="1" applyFill="1" applyBorder="1" applyAlignment="1">
      <alignment horizontal="center" vertical="center"/>
    </xf>
    <xf numFmtId="10" fontId="41" fillId="3" borderId="0" xfId="4" applyNumberFormat="1" applyFont="1" applyFill="1" applyBorder="1" applyAlignment="1">
      <alignment horizontal="center" vertical="center"/>
    </xf>
    <xf numFmtId="3" fontId="132" fillId="3" borderId="0" xfId="0" applyNumberFormat="1" applyFont="1" applyFill="1" applyAlignment="1">
      <alignment vertical="center"/>
    </xf>
    <xf numFmtId="171"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164"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167" fontId="33" fillId="3" borderId="0" xfId="14" applyNumberFormat="1" applyFont="1" applyFill="1" applyBorder="1" applyAlignment="1" applyProtection="1">
      <alignment horizontal="center" vertical="center"/>
    </xf>
    <xf numFmtId="10" fontId="33" fillId="3" borderId="0" xfId="4" applyNumberFormat="1" applyFont="1" applyFill="1" applyBorder="1" applyAlignment="1" applyProtection="1">
      <alignment horizontal="center" vertical="center"/>
    </xf>
    <xf numFmtId="14" fontId="33" fillId="3" borderId="0" xfId="4" applyNumberFormat="1" applyFont="1" applyFill="1" applyBorder="1" applyAlignment="1" applyProtection="1">
      <alignment horizontal="right" vertical="center"/>
      <protection locked="0"/>
    </xf>
    <xf numFmtId="0" fontId="51" fillId="3" borderId="0" xfId="0" applyFont="1" applyFill="1" applyAlignment="1">
      <alignment vertical="center" wrapText="1"/>
    </xf>
    <xf numFmtId="0" fontId="40" fillId="12" borderId="0" xfId="3" applyFont="1" applyFill="1" applyBorder="1" applyAlignment="1">
      <alignment horizontal="center" vertical="center" wrapText="1"/>
    </xf>
    <xf numFmtId="0" fontId="65" fillId="13" borderId="0" xfId="3" applyFont="1" applyFill="1" applyBorder="1" applyAlignment="1">
      <alignment horizontal="left" vertical="center" indent="1"/>
    </xf>
    <xf numFmtId="166"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6"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2" fontId="32" fillId="15" borderId="0" xfId="3" applyNumberFormat="1" applyFont="1" applyFill="1" applyBorder="1" applyAlignment="1">
      <alignment horizontal="center" vertical="center" wrapText="1"/>
    </xf>
    <xf numFmtId="173" fontId="49" fillId="14" borderId="0" xfId="3" applyNumberFormat="1" applyFont="1" applyFill="1" applyAlignment="1">
      <alignment horizontal="center" vertical="center"/>
    </xf>
    <xf numFmtId="0" fontId="32" fillId="14" borderId="0" xfId="3" applyFont="1" applyFill="1" applyBorder="1" applyAlignment="1">
      <alignment vertical="center"/>
    </xf>
    <xf numFmtId="166" fontId="68" fillId="13" borderId="0" xfId="16" applyNumberFormat="1" applyFont="1" applyFill="1" applyBorder="1" applyAlignment="1">
      <alignment horizontal="center" vertical="center"/>
    </xf>
    <xf numFmtId="173"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166" fontId="67" fillId="15" borderId="0" xfId="16" applyNumberFormat="1" applyFont="1" applyFill="1" applyBorder="1" applyAlignment="1">
      <alignment horizontal="center" vertical="center"/>
    </xf>
    <xf numFmtId="0" fontId="15" fillId="17" borderId="0" xfId="3" applyFont="1" applyFill="1" applyAlignment="1">
      <alignment vertical="center"/>
    </xf>
    <xf numFmtId="3" fontId="136" fillId="17" borderId="6" xfId="3" applyNumberFormat="1" applyFont="1" applyFill="1" applyBorder="1" applyAlignment="1">
      <alignment horizontal="right" vertical="center"/>
    </xf>
    <xf numFmtId="3" fontId="136"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20" fillId="16" borderId="6" xfId="3" applyFont="1" applyFill="1" applyBorder="1" applyAlignment="1">
      <alignment horizontal="center" vertical="center"/>
    </xf>
    <xf numFmtId="3" fontId="136" fillId="17" borderId="0" xfId="3" applyNumberFormat="1" applyFont="1" applyFill="1" applyAlignment="1">
      <alignment horizontal="right" vertical="center"/>
    </xf>
    <xf numFmtId="0" fontId="117" fillId="16" borderId="6" xfId="3" applyFont="1" applyFill="1" applyBorder="1" applyAlignment="1">
      <alignment horizontal="right" vertical="center"/>
    </xf>
    <xf numFmtId="0" fontId="120" fillId="16" borderId="4" xfId="3" applyFont="1" applyFill="1" applyBorder="1" applyAlignment="1">
      <alignment horizontal="center" vertical="center"/>
    </xf>
    <xf numFmtId="0" fontId="15" fillId="3" borderId="0" xfId="3" applyFont="1" applyFill="1" applyAlignment="1">
      <alignment vertical="center"/>
    </xf>
    <xf numFmtId="3" fontId="136"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0" fontId="15" fillId="16" borderId="0" xfId="3" applyFont="1" applyFill="1" applyAlignment="1">
      <alignment horizontal="center"/>
    </xf>
    <xf numFmtId="2" fontId="64" fillId="17" borderId="0" xfId="3" applyNumberFormat="1" applyFont="1" applyFill="1" applyAlignment="1">
      <alignment horizontal="left" vertical="center"/>
    </xf>
    <xf numFmtId="166" fontId="40" fillId="17" borderId="0" xfId="1" applyNumberFormat="1" applyFont="1" applyFill="1" applyAlignment="1">
      <alignment horizontal="center" vertical="center"/>
    </xf>
    <xf numFmtId="10" fontId="70"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4" fillId="17" borderId="0" xfId="3" applyNumberFormat="1" applyFont="1" applyFill="1" applyAlignment="1">
      <alignment horizontal="left" vertical="center" wrapText="1"/>
    </xf>
    <xf numFmtId="166" fontId="40" fillId="18" borderId="0" xfId="1" applyNumberFormat="1" applyFont="1" applyFill="1" applyBorder="1" applyAlignment="1">
      <alignment horizontal="center" vertical="center"/>
    </xf>
    <xf numFmtId="10" fontId="72" fillId="18" borderId="0" xfId="3" applyNumberFormat="1" applyFont="1" applyFill="1" applyBorder="1" applyAlignment="1">
      <alignment horizontal="center"/>
    </xf>
    <xf numFmtId="0" fontId="72" fillId="18" borderId="0" xfId="3" applyFont="1" applyFill="1" applyBorder="1" applyAlignment="1">
      <alignment horizontal="center"/>
    </xf>
    <xf numFmtId="0" fontId="66" fillId="17" borderId="0" xfId="3" applyFont="1" applyFill="1" applyAlignment="1">
      <alignment horizontal="left" vertical="center"/>
    </xf>
    <xf numFmtId="166" fontId="74"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165"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4" fillId="17" borderId="0" xfId="3" applyNumberFormat="1" applyFont="1" applyFill="1" applyAlignment="1">
      <alignment horizontal="right" vertical="center"/>
    </xf>
    <xf numFmtId="2" fontId="75"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2" fillId="4" borderId="0" xfId="0" applyFont="1" applyFill="1" applyBorder="1" applyAlignment="1">
      <alignment horizontal="center" vertical="center"/>
    </xf>
    <xf numFmtId="174" fontId="33" fillId="4" borderId="0" xfId="0" applyNumberFormat="1" applyFont="1" applyFill="1" applyBorder="1" applyAlignment="1" applyProtection="1">
      <alignment horizontal="right" vertical="center"/>
    </xf>
    <xf numFmtId="175"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4" fillId="4" borderId="0" xfId="0" applyNumberFormat="1" applyFont="1" applyFill="1" applyBorder="1" applyAlignment="1">
      <alignment horizontal="right" vertical="center"/>
    </xf>
    <xf numFmtId="0" fontId="94" fillId="4" borderId="0" xfId="0" applyFont="1" applyFill="1" applyBorder="1" applyAlignment="1">
      <alignment horizontal="left" vertical="center" indent="1"/>
    </xf>
    <xf numFmtId="174" fontId="92"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xf>
    <xf numFmtId="49" fontId="92"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0" fontId="94" fillId="4" borderId="0" xfId="0" applyFont="1" applyFill="1" applyBorder="1" applyAlignment="1">
      <alignment horizontal="center" vertical="center"/>
    </xf>
    <xf numFmtId="175" fontId="94" fillId="4" borderId="0" xfId="0" applyNumberFormat="1" applyFont="1" applyFill="1" applyBorder="1" applyAlignment="1" applyProtection="1">
      <alignment horizontal="right" vertical="center"/>
    </xf>
    <xf numFmtId="0" fontId="94" fillId="4" borderId="0" xfId="0" applyFont="1" applyFill="1" applyBorder="1" applyAlignment="1">
      <alignment horizontal="left" vertical="center" wrapText="1"/>
    </xf>
    <xf numFmtId="3" fontId="55" fillId="3" borderId="0" xfId="19" applyNumberFormat="1" applyFont="1" applyFill="1" applyAlignment="1">
      <alignment vertical="center"/>
    </xf>
    <xf numFmtId="10" fontId="55" fillId="3" borderId="0" xfId="19" applyNumberFormat="1" applyFont="1" applyFill="1" applyAlignment="1">
      <alignment vertical="center"/>
    </xf>
    <xf numFmtId="3" fontId="34" fillId="3" borderId="0" xfId="19" applyNumberFormat="1" applyFont="1" applyFill="1" applyAlignment="1">
      <alignment vertical="center"/>
    </xf>
    <xf numFmtId="10" fontId="34" fillId="3" borderId="0" xfId="19" applyNumberFormat="1" applyFont="1" applyFill="1" applyAlignment="1">
      <alignment vertical="center"/>
    </xf>
    <xf numFmtId="3" fontId="57" fillId="3" borderId="0" xfId="19" applyNumberFormat="1" applyFont="1" applyFill="1" applyAlignment="1">
      <alignment vertical="center"/>
    </xf>
    <xf numFmtId="10" fontId="57" fillId="3" borderId="0" xfId="19" applyNumberFormat="1" applyFont="1" applyFill="1" applyAlignment="1">
      <alignment vertical="center"/>
    </xf>
    <xf numFmtId="3" fontId="51" fillId="4" borderId="0" xfId="19" applyNumberFormat="1" applyFont="1" applyFill="1" applyBorder="1" applyAlignment="1">
      <alignment horizontal="right" vertical="center" indent="1"/>
    </xf>
    <xf numFmtId="0" fontId="129"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90"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90" fillId="3" borderId="0" xfId="0" applyFont="1" applyFill="1" applyAlignment="1">
      <alignment vertical="center" wrapText="1"/>
    </xf>
    <xf numFmtId="0" fontId="94"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4" fillId="3" borderId="0" xfId="0" applyFont="1" applyFill="1" applyAlignment="1">
      <alignment vertical="center" wrapText="1"/>
    </xf>
    <xf numFmtId="0" fontId="97" fillId="19" borderId="0" xfId="0" applyFont="1" applyFill="1" applyAlignment="1">
      <alignment vertical="center"/>
    </xf>
    <xf numFmtId="3" fontId="76" fillId="19" borderId="0" xfId="23" quotePrefix="1" applyNumberFormat="1" applyFont="1" applyFill="1" applyBorder="1" applyAlignment="1" applyProtection="1">
      <alignment vertical="center"/>
      <protection hidden="1"/>
    </xf>
    <xf numFmtId="10" fontId="76" fillId="19" borderId="0" xfId="23" quotePrefix="1" applyNumberFormat="1" applyFont="1" applyFill="1" applyBorder="1" applyAlignment="1" applyProtection="1">
      <alignment vertical="center"/>
      <protection hidden="1"/>
    </xf>
    <xf numFmtId="0" fontId="97" fillId="20" borderId="0" xfId="0" applyFont="1" applyFill="1" applyAlignment="1">
      <alignment vertical="center"/>
    </xf>
    <xf numFmtId="3" fontId="76" fillId="20" borderId="0" xfId="23" quotePrefix="1" applyNumberFormat="1" applyFont="1" applyFill="1" applyBorder="1" applyAlignment="1" applyProtection="1">
      <alignment vertical="center"/>
      <protection hidden="1"/>
    </xf>
    <xf numFmtId="10" fontId="76"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14" fontId="40" fillId="19" borderId="0" xfId="3" applyNumberFormat="1" applyFont="1" applyFill="1" applyBorder="1" applyAlignment="1" applyProtection="1">
      <alignment horizontal="center" vertical="center" wrapText="1"/>
      <protection hidden="1"/>
    </xf>
    <xf numFmtId="0" fontId="76"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4" fillId="21" borderId="0" xfId="23" quotePrefix="1" applyNumberFormat="1" applyFont="1" applyFill="1" applyBorder="1" applyAlignment="1" applyProtection="1">
      <alignment vertical="center"/>
      <protection hidden="1"/>
    </xf>
    <xf numFmtId="3" fontId="74"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70" fillId="23" borderId="0" xfId="0" applyFont="1" applyFill="1" applyBorder="1" applyAlignment="1">
      <alignment vertical="center" wrapText="1"/>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3" fontId="70" fillId="23" borderId="0" xfId="0" applyNumberFormat="1" applyFont="1" applyFill="1" applyBorder="1" applyAlignment="1">
      <alignment horizontal="right" vertical="center" wrapText="1" indent="1"/>
    </xf>
    <xf numFmtId="10" fontId="70" fillId="20" borderId="0" xfId="0" applyNumberFormat="1" applyFont="1" applyFill="1" applyBorder="1" applyAlignment="1">
      <alignment horizontal="center" vertical="center"/>
    </xf>
    <xf numFmtId="10" fontId="70"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5"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4" fillId="21" borderId="0" xfId="22" applyFont="1" applyFill="1" applyBorder="1" applyAlignment="1">
      <alignment horizontal="left" vertical="center"/>
    </xf>
    <xf numFmtId="3" fontId="74" fillId="21" borderId="0" xfId="22" applyNumberFormat="1" applyFont="1" applyFill="1" applyBorder="1" applyAlignment="1">
      <alignment horizontal="right" vertical="center" indent="1"/>
    </xf>
    <xf numFmtId="10" fontId="74" fillId="21" borderId="0" xfId="22" applyNumberFormat="1" applyFont="1" applyFill="1" applyBorder="1" applyAlignment="1">
      <alignment horizontal="right" vertical="center" indent="1"/>
    </xf>
    <xf numFmtId="0" fontId="144"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14" fontId="32" fillId="10" borderId="0" xfId="28" applyNumberFormat="1" applyFont="1" applyFill="1" applyBorder="1" applyAlignment="1" applyProtection="1">
      <alignment horizontal="center" vertical="center" wrapText="1"/>
      <protection hidden="1"/>
    </xf>
    <xf numFmtId="3" fontId="51" fillId="3" borderId="0" xfId="23" quotePrefix="1" applyNumberFormat="1" applyFont="1" applyFill="1" applyBorder="1" applyAlignment="1" applyProtection="1">
      <alignment horizontal="right" vertical="center"/>
      <protection hidden="1"/>
    </xf>
    <xf numFmtId="0" fontId="70" fillId="3" borderId="0" xfId="0" applyFont="1" applyFill="1" applyBorder="1" applyAlignment="1">
      <alignment horizontal="right" vertical="center" indent="1"/>
    </xf>
    <xf numFmtId="0" fontId="27" fillId="0" borderId="0" xfId="3" applyFont="1" applyFill="1" applyBorder="1" applyAlignment="1"/>
    <xf numFmtId="49" fontId="122"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90" fillId="3" borderId="0" xfId="0" applyNumberFormat="1" applyFont="1" applyFill="1" applyAlignment="1">
      <alignment vertical="center"/>
    </xf>
    <xf numFmtId="0" fontId="153" fillId="0" borderId="0" xfId="0" applyFont="1"/>
    <xf numFmtId="0" fontId="154" fillId="0" borderId="0" xfId="3" applyFont="1" applyFill="1" applyBorder="1" applyAlignment="1"/>
    <xf numFmtId="0" fontId="155" fillId="0" borderId="0" xfId="3" applyFont="1" applyFill="1" applyBorder="1" applyAlignment="1">
      <alignment horizontal="right" vertical="center"/>
    </xf>
    <xf numFmtId="0" fontId="155" fillId="0" borderId="0" xfId="3" applyFont="1" applyFill="1" applyBorder="1" applyAlignment="1">
      <alignment horizontal="left" vertical="center"/>
    </xf>
    <xf numFmtId="0" fontId="155" fillId="0" borderId="0" xfId="28" applyFont="1" applyFill="1" applyBorder="1" applyAlignment="1">
      <alignment horizontal="left" vertical="center"/>
    </xf>
    <xf numFmtId="0" fontId="159" fillId="0" borderId="0" xfId="28" applyFont="1" applyFill="1" applyBorder="1" applyAlignment="1">
      <alignment horizontal="left" vertical="center"/>
    </xf>
    <xf numFmtId="0" fontId="157" fillId="0" borderId="0" xfId="3" applyFont="1" applyFill="1" applyBorder="1" applyAlignment="1">
      <alignment horizontal="left" vertical="center"/>
    </xf>
    <xf numFmtId="0" fontId="157" fillId="0" borderId="0" xfId="3" applyFont="1" applyFill="1" applyAlignment="1">
      <alignment horizontal="left" vertical="center"/>
    </xf>
    <xf numFmtId="0" fontId="155" fillId="8" borderId="0" xfId="3" applyFont="1" applyFill="1" applyBorder="1" applyAlignment="1">
      <alignment horizontal="left" vertical="center"/>
    </xf>
    <xf numFmtId="0" fontId="157" fillId="0" borderId="0" xfId="0" applyFont="1" applyAlignment="1">
      <alignment horizontal="left" vertical="center"/>
    </xf>
    <xf numFmtId="14" fontId="157" fillId="0" borderId="0" xfId="0" applyNumberFormat="1" applyFont="1" applyAlignment="1">
      <alignment horizontal="right" vertical="center"/>
    </xf>
    <xf numFmtId="0" fontId="157" fillId="0" borderId="0" xfId="0" applyFont="1" applyAlignment="1">
      <alignment horizontal="right" vertical="center"/>
    </xf>
    <xf numFmtId="0" fontId="169" fillId="0" borderId="0" xfId="3" applyFont="1" applyAlignment="1">
      <alignment horizontal="left" vertical="center"/>
    </xf>
    <xf numFmtId="0" fontId="157" fillId="0" borderId="0" xfId="3" applyFont="1" applyAlignment="1">
      <alignment horizontal="left" vertical="center"/>
    </xf>
    <xf numFmtId="0" fontId="155" fillId="0" borderId="0" xfId="0" applyFont="1" applyAlignment="1">
      <alignment horizontal="right" vertical="center" indent="1"/>
    </xf>
    <xf numFmtId="14" fontId="170" fillId="0" borderId="0" xfId="0" applyNumberFormat="1" applyFont="1" applyAlignment="1">
      <alignment horizontal="right" vertical="center"/>
    </xf>
    <xf numFmtId="0" fontId="170" fillId="0" borderId="0" xfId="3" applyFont="1" applyFill="1">
      <alignment vertical="top"/>
    </xf>
    <xf numFmtId="0" fontId="157" fillId="0" borderId="0" xfId="0" applyFont="1" applyAlignment="1">
      <alignment horizontal="left"/>
    </xf>
    <xf numFmtId="0" fontId="156"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9" fillId="0" borderId="0" xfId="3" applyFont="1" applyFill="1" applyAlignment="1">
      <alignment horizontal="left" vertical="center"/>
    </xf>
    <xf numFmtId="0" fontId="26" fillId="0" borderId="0" xfId="3" applyFont="1" applyFill="1" applyAlignment="1">
      <alignment horizontal="center"/>
    </xf>
    <xf numFmtId="0" fontId="157" fillId="0" borderId="0" xfId="0" applyFont="1" applyFill="1" applyAlignment="1">
      <alignment horizontal="right" vertical="center"/>
    </xf>
    <xf numFmtId="0" fontId="155" fillId="0" borderId="0" xfId="3" applyFont="1" applyAlignment="1">
      <alignment horizontal="left" vertical="center"/>
    </xf>
    <xf numFmtId="0" fontId="155" fillId="16" borderId="0" xfId="3" applyFont="1" applyFill="1" applyAlignment="1">
      <alignment horizontal="center"/>
    </xf>
    <xf numFmtId="0" fontId="155" fillId="0" borderId="0" xfId="3" applyFont="1" applyFill="1" applyAlignment="1">
      <alignment horizontal="left" vertical="center"/>
    </xf>
    <xf numFmtId="0" fontId="170" fillId="0" borderId="0" xfId="3" applyFont="1" applyFill="1" applyBorder="1" applyAlignment="1">
      <alignment horizontal="left" vertical="center"/>
    </xf>
    <xf numFmtId="0" fontId="23" fillId="0" borderId="0" xfId="15" applyFont="1" applyFill="1" applyAlignment="1"/>
    <xf numFmtId="0" fontId="159" fillId="0" borderId="0" xfId="15" applyFont="1" applyFill="1" applyAlignment="1">
      <alignment horizontal="left" vertical="center"/>
    </xf>
    <xf numFmtId="0" fontId="156" fillId="0" borderId="0" xfId="24" applyFont="1"/>
    <xf numFmtId="0" fontId="156" fillId="0" borderId="0" xfId="24" quotePrefix="1" applyFont="1"/>
    <xf numFmtId="0" fontId="170" fillId="0" borderId="0" xfId="24" applyFont="1" applyAlignment="1">
      <alignment vertical="center"/>
    </xf>
    <xf numFmtId="0" fontId="89" fillId="0" borderId="0" xfId="24" applyFont="1" applyFill="1" applyAlignment="1">
      <alignment vertical="center"/>
    </xf>
    <xf numFmtId="0" fontId="176" fillId="0" borderId="0" xfId="24" applyFont="1" applyAlignment="1">
      <alignment vertical="center"/>
    </xf>
    <xf numFmtId="0" fontId="157" fillId="0" borderId="0" xfId="0" applyFont="1" applyFill="1" applyAlignment="1">
      <alignment horizontal="left" vertical="center"/>
    </xf>
    <xf numFmtId="0" fontId="170" fillId="0" borderId="0" xfId="0" applyFont="1" applyFill="1" applyAlignment="1">
      <alignment horizontal="left" vertical="center"/>
    </xf>
    <xf numFmtId="0" fontId="164" fillId="0" borderId="0" xfId="0" applyFont="1" applyFill="1" applyBorder="1" applyAlignment="1">
      <alignment vertical="center"/>
    </xf>
    <xf numFmtId="0" fontId="157" fillId="0" borderId="0" xfId="0" applyFont="1" applyFill="1" applyAlignment="1">
      <alignment horizontal="left"/>
    </xf>
    <xf numFmtId="0" fontId="170" fillId="0" borderId="0" xfId="0" applyFont="1" applyAlignment="1">
      <alignment horizontal="left" vertical="center"/>
    </xf>
    <xf numFmtId="0" fontId="169" fillId="0" borderId="0" xfId="0" applyFont="1" applyFill="1" applyBorder="1" applyAlignment="1">
      <alignment vertical="center"/>
    </xf>
    <xf numFmtId="0" fontId="156" fillId="0" borderId="0" xfId="0" applyFont="1" applyAlignment="1">
      <alignment vertical="center"/>
    </xf>
    <xf numFmtId="0" fontId="157" fillId="0" borderId="0" xfId="27" applyFont="1" applyFill="1" applyAlignment="1" applyProtection="1">
      <alignment horizontal="left"/>
      <protection locked="0"/>
    </xf>
    <xf numFmtId="0" fontId="157" fillId="0" borderId="0" xfId="0" applyFont="1" applyFill="1" applyBorder="1" applyAlignment="1">
      <alignment horizontal="left" vertical="center"/>
    </xf>
    <xf numFmtId="0" fontId="23" fillId="0" borderId="0" xfId="0" applyFont="1" applyFill="1" applyAlignment="1">
      <alignment horizontal="center"/>
    </xf>
    <xf numFmtId="0" fontId="183"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8" fillId="11" borderId="0" xfId="3" applyFont="1" applyFill="1" applyBorder="1" applyAlignment="1">
      <alignment horizontal="left" vertical="center"/>
    </xf>
    <xf numFmtId="0" fontId="158" fillId="11" borderId="0" xfId="3" applyFont="1" applyFill="1" applyBorder="1" applyAlignment="1">
      <alignment horizontal="center" vertical="center"/>
    </xf>
    <xf numFmtId="0" fontId="158" fillId="11" borderId="0" xfId="3" applyFont="1" applyFill="1" applyBorder="1" applyAlignment="1">
      <alignment horizontal="left" vertical="center" indent="1"/>
    </xf>
    <xf numFmtId="0" fontId="158"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6" fillId="11" borderId="0" xfId="0" applyFont="1" applyFill="1" applyBorder="1" applyAlignment="1">
      <alignment horizontal="center" vertical="top" wrapText="1"/>
    </xf>
    <xf numFmtId="0" fontId="76"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8" fillId="28" borderId="0" xfId="3" applyFont="1" applyFill="1" applyAlignment="1">
      <alignment horizontal="left" vertical="center" wrapText="1"/>
    </xf>
    <xf numFmtId="3" fontId="68"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6" fillId="11" borderId="0" xfId="3" applyFont="1" applyFill="1" applyAlignment="1">
      <alignment horizontal="center" vertical="center" wrapText="1"/>
    </xf>
    <xf numFmtId="166" fontId="76" fillId="28" borderId="0" xfId="20" applyNumberFormat="1" applyFont="1" applyFill="1" applyBorder="1" applyAlignment="1">
      <alignment horizontal="right" vertical="center" wrapText="1"/>
    </xf>
    <xf numFmtId="0" fontId="67" fillId="28" borderId="0" xfId="3" applyFont="1" applyFill="1" applyAlignment="1">
      <alignment horizontal="center" vertical="center" wrapText="1"/>
    </xf>
    <xf numFmtId="0" fontId="76" fillId="28" borderId="0" xfId="20" applyFont="1" applyFill="1" applyBorder="1" applyAlignment="1">
      <alignment vertical="center"/>
    </xf>
    <xf numFmtId="166"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9" fillId="7" borderId="0" xfId="24" applyFont="1" applyFill="1" applyAlignment="1">
      <alignment vertical="center"/>
    </xf>
    <xf numFmtId="0" fontId="100" fillId="7" borderId="0" xfId="24" applyFont="1" applyFill="1" applyAlignment="1">
      <alignment vertical="center"/>
    </xf>
    <xf numFmtId="0" fontId="159" fillId="7" borderId="0" xfId="24" applyFont="1" applyFill="1" applyAlignment="1">
      <alignment vertical="center"/>
    </xf>
    <xf numFmtId="0" fontId="100" fillId="12" borderId="0" xfId="15" applyFont="1" applyFill="1" applyAlignment="1">
      <alignment horizontal="left" vertical="center"/>
    </xf>
    <xf numFmtId="0" fontId="159" fillId="12" borderId="0" xfId="15" applyFont="1" applyFill="1" applyAlignment="1">
      <alignment horizontal="left" vertical="center"/>
    </xf>
    <xf numFmtId="0" fontId="24" fillId="16" borderId="0" xfId="3" applyFont="1" applyFill="1" applyAlignment="1">
      <alignment horizontal="left" vertical="center"/>
    </xf>
    <xf numFmtId="0" fontId="155" fillId="16" borderId="0" xfId="3" applyFont="1" applyFill="1" applyAlignment="1">
      <alignment horizontal="left" vertical="center"/>
    </xf>
    <xf numFmtId="0" fontId="19" fillId="11" borderId="0" xfId="3" applyFont="1" applyFill="1" applyAlignment="1">
      <alignment horizontal="left" vertical="center"/>
    </xf>
    <xf numFmtId="0" fontId="159" fillId="11" borderId="0" xfId="3" applyFont="1" applyFill="1" applyAlignment="1">
      <alignment horizontal="left" vertical="center"/>
    </xf>
    <xf numFmtId="49" fontId="62" fillId="0" borderId="0" xfId="3" applyNumberFormat="1" applyFont="1" applyFill="1" applyBorder="1" applyAlignment="1">
      <alignment horizontal="right"/>
    </xf>
    <xf numFmtId="0" fontId="26" fillId="0" borderId="0" xfId="3" applyFont="1" applyFill="1" applyBorder="1" applyAlignment="1">
      <alignment horizontal="right"/>
    </xf>
    <xf numFmtId="0" fontId="100" fillId="19" borderId="0" xfId="3" applyFont="1" applyFill="1" applyBorder="1" applyAlignment="1">
      <alignment horizontal="left" vertical="center"/>
    </xf>
    <xf numFmtId="0" fontId="27" fillId="19" borderId="0" xfId="3" applyFont="1" applyFill="1" applyBorder="1" applyAlignment="1"/>
    <xf numFmtId="0" fontId="155"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32" fillId="11" borderId="0" xfId="0" applyFont="1" applyFill="1" applyAlignment="1">
      <alignment vertical="center"/>
    </xf>
    <xf numFmtId="0" fontId="184" fillId="0" borderId="0" xfId="2" applyFont="1" applyAlignment="1" applyProtection="1"/>
    <xf numFmtId="0" fontId="184" fillId="0" borderId="0" xfId="2" applyFont="1" applyAlignment="1" applyProtection="1">
      <alignment vertical="center"/>
    </xf>
    <xf numFmtId="168" fontId="12" fillId="3" borderId="0" xfId="0" applyNumberFormat="1" applyFont="1" applyFill="1" applyAlignment="1">
      <alignment horizontal="right" vertical="center" indent="1"/>
    </xf>
    <xf numFmtId="10" fontId="12" fillId="3" borderId="0" xfId="4" applyNumberFormat="1" applyFont="1" applyFill="1" applyAlignment="1">
      <alignment horizontal="right" vertical="center" wrapText="1" indent="1"/>
    </xf>
    <xf numFmtId="0" fontId="120" fillId="0" borderId="0" xfId="0" applyFont="1"/>
    <xf numFmtId="0" fontId="185"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70" fillId="0" borderId="0" xfId="0" applyFont="1" applyFill="1" applyBorder="1" applyAlignment="1">
      <alignment horizontal="right" vertical="center" indent="1"/>
    </xf>
    <xf numFmtId="0" fontId="140"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6" fillId="10" borderId="0" xfId="23" quotePrefix="1" applyNumberFormat="1" applyFont="1" applyFill="1" applyBorder="1" applyAlignment="1" applyProtection="1">
      <alignment vertical="center"/>
      <protection hidden="1"/>
    </xf>
    <xf numFmtId="10" fontId="76" fillId="10" borderId="0" xfId="23" quotePrefix="1" applyNumberFormat="1" applyFont="1" applyFill="1" applyBorder="1" applyAlignment="1" applyProtection="1">
      <alignment vertical="center"/>
      <protection hidden="1"/>
    </xf>
    <xf numFmtId="0" fontId="140"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6" fillId="10" borderId="0" xfId="0" applyFont="1" applyFill="1" applyAlignment="1">
      <alignment horizontal="left" vertical="center"/>
    </xf>
    <xf numFmtId="3" fontId="97"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6"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6"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3"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6" fillId="0" borderId="0" xfId="0" applyFont="1"/>
    <xf numFmtId="0" fontId="187" fillId="0" borderId="0" xfId="0" applyFont="1"/>
    <xf numFmtId="0" fontId="188" fillId="0" borderId="0" xfId="3" applyFont="1" applyFill="1" applyBorder="1" applyAlignment="1"/>
    <xf numFmtId="0" fontId="15" fillId="19" borderId="0" xfId="0" applyFont="1" applyFill="1" applyBorder="1" applyAlignment="1">
      <alignment horizontal="center" vertical="center"/>
    </xf>
    <xf numFmtId="0" fontId="189"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5" fillId="32" borderId="0" xfId="0" applyFont="1" applyFill="1" applyAlignment="1">
      <alignment horizontal="left" vertical="center"/>
    </xf>
    <xf numFmtId="0" fontId="97"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9" fillId="32" borderId="0" xfId="0" applyNumberFormat="1" applyFont="1" applyFill="1" applyBorder="1" applyAlignment="1">
      <alignment vertical="center"/>
    </xf>
    <xf numFmtId="168" fontId="99" fillId="35" borderId="0" xfId="0" applyNumberFormat="1" applyFont="1" applyFill="1" applyBorder="1" applyAlignment="1">
      <alignment horizontal="right" vertical="center" wrapText="1"/>
    </xf>
    <xf numFmtId="168" fontId="120" fillId="35" borderId="0" xfId="0" applyNumberFormat="1" applyFont="1" applyFill="1" applyBorder="1" applyAlignment="1">
      <alignment horizontal="right" vertical="center" wrapText="1"/>
    </xf>
    <xf numFmtId="168" fontId="120" fillId="35" borderId="0" xfId="0" applyNumberFormat="1" applyFont="1" applyFill="1" applyBorder="1" applyAlignment="1">
      <alignment vertical="center"/>
    </xf>
    <xf numFmtId="3" fontId="99" fillId="32" borderId="0" xfId="0" applyNumberFormat="1" applyFont="1" applyFill="1" applyBorder="1" applyAlignment="1">
      <alignment vertical="center"/>
    </xf>
    <xf numFmtId="0" fontId="131" fillId="32" borderId="0" xfId="0" applyFont="1" applyFill="1" applyBorder="1" applyAlignment="1">
      <alignment horizontal="center" vertical="center" wrapText="1"/>
    </xf>
    <xf numFmtId="0" fontId="97"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4" fillId="32" borderId="0" xfId="0" applyFont="1" applyFill="1" applyBorder="1" applyAlignment="1">
      <alignment horizontal="left" vertical="center" wrapText="1" indent="1"/>
    </xf>
    <xf numFmtId="3" fontId="74" fillId="32" borderId="0" xfId="0" applyNumberFormat="1" applyFont="1" applyFill="1" applyBorder="1" applyAlignment="1">
      <alignment horizontal="right" vertical="center" indent="1"/>
    </xf>
    <xf numFmtId="10" fontId="74" fillId="32" borderId="0" xfId="0" applyNumberFormat="1" applyFont="1" applyFill="1" applyBorder="1" applyAlignment="1">
      <alignment horizontal="right" vertical="center" indent="1"/>
    </xf>
    <xf numFmtId="0" fontId="99" fillId="35" borderId="0" xfId="0" applyFont="1" applyFill="1" applyBorder="1" applyAlignment="1">
      <alignment horizontal="left" vertical="center" wrapText="1" indent="1"/>
    </xf>
    <xf numFmtId="0" fontId="3" fillId="32" borderId="0" xfId="0" applyFont="1" applyFill="1" applyBorder="1" applyAlignment="1">
      <alignment vertical="center"/>
    </xf>
    <xf numFmtId="3" fontId="117"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4" fillId="32" borderId="0" xfId="27" applyFont="1" applyFill="1" applyBorder="1" applyAlignment="1" applyProtection="1">
      <alignment horizontal="left" vertical="center" wrapText="1"/>
    </xf>
    <xf numFmtId="3" fontId="74"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6" fillId="32" borderId="0" xfId="0" applyFont="1" applyFill="1" applyBorder="1" applyAlignment="1">
      <alignment horizontal="center" vertical="center"/>
    </xf>
    <xf numFmtId="0" fontId="74" fillId="32" borderId="0" xfId="0" applyFont="1" applyFill="1" applyBorder="1" applyAlignment="1">
      <alignment horizontal="left" vertical="center" wrapText="1"/>
    </xf>
    <xf numFmtId="3" fontId="74" fillId="32" borderId="0" xfId="8" applyNumberFormat="1" applyFont="1" applyFill="1" applyBorder="1" applyAlignment="1" applyProtection="1">
      <alignment horizontal="right" vertical="center"/>
    </xf>
    <xf numFmtId="10" fontId="74" fillId="32" borderId="0" xfId="4" applyNumberFormat="1" applyFont="1" applyFill="1" applyBorder="1" applyAlignment="1" applyProtection="1">
      <alignment horizontal="right" vertical="center" wrapText="1"/>
    </xf>
    <xf numFmtId="0" fontId="74" fillId="32" borderId="0" xfId="0" applyFont="1" applyFill="1" applyBorder="1" applyAlignment="1">
      <alignment horizontal="right" vertical="center"/>
    </xf>
    <xf numFmtId="168"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20" fillId="32" borderId="0" xfId="0" applyFont="1" applyFill="1" applyBorder="1" applyAlignment="1">
      <alignment vertical="center"/>
    </xf>
    <xf numFmtId="167" fontId="74" fillId="32" borderId="0" xfId="1" applyNumberFormat="1" applyFont="1" applyFill="1" applyBorder="1" applyAlignment="1">
      <alignment horizontal="center" vertical="center"/>
    </xf>
    <xf numFmtId="167" fontId="74"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71" fillId="32" borderId="0" xfId="0" applyFont="1" applyFill="1" applyBorder="1" applyAlignment="1">
      <alignment horizontal="center" vertical="top" wrapText="1"/>
    </xf>
    <xf numFmtId="0" fontId="76"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40" fillId="35" borderId="0" xfId="9" applyNumberFormat="1" applyFont="1" applyFill="1" applyBorder="1" applyAlignment="1" applyProtection="1">
      <alignment horizontal="right" vertical="center"/>
    </xf>
    <xf numFmtId="0" fontId="140" fillId="35" borderId="0" xfId="0" applyFont="1" applyFill="1" applyAlignment="1">
      <alignment vertical="center" wrapText="1"/>
    </xf>
    <xf numFmtId="3" fontId="120" fillId="35" borderId="0" xfId="1" applyNumberFormat="1" applyFont="1" applyFill="1" applyAlignment="1">
      <alignment horizontal="right" vertical="center"/>
    </xf>
    <xf numFmtId="0" fontId="120" fillId="0" borderId="0" xfId="0" applyFont="1" applyAlignment="1">
      <alignment horizontal="right" vertical="center"/>
    </xf>
    <xf numFmtId="0" fontId="190" fillId="0" borderId="0" xfId="0" applyFont="1"/>
    <xf numFmtId="49" fontId="33" fillId="32" borderId="0" xfId="0" applyNumberFormat="1" applyFont="1" applyFill="1" applyAlignment="1">
      <alignment horizontal="center" vertical="center" wrapText="1"/>
    </xf>
    <xf numFmtId="0" fontId="33" fillId="32" borderId="0" xfId="0" applyFont="1" applyFill="1" applyBorder="1" applyAlignment="1">
      <alignment horizontal="center" vertical="center" wrapText="1"/>
    </xf>
    <xf numFmtId="0" fontId="156" fillId="32" borderId="0" xfId="0" applyFont="1" applyFill="1" applyAlignment="1">
      <alignment horizontal="center" vertical="center" wrapText="1"/>
    </xf>
    <xf numFmtId="0" fontId="156" fillId="32" borderId="0" xfId="0" applyFont="1" applyFill="1" applyBorder="1" applyAlignment="1">
      <alignment horizontal="center" vertical="center" wrapText="1"/>
    </xf>
    <xf numFmtId="0" fontId="40" fillId="35" borderId="0" xfId="0" applyFont="1" applyFill="1" applyAlignment="1">
      <alignment horizontal="left" vertical="center" wrapText="1"/>
    </xf>
    <xf numFmtId="166" fontId="40" fillId="35" borderId="0" xfId="1" applyNumberFormat="1" applyFont="1" applyFill="1" applyBorder="1" applyAlignment="1">
      <alignment horizontal="left" vertical="center"/>
    </xf>
    <xf numFmtId="10" fontId="40" fillId="35" borderId="0" xfId="4" applyNumberFormat="1" applyFont="1" applyFill="1" applyBorder="1" applyAlignment="1">
      <alignment horizontal="center" vertical="center"/>
    </xf>
    <xf numFmtId="3" fontId="120" fillId="35" borderId="0" xfId="0" applyNumberFormat="1" applyFont="1" applyFill="1" applyAlignment="1">
      <alignment vertical="center"/>
    </xf>
    <xf numFmtId="0" fontId="161" fillId="32" borderId="0" xfId="0" applyFont="1" applyFill="1" applyBorder="1" applyAlignment="1">
      <alignment horizontal="center" vertical="center"/>
    </xf>
    <xf numFmtId="0" fontId="40" fillId="35" borderId="0" xfId="0" applyFont="1" applyFill="1" applyBorder="1" applyAlignment="1">
      <alignment horizontal="left" vertical="center"/>
    </xf>
    <xf numFmtId="3" fontId="40" fillId="35" borderId="0" xfId="11" applyNumberFormat="1" applyFont="1" applyFill="1" applyBorder="1" applyAlignment="1">
      <alignment horizontal="right" vertical="center" indent="2"/>
    </xf>
    <xf numFmtId="10" fontId="40" fillId="35" borderId="0" xfId="4" applyNumberFormat="1" applyFont="1" applyFill="1" applyBorder="1" applyAlignment="1">
      <alignment horizontal="right" vertical="center" indent="1"/>
    </xf>
    <xf numFmtId="3" fontId="40" fillId="35" borderId="0" xfId="11" applyNumberFormat="1" applyFont="1" applyFill="1" applyBorder="1" applyAlignment="1">
      <alignment horizontal="right" vertical="center" indent="1"/>
    </xf>
    <xf numFmtId="167"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7" fontId="41" fillId="3" borderId="0" xfId="12" applyNumberFormat="1" applyFont="1" applyFill="1" applyBorder="1" applyAlignment="1">
      <alignment horizontal="center" vertical="center"/>
    </xf>
    <xf numFmtId="0" fontId="32" fillId="32" borderId="0" xfId="0" applyFont="1" applyFill="1" applyBorder="1" applyAlignment="1">
      <alignment horizontal="center" vertical="center" wrapText="1"/>
    </xf>
    <xf numFmtId="0" fontId="34" fillId="32" borderId="0" xfId="0" applyFont="1" applyFill="1" applyBorder="1" applyAlignment="1">
      <alignment horizontal="center" wrapText="1"/>
    </xf>
    <xf numFmtId="0" fontId="164" fillId="32" borderId="0" xfId="0" applyFont="1" applyFill="1" applyBorder="1" applyAlignment="1">
      <alignment horizontal="center" vertical="top" wrapText="1"/>
    </xf>
    <xf numFmtId="0" fontId="0" fillId="32" borderId="0" xfId="0" applyFill="1"/>
    <xf numFmtId="0" fontId="40" fillId="32" borderId="0" xfId="0" applyFont="1" applyFill="1" applyAlignment="1">
      <alignment horizontal="center" vertical="center" wrapText="1"/>
    </xf>
    <xf numFmtId="0" fontId="157" fillId="32" borderId="0" xfId="0" applyFont="1" applyFill="1" applyAlignment="1">
      <alignment horizontal="center" vertical="center"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7"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0" fontId="40" fillId="35" borderId="0" xfId="0" applyFont="1" applyFill="1" applyBorder="1" applyAlignment="1">
      <alignment horizontal="left" vertical="center" wrapText="1" indent="2"/>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20"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9" fillId="37" borderId="0" xfId="0" applyFont="1" applyFill="1" applyAlignment="1">
      <alignment vertical="center"/>
    </xf>
    <xf numFmtId="0" fontId="155" fillId="37" borderId="0" xfId="0" applyFont="1" applyFill="1" applyAlignment="1">
      <alignment vertical="center"/>
    </xf>
    <xf numFmtId="0" fontId="191" fillId="0" borderId="0" xfId="3" applyFont="1" applyFill="1" applyBorder="1" applyAlignment="1">
      <alignment horizontal="left" vertical="center"/>
    </xf>
    <xf numFmtId="0" fontId="192" fillId="0" borderId="0" xfId="0" applyFont="1" applyAlignment="1">
      <alignment vertical="center"/>
    </xf>
    <xf numFmtId="0" fontId="117" fillId="0" borderId="0" xfId="0" applyFont="1" applyAlignment="1">
      <alignment vertical="center"/>
    </xf>
    <xf numFmtId="0" fontId="117" fillId="0" borderId="0" xfId="0" applyFont="1"/>
    <xf numFmtId="0" fontId="117"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4"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6" fillId="32" borderId="0" xfId="0" applyFont="1" applyFill="1" applyBorder="1" applyAlignment="1">
      <alignment horizontal="center" vertical="center"/>
    </xf>
    <xf numFmtId="0" fontId="33" fillId="32" borderId="0" xfId="0" applyFont="1" applyFill="1" applyBorder="1" applyAlignment="1">
      <alignment horizontal="center" vertical="center"/>
    </xf>
    <xf numFmtId="168" fontId="12" fillId="0" borderId="0" xfId="0" applyNumberFormat="1" applyFont="1" applyFill="1" applyAlignment="1">
      <alignment horizontal="right" vertical="center" indent="1"/>
    </xf>
    <xf numFmtId="3" fontId="34" fillId="0" borderId="0" xfId="0" applyNumberFormat="1" applyFont="1" applyFill="1" applyBorder="1" applyAlignment="1">
      <alignment vertical="center" wrapText="1"/>
    </xf>
    <xf numFmtId="167"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50" fillId="32" borderId="0" xfId="0" applyFont="1" applyFill="1" applyAlignment="1"/>
    <xf numFmtId="0" fontId="124" fillId="0" borderId="0" xfId="0" applyFont="1" applyFill="1" applyAlignment="1">
      <alignment horizontal="right" vertical="center"/>
    </xf>
    <xf numFmtId="0" fontId="155" fillId="0" borderId="0" xfId="0" applyFont="1" applyFill="1" applyAlignment="1">
      <alignment horizontal="right" vertical="center"/>
    </xf>
    <xf numFmtId="0" fontId="152" fillId="0" borderId="0" xfId="0" applyFont="1" applyFill="1" applyAlignment="1">
      <alignment horizontal="right" vertical="center"/>
    </xf>
    <xf numFmtId="181" fontId="117" fillId="37" borderId="0" xfId="0" applyNumberFormat="1" applyFont="1" applyFill="1" applyBorder="1" applyAlignment="1">
      <alignment horizontal="center" vertical="center" wrapText="1"/>
    </xf>
    <xf numFmtId="0" fontId="71" fillId="0" borderId="0" xfId="24" applyFont="1" applyAlignment="1">
      <alignment horizontal="left" vertical="center"/>
    </xf>
    <xf numFmtId="0" fontId="0" fillId="0" borderId="0" xfId="0" applyAlignment="1">
      <alignment horizontal="left"/>
    </xf>
    <xf numFmtId="0" fontId="196" fillId="37" borderId="0" xfId="0" applyFont="1" applyFill="1" applyAlignment="1">
      <alignment horizontal="center" vertical="center"/>
    </xf>
    <xf numFmtId="0" fontId="117"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32" fillId="32" borderId="0" xfId="0" applyFont="1" applyFill="1" applyBorder="1" applyAlignment="1">
      <alignment vertical="center"/>
    </xf>
    <xf numFmtId="179" fontId="120" fillId="32" borderId="0" xfId="0" applyNumberFormat="1" applyFont="1" applyFill="1" applyBorder="1" applyAlignment="1">
      <alignment horizontal="center" vertical="center"/>
    </xf>
    <xf numFmtId="179" fontId="120" fillId="32" borderId="0" xfId="0" applyNumberFormat="1" applyFont="1" applyFill="1" applyBorder="1" applyAlignment="1">
      <alignment horizontal="center" vertical="center" wrapText="1"/>
    </xf>
    <xf numFmtId="179" fontId="157" fillId="32" borderId="0" xfId="0" applyNumberFormat="1" applyFont="1" applyFill="1" applyBorder="1" applyAlignment="1">
      <alignment horizontal="center" vertical="center"/>
    </xf>
    <xf numFmtId="0" fontId="132" fillId="3" borderId="0" xfId="0" applyFont="1" applyFill="1" applyBorder="1" applyAlignment="1">
      <alignment vertical="center" wrapText="1"/>
    </xf>
    <xf numFmtId="3" fontId="132" fillId="3" borderId="0" xfId="0" applyNumberFormat="1" applyFont="1" applyFill="1" applyBorder="1" applyAlignment="1">
      <alignment horizontal="right" vertical="center" indent="1"/>
    </xf>
    <xf numFmtId="0" fontId="120" fillId="3" borderId="0" xfId="0" applyFont="1" applyFill="1" applyBorder="1" applyAlignment="1">
      <alignment vertical="center"/>
    </xf>
    <xf numFmtId="0" fontId="132" fillId="3" borderId="0" xfId="0" applyFont="1" applyFill="1" applyBorder="1" applyAlignment="1">
      <alignment horizontal="right" vertical="center" indent="1"/>
    </xf>
    <xf numFmtId="0" fontId="132" fillId="3" borderId="0" xfId="0" applyFont="1" applyFill="1" applyBorder="1" applyAlignment="1">
      <alignment horizontal="left" vertical="center" indent="1"/>
    </xf>
    <xf numFmtId="0" fontId="132" fillId="3" borderId="0" xfId="0" applyFont="1" applyFill="1" applyBorder="1" applyAlignment="1">
      <alignment horizontal="left" vertical="center" wrapText="1" indent="1"/>
    </xf>
    <xf numFmtId="0" fontId="120" fillId="35" borderId="0" xfId="0" applyFont="1" applyFill="1" applyBorder="1" applyAlignment="1">
      <alignment vertical="center"/>
    </xf>
    <xf numFmtId="3" fontId="120" fillId="35" borderId="0" xfId="0" applyNumberFormat="1" applyFont="1" applyFill="1" applyBorder="1" applyAlignment="1">
      <alignment horizontal="right" vertical="center" indent="1"/>
    </xf>
    <xf numFmtId="0" fontId="132" fillId="3" borderId="0" xfId="0" applyFont="1" applyFill="1" applyBorder="1" applyAlignment="1">
      <alignment horizontal="left" vertical="center" indent="2"/>
    </xf>
    <xf numFmtId="4" fontId="132"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3" fillId="0" borderId="0" xfId="0" applyNumberFormat="1" applyFont="1" applyFill="1" applyAlignment="1">
      <alignment vertical="top"/>
    </xf>
    <xf numFmtId="0" fontId="123" fillId="2" borderId="0" xfId="0" applyFont="1" applyFill="1" applyBorder="1" applyAlignment="1">
      <alignment vertical="distributed"/>
    </xf>
    <xf numFmtId="0" fontId="164" fillId="0" borderId="0" xfId="0" applyNumberFormat="1" applyFont="1" applyFill="1" applyBorder="1" applyAlignment="1">
      <alignment vertical="center"/>
    </xf>
    <xf numFmtId="0" fontId="94" fillId="0" borderId="0" xfId="0" applyFont="1" applyAlignment="1">
      <alignment vertical="top"/>
    </xf>
    <xf numFmtId="0" fontId="40" fillId="35" borderId="0" xfId="0" applyFont="1" applyFill="1" applyBorder="1" applyAlignment="1">
      <alignment horizontal="center" vertical="center" wrapText="1"/>
    </xf>
    <xf numFmtId="179" fontId="157" fillId="32" borderId="0" xfId="0" applyNumberFormat="1" applyFont="1" applyFill="1" applyBorder="1" applyAlignment="1">
      <alignment horizontal="center" vertical="center" wrapText="1"/>
    </xf>
    <xf numFmtId="3" fontId="136" fillId="17" borderId="0" xfId="3" applyNumberFormat="1" applyFont="1" applyFill="1" applyBorder="1" applyAlignment="1">
      <alignment horizontal="right" vertical="center"/>
    </xf>
    <xf numFmtId="0" fontId="41" fillId="3" borderId="0" xfId="0" applyFont="1" applyFill="1" applyAlignment="1">
      <alignment horizontal="right" vertical="center"/>
    </xf>
    <xf numFmtId="0" fontId="41" fillId="3" borderId="0" xfId="0" applyFont="1" applyFill="1" applyAlignment="1">
      <alignment horizontal="left" vertical="center" indent="1"/>
    </xf>
    <xf numFmtId="0" fontId="41" fillId="3" borderId="0" xfId="0" applyFont="1" applyFill="1" applyAlignment="1">
      <alignment horizontal="left" vertical="center"/>
    </xf>
    <xf numFmtId="14" fontId="0" fillId="0" borderId="0" xfId="0" applyNumberFormat="1"/>
    <xf numFmtId="3" fontId="41" fillId="3" borderId="0" xfId="0" applyNumberFormat="1" applyFont="1" applyFill="1" applyAlignment="1">
      <alignment horizontal="right" vertical="center" indent="2"/>
    </xf>
    <xf numFmtId="3" fontId="41" fillId="3" borderId="0" xfId="1" applyNumberFormat="1" applyFont="1" applyFill="1" applyBorder="1" applyAlignment="1">
      <alignment horizontal="right" vertical="center" indent="2"/>
    </xf>
    <xf numFmtId="14" fontId="32" fillId="19" borderId="8" xfId="3" applyNumberFormat="1" applyFont="1" applyFill="1" applyBorder="1" applyAlignment="1" applyProtection="1">
      <alignment horizontal="center" vertical="center" wrapText="1"/>
      <protection hidden="1"/>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4" fillId="0" borderId="0" xfId="0" applyFont="1" applyAlignment="1">
      <alignment vertical="center"/>
    </xf>
    <xf numFmtId="10" fontId="74" fillId="32" borderId="0" xfId="4" applyNumberFormat="1" applyFont="1" applyFill="1" applyBorder="1" applyAlignment="1">
      <alignment horizontal="right" vertical="center" wrapText="1" indent="3"/>
    </xf>
    <xf numFmtId="10" fontId="41" fillId="3" borderId="0" xfId="4" applyNumberFormat="1" applyFont="1" applyFill="1" applyBorder="1" applyAlignment="1">
      <alignment horizontal="right" vertical="center" indent="2"/>
    </xf>
    <xf numFmtId="10" fontId="40" fillId="35" borderId="0" xfId="4" applyNumberFormat="1" applyFont="1" applyFill="1" applyBorder="1" applyAlignment="1">
      <alignment horizontal="right" vertical="center" indent="2"/>
    </xf>
    <xf numFmtId="0" fontId="132" fillId="0" borderId="0" xfId="0" applyFont="1" applyAlignment="1">
      <alignment vertical="center"/>
    </xf>
    <xf numFmtId="0" fontId="120" fillId="20" borderId="0" xfId="0" applyFont="1" applyFill="1" applyAlignment="1">
      <alignment horizontal="center" vertical="center" wrapText="1"/>
    </xf>
    <xf numFmtId="3" fontId="132" fillId="3" borderId="0" xfId="0" applyNumberFormat="1" applyFont="1" applyFill="1" applyAlignment="1">
      <alignment horizontal="right" vertical="center" indent="1"/>
    </xf>
    <xf numFmtId="14" fontId="132" fillId="3" borderId="0" xfId="0" applyNumberFormat="1" applyFont="1" applyFill="1" applyAlignment="1">
      <alignment horizontal="right" vertical="center" indent="1"/>
    </xf>
    <xf numFmtId="0" fontId="120" fillId="10" borderId="0" xfId="0" applyFont="1" applyFill="1" applyAlignment="1">
      <alignment horizontal="center" vertical="center" wrapText="1"/>
    </xf>
    <xf numFmtId="0" fontId="209" fillId="0" borderId="0" xfId="0" applyFont="1" applyAlignment="1">
      <alignment horizontal="left" vertical="center"/>
    </xf>
    <xf numFmtId="174" fontId="90" fillId="3" borderId="0" xfId="21" applyNumberFormat="1" applyFont="1" applyFill="1" applyAlignment="1">
      <alignment vertical="center"/>
    </xf>
    <xf numFmtId="175" fontId="90"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6"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6" fillId="32" borderId="0" xfId="0" applyFont="1" applyFill="1" applyBorder="1" applyAlignment="1">
      <alignment horizontal="center" vertical="top" wrapText="1"/>
    </xf>
    <xf numFmtId="169"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9" fontId="74" fillId="32" borderId="0" xfId="1" applyNumberFormat="1" applyFont="1" applyFill="1" applyBorder="1" applyAlignment="1">
      <alignment horizontal="center" vertical="center" wrapText="1"/>
    </xf>
    <xf numFmtId="10" fontId="74" fillId="32" borderId="0" xfId="4" applyNumberFormat="1" applyFont="1" applyFill="1" applyBorder="1" applyAlignment="1">
      <alignment horizontal="center" vertical="center" wrapText="1"/>
    </xf>
    <xf numFmtId="14" fontId="132" fillId="3" borderId="0" xfId="24" applyNumberFormat="1" applyFont="1" applyFill="1" applyAlignment="1">
      <alignment horizontal="right" vertical="center" indent="1"/>
    </xf>
    <xf numFmtId="3" fontId="132" fillId="3" borderId="0" xfId="24" applyNumberFormat="1" applyFont="1" applyFill="1" applyAlignment="1">
      <alignment horizontal="right" vertical="center" indent="1"/>
    </xf>
    <xf numFmtId="14" fontId="120"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7" fillId="16" borderId="6" xfId="3" applyFont="1" applyFill="1" applyBorder="1" applyAlignment="1">
      <alignment horizontal="center" vertical="center"/>
    </xf>
    <xf numFmtId="0" fontId="120" fillId="16" borderId="0" xfId="3" applyFont="1" applyFill="1" applyBorder="1" applyAlignment="1">
      <alignment horizontal="center" vertical="center"/>
    </xf>
    <xf numFmtId="0" fontId="117" fillId="16" borderId="6" xfId="3" applyFont="1" applyFill="1" applyBorder="1" applyAlignment="1">
      <alignment horizontal="center" vertical="center"/>
    </xf>
    <xf numFmtId="0" fontId="157" fillId="16" borderId="0" xfId="3" applyFont="1" applyFill="1" applyBorder="1" applyAlignment="1">
      <alignment horizontal="center" vertical="center"/>
    </xf>
    <xf numFmtId="3" fontId="40" fillId="35" borderId="0" xfId="1" applyNumberFormat="1" applyFont="1" applyFill="1" applyBorder="1" applyAlignment="1">
      <alignment horizontal="right" vertical="center" indent="2"/>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3" fontId="3" fillId="0" borderId="0" xfId="0" applyNumberFormat="1" applyFont="1" applyAlignment="1">
      <alignment vertical="center"/>
    </xf>
    <xf numFmtId="3" fontId="132" fillId="0" borderId="0" xfId="0" applyNumberFormat="1" applyFont="1" applyAlignment="1">
      <alignment vertical="center"/>
    </xf>
    <xf numFmtId="168" fontId="0" fillId="0" borderId="0" xfId="0" applyNumberFormat="1"/>
    <xf numFmtId="0" fontId="132"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41" fillId="0" borderId="0" xfId="0" applyFont="1" applyFill="1" applyAlignment="1">
      <alignment horizontal="left" vertical="center" wrapText="1"/>
    </xf>
    <xf numFmtId="0" fontId="0" fillId="0" borderId="0" xfId="0" applyAlignment="1"/>
    <xf numFmtId="0" fontId="51" fillId="0" borderId="0" xfId="0" applyFont="1" applyAlignment="1"/>
    <xf numFmtId="0" fontId="40" fillId="32" borderId="0" xfId="0" applyFont="1" applyFill="1" applyBorder="1" applyAlignment="1">
      <alignment horizontal="center" vertical="center" wrapText="1"/>
    </xf>
    <xf numFmtId="49" fontId="40" fillId="32" borderId="0" xfId="0" applyNumberFormat="1" applyFont="1" applyFill="1" applyAlignment="1">
      <alignment horizontal="center" vertical="center" wrapText="1"/>
    </xf>
    <xf numFmtId="0" fontId="161" fillId="32" borderId="0" xfId="0" applyFont="1" applyFill="1" applyAlignment="1">
      <alignment horizontal="center" vertical="center" wrapText="1"/>
    </xf>
    <xf numFmtId="0" fontId="161" fillId="32" borderId="0" xfId="0" applyFont="1" applyFill="1" applyBorder="1" applyAlignment="1">
      <alignment horizontal="center" vertical="center" wrapText="1"/>
    </xf>
    <xf numFmtId="0" fontId="120" fillId="32" borderId="0" xfId="0" applyFont="1" applyFill="1" applyAlignment="1">
      <alignment horizontal="center" vertical="center"/>
    </xf>
    <xf numFmtId="0" fontId="157" fillId="32" borderId="0" xfId="0" applyFont="1" applyFill="1" applyAlignment="1">
      <alignment horizontal="center" vertical="center"/>
    </xf>
    <xf numFmtId="0" fontId="40" fillId="12" borderId="0" xfId="3" applyFont="1" applyFill="1" applyBorder="1" applyAlignment="1">
      <alignment horizontal="center" vertical="center"/>
    </xf>
    <xf numFmtId="0" fontId="41" fillId="3" borderId="0" xfId="0" applyFont="1" applyFill="1" applyAlignment="1">
      <alignment horizontal="right" vertical="center" indent="1"/>
    </xf>
    <xf numFmtId="0" fontId="33" fillId="0" borderId="0" xfId="0" applyFont="1" applyFill="1" applyBorder="1" applyAlignment="1">
      <alignment horizontal="right" vertical="center" indent="1"/>
    </xf>
    <xf numFmtId="0" fontId="33" fillId="0" borderId="0" xfId="0" applyFont="1" applyFill="1" applyBorder="1" applyAlignment="1">
      <alignment horizontal="center" vertical="center"/>
    </xf>
    <xf numFmtId="3" fontId="94" fillId="0" borderId="0" xfId="0" applyNumberFormat="1" applyFont="1" applyFill="1" applyBorder="1" applyAlignment="1" applyProtection="1">
      <alignment horizontal="right" vertical="center"/>
    </xf>
    <xf numFmtId="170" fontId="33" fillId="0" borderId="0" xfId="0" applyNumberFormat="1" applyFont="1" applyFill="1" applyBorder="1" applyAlignment="1" applyProtection="1">
      <alignment horizontal="right" vertical="center"/>
    </xf>
    <xf numFmtId="3" fontId="33" fillId="0" borderId="0" xfId="0" applyNumberFormat="1" applyFont="1" applyFill="1" applyBorder="1" applyAlignment="1" applyProtection="1">
      <alignment horizontal="right" vertical="center"/>
    </xf>
    <xf numFmtId="0" fontId="120"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8" fontId="41" fillId="3" borderId="0" xfId="10" applyNumberFormat="1" applyFont="1" applyFill="1" applyAlignment="1">
      <alignment horizontal="right" vertical="center" indent="1"/>
    </xf>
    <xf numFmtId="168" fontId="41" fillId="3" borderId="0" xfId="10" applyNumberFormat="1" applyFont="1" applyFill="1" applyBorder="1" applyAlignment="1">
      <alignment horizontal="right" vertical="center" indent="1"/>
    </xf>
    <xf numFmtId="3" fontId="40" fillId="35" borderId="0" xfId="11" applyNumberFormat="1" applyFont="1" applyFill="1" applyBorder="1" applyAlignment="1">
      <alignment horizontal="left" vertical="center" indent="2"/>
    </xf>
    <xf numFmtId="178" fontId="41" fillId="3" borderId="0" xfId="4" applyNumberFormat="1" applyFont="1" applyFill="1" applyBorder="1" applyAlignment="1" applyProtection="1">
      <alignment horizontal="right" vertical="center" wrapText="1"/>
    </xf>
    <xf numFmtId="10" fontId="87" fillId="0" borderId="0" xfId="0" applyNumberFormat="1" applyFont="1" applyAlignment="1">
      <alignment vertical="center"/>
    </xf>
    <xf numFmtId="164" fontId="0" fillId="0" borderId="0" xfId="0" applyNumberFormat="1"/>
    <xf numFmtId="49" fontId="156" fillId="0" borderId="0" xfId="24" quotePrefix="1" applyNumberFormat="1" applyFont="1"/>
    <xf numFmtId="0" fontId="216" fillId="0" borderId="0" xfId="2" applyFont="1" applyFill="1" applyAlignment="1" applyProtection="1">
      <alignment horizontal="left" vertical="center"/>
    </xf>
    <xf numFmtId="0" fontId="217" fillId="0" borderId="0" xfId="2" applyFont="1" applyFill="1" applyAlignment="1" applyProtection="1">
      <alignment horizontal="left" vertical="center"/>
    </xf>
    <xf numFmtId="0" fontId="218" fillId="0" borderId="0" xfId="2" applyFont="1" applyFill="1" applyAlignment="1" applyProtection="1">
      <alignment horizontal="left" vertical="center"/>
    </xf>
    <xf numFmtId="0" fontId="219" fillId="0" borderId="0" xfId="2" applyFont="1" applyFill="1" applyAlignment="1" applyProtection="1">
      <alignment horizontal="left" vertical="center"/>
    </xf>
    <xf numFmtId="0" fontId="164" fillId="0" borderId="0" xfId="0" applyFont="1" applyFill="1" applyBorder="1" applyAlignment="1">
      <alignment vertical="center" wrapText="1"/>
    </xf>
    <xf numFmtId="0" fontId="220" fillId="0" borderId="0" xfId="2" applyFont="1" applyFill="1" applyAlignment="1" applyProtection="1">
      <alignment horizontal="left" vertical="center"/>
    </xf>
    <xf numFmtId="0" fontId="76" fillId="32" borderId="0" xfId="0" applyFont="1" applyFill="1" applyAlignment="1">
      <alignment horizontal="left" vertical="center" wrapText="1"/>
    </xf>
    <xf numFmtId="3" fontId="74" fillId="32" borderId="0" xfId="1" applyNumberFormat="1" applyFont="1" applyFill="1" applyAlignment="1">
      <alignment horizontal="right" vertical="center"/>
    </xf>
    <xf numFmtId="0" fontId="156" fillId="0" borderId="0" xfId="0" applyFont="1" applyFill="1" applyBorder="1" applyAlignment="1">
      <alignment horizontal="left" vertical="center"/>
    </xf>
    <xf numFmtId="0" fontId="168" fillId="0" borderId="0" xfId="0" applyFont="1" applyFill="1" applyAlignment="1">
      <alignment vertical="center"/>
    </xf>
    <xf numFmtId="0" fontId="222" fillId="0" borderId="0" xfId="0" applyFont="1" applyFill="1" applyAlignment="1">
      <alignment horizontal="left" vertical="center"/>
    </xf>
    <xf numFmtId="3" fontId="164" fillId="0" borderId="0" xfId="0" applyNumberFormat="1" applyFont="1" applyFill="1" applyBorder="1" applyAlignment="1">
      <alignment vertical="center" wrapText="1"/>
    </xf>
    <xf numFmtId="0" fontId="214" fillId="0" borderId="0" xfId="0" applyFont="1" applyAlignment="1">
      <alignment horizontal="left" vertical="center"/>
    </xf>
    <xf numFmtId="0" fontId="4" fillId="0" borderId="0" xfId="24" applyAlignment="1"/>
    <xf numFmtId="0" fontId="139"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7" fillId="7" borderId="0" xfId="0" applyFont="1" applyFill="1" applyAlignment="1">
      <alignment vertical="center"/>
    </xf>
    <xf numFmtId="3" fontId="76" fillId="7" borderId="0" xfId="23" quotePrefix="1" applyNumberFormat="1" applyFont="1" applyFill="1" applyBorder="1" applyAlignment="1" applyProtection="1">
      <alignment vertical="center"/>
      <protection hidden="1"/>
    </xf>
    <xf numFmtId="10" fontId="76" fillId="7" borderId="0" xfId="23" quotePrefix="1" applyNumberFormat="1" applyFont="1" applyFill="1" applyBorder="1" applyAlignment="1" applyProtection="1">
      <alignment vertical="center"/>
      <protection hidden="1"/>
    </xf>
    <xf numFmtId="0" fontId="113" fillId="0" borderId="0" xfId="24" applyFont="1" applyFill="1" applyAlignment="1">
      <alignment horizontal="center" vertical="center" wrapText="1"/>
    </xf>
    <xf numFmtId="0" fontId="113" fillId="0" borderId="0" xfId="24" applyFont="1" applyFill="1" applyAlignment="1">
      <alignment vertical="center"/>
    </xf>
    <xf numFmtId="0" fontId="113" fillId="0" borderId="0" xfId="24" applyFont="1" applyFill="1" applyAlignment="1">
      <alignment horizontal="center" vertical="center"/>
    </xf>
    <xf numFmtId="3" fontId="113"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6" fillId="7" borderId="0" xfId="0" applyFont="1" applyFill="1" applyBorder="1" applyAlignment="1">
      <alignment vertical="center" wrapText="1"/>
    </xf>
    <xf numFmtId="3" fontId="76" fillId="40" borderId="0" xfId="23" quotePrefix="1" applyNumberFormat="1" applyFont="1" applyFill="1" applyBorder="1" applyAlignment="1" applyProtection="1">
      <alignment vertical="center"/>
      <protection hidden="1"/>
    </xf>
    <xf numFmtId="10" fontId="76" fillId="40" borderId="0" xfId="23" quotePrefix="1" applyNumberFormat="1" applyFont="1" applyFill="1" applyBorder="1" applyAlignment="1" applyProtection="1">
      <alignment vertical="center"/>
      <protection hidden="1"/>
    </xf>
    <xf numFmtId="0" fontId="71" fillId="0" borderId="0" xfId="0" applyFont="1" applyFill="1" applyAlignment="1">
      <alignment vertical="center"/>
    </xf>
    <xf numFmtId="0" fontId="113" fillId="0" borderId="0" xfId="0" applyFont="1" applyFill="1" applyAlignment="1">
      <alignment vertical="center"/>
    </xf>
    <xf numFmtId="0" fontId="113" fillId="0" borderId="0" xfId="0" applyFont="1" applyAlignment="1">
      <alignment vertical="center"/>
    </xf>
    <xf numFmtId="0" fontId="71" fillId="0" borderId="0" xfId="0" applyFont="1" applyAlignment="1">
      <alignment vertical="center"/>
    </xf>
    <xf numFmtId="0" fontId="51" fillId="3" borderId="0" xfId="34" applyFont="1" applyFill="1" applyBorder="1" applyAlignment="1" applyProtection="1">
      <alignment vertical="center"/>
      <protection hidden="1"/>
    </xf>
    <xf numFmtId="172" fontId="51" fillId="3" borderId="0" xfId="34" applyNumberFormat="1" applyFont="1" applyFill="1" applyBorder="1" applyAlignment="1">
      <alignment horizontal="right" vertical="center"/>
    </xf>
    <xf numFmtId="0" fontId="76" fillId="7" borderId="0" xfId="34" applyFont="1" applyFill="1" applyBorder="1" applyAlignment="1" applyProtection="1">
      <alignment vertical="center"/>
      <protection hidden="1"/>
    </xf>
    <xf numFmtId="172" fontId="76"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2" fontId="76" fillId="7" borderId="0" xfId="34" applyNumberFormat="1" applyFont="1" applyFill="1" applyBorder="1" applyAlignment="1" applyProtection="1">
      <alignment vertical="center"/>
      <protection hidden="1"/>
    </xf>
    <xf numFmtId="10" fontId="76" fillId="7" borderId="0" xfId="4" applyNumberFormat="1" applyFont="1" applyFill="1" applyBorder="1" applyAlignment="1" applyProtection="1">
      <alignment vertical="center"/>
      <protection hidden="1"/>
    </xf>
    <xf numFmtId="0" fontId="130"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3" fillId="7" borderId="0" xfId="24" applyFont="1" applyFill="1" applyAlignment="1">
      <alignment horizontal="center" vertical="center" wrapText="1"/>
    </xf>
    <xf numFmtId="0" fontId="76"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26" fillId="0" borderId="0" xfId="2" applyFont="1" applyFill="1" applyAlignment="1" applyProtection="1">
      <alignment horizontal="left" vertical="center"/>
    </xf>
    <xf numFmtId="0" fontId="227" fillId="0" borderId="0" xfId="2" applyFont="1" applyFill="1" applyAlignment="1" applyProtection="1">
      <alignment horizontal="left" vertical="center"/>
    </xf>
    <xf numFmtId="0" fontId="228" fillId="0" borderId="0" xfId="2" applyFont="1" applyFill="1" applyAlignment="1" applyProtection="1">
      <alignment horizontal="left" vertical="center"/>
    </xf>
    <xf numFmtId="0" fontId="186" fillId="0" borderId="0" xfId="2" applyFont="1" applyFill="1" applyAlignment="1" applyProtection="1">
      <alignment horizontal="left" vertical="center"/>
    </xf>
    <xf numFmtId="0" fontId="229" fillId="0" borderId="0" xfId="2" applyFont="1" applyFill="1" applyBorder="1" applyAlignment="1" applyProtection="1"/>
    <xf numFmtId="0" fontId="230" fillId="0" borderId="0" xfId="2" applyFont="1" applyFill="1" applyAlignment="1" applyProtection="1">
      <alignment horizontal="left" vertical="center"/>
    </xf>
    <xf numFmtId="0" fontId="231"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33" fillId="32" borderId="0" xfId="0" applyFont="1" applyFill="1" applyBorder="1" applyAlignment="1">
      <alignment horizontal="center" vertical="center" wrapText="1"/>
    </xf>
    <xf numFmtId="0" fontId="51" fillId="32" borderId="0" xfId="0" applyFont="1" applyFill="1" applyBorder="1" applyAlignment="1">
      <alignment horizontal="center" vertical="center" wrapText="1"/>
    </xf>
    <xf numFmtId="0" fontId="33" fillId="32" borderId="0" xfId="0" applyFont="1" applyFill="1" applyBorder="1" applyAlignment="1">
      <alignment horizontal="center" wrapText="1"/>
    </xf>
    <xf numFmtId="0" fontId="151" fillId="32" borderId="0" xfId="0" applyFont="1" applyFill="1" applyBorder="1" applyAlignment="1">
      <alignment horizontal="center" vertical="center" wrapText="1"/>
    </xf>
    <xf numFmtId="0" fontId="119" fillId="37" borderId="0" xfId="0" applyFont="1" applyFill="1" applyAlignment="1">
      <alignment horizontal="center" vertical="center" wrapText="1"/>
    </xf>
    <xf numFmtId="0" fontId="92" fillId="4" borderId="0" xfId="0" applyFont="1" applyFill="1" applyBorder="1" applyAlignment="1">
      <alignment horizontal="left" vertical="center" indent="1"/>
    </xf>
    <xf numFmtId="0" fontId="156" fillId="0" borderId="0" xfId="24" applyFont="1" applyAlignment="1">
      <alignment vertical="center"/>
    </xf>
    <xf numFmtId="49" fontId="49" fillId="0" borderId="0" xfId="3" quotePrefix="1" applyNumberFormat="1" applyFont="1" applyAlignment="1">
      <alignment vertical="top"/>
    </xf>
    <xf numFmtId="49" fontId="156" fillId="0" borderId="0" xfId="33" quotePrefix="1" applyNumberFormat="1" applyFont="1"/>
    <xf numFmtId="0" fontId="94" fillId="9" borderId="0" xfId="0" applyFont="1" applyFill="1" applyBorder="1" applyAlignment="1">
      <alignment vertical="center" wrapText="1"/>
    </xf>
    <xf numFmtId="0" fontId="32" fillId="32"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10" fontId="40" fillId="32" borderId="0" xfId="1" applyNumberFormat="1" applyFont="1" applyFill="1" applyAlignment="1">
      <alignment horizontal="right" vertical="center"/>
    </xf>
    <xf numFmtId="0" fontId="90" fillId="0" borderId="0" xfId="0" applyFont="1" applyAlignment="1">
      <alignment horizontal="left" vertical="top"/>
    </xf>
    <xf numFmtId="0" fontId="79" fillId="0" borderId="0" xfId="0" applyFont="1" applyAlignment="1">
      <alignment horizontal="left" vertical="top"/>
    </xf>
    <xf numFmtId="14" fontId="140" fillId="7" borderId="0" xfId="33" applyNumberFormat="1" applyFont="1" applyFill="1" applyAlignment="1">
      <alignment horizontal="center" vertical="center" wrapText="1"/>
    </xf>
    <xf numFmtId="0" fontId="34" fillId="0" borderId="0" xfId="0" applyFont="1" applyFill="1" applyBorder="1" applyAlignment="1">
      <alignment horizontal="center" vertical="center" wrapText="1"/>
    </xf>
    <xf numFmtId="0" fontId="132" fillId="3" borderId="0" xfId="0" applyFont="1" applyFill="1" applyBorder="1" applyAlignment="1">
      <alignment horizontal="left" vertical="center" wrapText="1" indent="2"/>
    </xf>
    <xf numFmtId="0" fontId="182"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7" fillId="3" borderId="0" xfId="0" applyFont="1" applyFill="1" applyBorder="1" applyAlignment="1">
      <alignment horizontal="left" vertical="center" wrapText="1" indent="1"/>
    </xf>
    <xf numFmtId="0" fontId="155" fillId="3" borderId="0" xfId="0" applyFont="1" applyFill="1" applyBorder="1" applyAlignment="1">
      <alignment horizontal="left" vertical="center" wrapText="1" indent="1"/>
    </xf>
    <xf numFmtId="0" fontId="114" fillId="3" borderId="0" xfId="0" applyFont="1" applyFill="1" applyBorder="1" applyAlignment="1">
      <alignment horizontal="center" vertical="center"/>
    </xf>
    <xf numFmtId="0" fontId="154"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5" fillId="3" borderId="0" xfId="0" applyFont="1" applyFill="1" applyBorder="1" applyAlignment="1">
      <alignment horizontal="center" vertical="center" wrapText="1"/>
    </xf>
    <xf numFmtId="0" fontId="116" fillId="3" borderId="0" xfId="0" applyFont="1" applyFill="1" applyBorder="1" applyAlignment="1">
      <alignment horizontal="center" vertical="center"/>
    </xf>
    <xf numFmtId="0" fontId="114" fillId="3" borderId="0" xfId="0" applyFont="1" applyFill="1" applyBorder="1" applyAlignment="1">
      <alignment horizontal="center" vertical="center" wrapText="1"/>
    </xf>
    <xf numFmtId="0" fontId="181" fillId="3" borderId="0" xfId="0" applyFont="1" applyFill="1" applyBorder="1" applyAlignment="1">
      <alignment horizontal="center" vertical="center"/>
    </xf>
    <xf numFmtId="0" fontId="140" fillId="34" borderId="0" xfId="0" applyFont="1" applyFill="1" applyBorder="1" applyAlignment="1">
      <alignment horizontal="left" vertical="center" wrapText="1"/>
    </xf>
    <xf numFmtId="0" fontId="94" fillId="9"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130" fillId="9" borderId="0" xfId="0" applyFont="1" applyFill="1" applyBorder="1" applyAlignment="1">
      <alignment horizontal="left" vertical="center" wrapText="1"/>
    </xf>
    <xf numFmtId="0" fontId="90" fillId="9"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5" fillId="32" borderId="0" xfId="27" applyFont="1" applyFill="1" applyAlignment="1" applyProtection="1">
      <alignment horizontal="center" vertical="center"/>
    </xf>
    <xf numFmtId="0" fontId="97" fillId="32" borderId="0" xfId="0" applyFont="1" applyFill="1" applyBorder="1" applyAlignment="1">
      <alignment horizontal="center" vertical="center" wrapText="1"/>
    </xf>
    <xf numFmtId="0" fontId="134" fillId="32" borderId="0" xfId="0" applyFont="1" applyFill="1" applyBorder="1" applyAlignment="1">
      <alignment horizontal="center" vertical="center" wrapText="1"/>
    </xf>
    <xf numFmtId="0" fontId="90" fillId="32" borderId="0" xfId="0" applyFont="1" applyFill="1" applyBorder="1" applyAlignment="1">
      <alignment horizontal="center" vertical="center" wrapText="1"/>
    </xf>
    <xf numFmtId="178" fontId="99" fillId="35" borderId="0" xfId="0" applyNumberFormat="1" applyFont="1" applyFill="1" applyBorder="1" applyAlignment="1">
      <alignment horizontal="center" vertical="center"/>
    </xf>
    <xf numFmtId="3" fontId="99" fillId="35" borderId="0" xfId="0" applyNumberFormat="1" applyFont="1" applyFill="1" applyBorder="1" applyAlignment="1">
      <alignment horizontal="center" vertical="center"/>
    </xf>
    <xf numFmtId="0" fontId="15"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0" fontId="34" fillId="0" borderId="0" xfId="0" applyFont="1" applyFill="1" applyBorder="1" applyAlignment="1">
      <alignment horizontal="center" vertical="center" wrapText="1"/>
    </xf>
    <xf numFmtId="0" fontId="0" fillId="0" borderId="0" xfId="0" applyFill="1" applyAlignment="1">
      <alignment horizontal="center" vertical="center" wrapText="1"/>
    </xf>
    <xf numFmtId="0" fontId="45" fillId="0" borderId="0" xfId="0" applyFont="1" applyFill="1" applyBorder="1" applyAlignment="1">
      <alignment horizontal="center" vertical="center" wrapText="1"/>
    </xf>
    <xf numFmtId="180" fontId="41" fillId="32" borderId="0" xfId="27" applyNumberFormat="1" applyFont="1" applyFill="1" applyBorder="1" applyAlignment="1" applyProtection="1">
      <alignment horizontal="center" vertical="center" wrapText="1"/>
      <protection locked="0"/>
    </xf>
    <xf numFmtId="180"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3" fillId="2" borderId="0" xfId="0" applyFont="1" applyFill="1" applyBorder="1" applyAlignment="1">
      <alignment horizontal="left" vertical="top" wrapText="1"/>
    </xf>
    <xf numFmtId="0" fontId="164" fillId="0" borderId="0" xfId="0" applyNumberFormat="1" applyFont="1" applyFill="1" applyBorder="1" applyAlignment="1">
      <alignment horizontal="left" vertical="top" wrapText="1"/>
    </xf>
    <xf numFmtId="0" fontId="94" fillId="0" borderId="0" xfId="0" applyFont="1" applyAlignment="1">
      <alignment horizontal="left" vertical="top" wrapText="1"/>
    </xf>
    <xf numFmtId="0" fontId="32" fillId="32"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69" fillId="0" borderId="0" xfId="0" applyFont="1" applyFill="1" applyBorder="1" applyAlignment="1">
      <alignment horizontal="left" vertical="top" wrapText="1"/>
    </xf>
    <xf numFmtId="0" fontId="79" fillId="0" borderId="0" xfId="0" applyFont="1" applyFill="1" applyBorder="1" applyAlignment="1">
      <alignment horizontal="left" vertical="top" wrapText="1"/>
    </xf>
    <xf numFmtId="0" fontId="156" fillId="32" borderId="0" xfId="0" applyFont="1" applyFill="1" applyBorder="1" applyAlignment="1">
      <alignment horizontal="center" vertical="center"/>
    </xf>
    <xf numFmtId="0" fontId="156"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24" fillId="32" borderId="0" xfId="0" applyFont="1" applyFill="1" applyBorder="1" applyAlignment="1">
      <alignment horizontal="center" vertical="center" wrapText="1"/>
    </xf>
    <xf numFmtId="0" fontId="40"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15" fillId="32" borderId="0" xfId="0"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164" fillId="0" borderId="0" xfId="0" applyFont="1" applyFill="1" applyAlignment="1">
      <alignment horizontal="justify" vertical="top" wrapText="1"/>
    </xf>
    <xf numFmtId="0" fontId="165" fillId="0" borderId="0" xfId="0" applyFont="1" applyAlignment="1">
      <alignment horizontal="justify" vertical="top" wrapText="1"/>
    </xf>
    <xf numFmtId="0" fontId="34" fillId="0" borderId="0" xfId="0" applyFont="1" applyFill="1" applyAlignment="1">
      <alignment horizontal="justify" vertical="top" wrapText="1"/>
    </xf>
    <xf numFmtId="0" fontId="0" fillId="0" borderId="0" xfId="0" applyAlignment="1">
      <alignment horizontal="justify" vertical="top" wrapText="1"/>
    </xf>
    <xf numFmtId="0" fontId="165" fillId="0" borderId="0" xfId="0" applyFont="1" applyFill="1" applyAlignment="1">
      <alignment horizontal="justify" vertical="top" wrapText="1"/>
    </xf>
    <xf numFmtId="0" fontId="123" fillId="0" borderId="0" xfId="0" applyNumberFormat="1" applyFont="1" applyFill="1" applyAlignment="1">
      <alignment horizontal="left" vertical="top"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5" fillId="32" borderId="0" xfId="0" applyFont="1" applyFill="1" applyAlignment="1">
      <alignment horizontal="center" vertical="center"/>
    </xf>
    <xf numFmtId="14" fontId="156"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8"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41" fillId="0" borderId="0" xfId="0" applyFont="1" applyFill="1" applyAlignment="1">
      <alignment horizontal="left" vertical="center" wrapText="1"/>
    </xf>
    <xf numFmtId="0" fontId="41" fillId="3" borderId="0" xfId="0" applyFont="1" applyFill="1" applyAlignment="1">
      <alignment horizontal="left" vertical="center" wrapText="1"/>
    </xf>
    <xf numFmtId="0" fontId="32" fillId="0" borderId="0" xfId="0" applyFont="1" applyFill="1" applyAlignment="1">
      <alignment horizontal="center" vertical="center" wrapText="1"/>
    </xf>
    <xf numFmtId="0" fontId="150" fillId="32" borderId="0" xfId="0" applyFont="1" applyFill="1" applyAlignment="1">
      <alignment horizontal="center"/>
    </xf>
    <xf numFmtId="0" fontId="33" fillId="0" borderId="0" xfId="0" applyFont="1" applyFill="1" applyBorder="1" applyAlignment="1">
      <alignment horizontal="center" vertical="center" wrapText="1"/>
    </xf>
    <xf numFmtId="0" fontId="0" fillId="0" borderId="0" xfId="0" applyFill="1" applyAlignment="1">
      <alignment wrapText="1"/>
    </xf>
    <xf numFmtId="0" fontId="33" fillId="0" borderId="0" xfId="0" applyFont="1" applyFill="1" applyAlignment="1">
      <alignment horizontal="center" vertical="center" wrapText="1"/>
    </xf>
    <xf numFmtId="0" fontId="0" fillId="0" borderId="0" xfId="0" applyFill="1" applyAlignment="1">
      <alignment horizontal="center" vertical="center"/>
    </xf>
    <xf numFmtId="0" fontId="150" fillId="32" borderId="0" xfId="0" applyFont="1" applyFill="1" applyAlignment="1">
      <alignment horizontal="center" vertical="center"/>
    </xf>
    <xf numFmtId="0" fontId="117" fillId="32" borderId="0" xfId="0" applyFont="1" applyFill="1" applyAlignment="1">
      <alignment horizontal="center" vertical="center" wrapText="1"/>
    </xf>
    <xf numFmtId="0" fontId="120" fillId="32" borderId="0" xfId="0" applyFont="1" applyFill="1" applyAlignment="1">
      <alignment horizontal="center" vertical="center" wrapText="1"/>
    </xf>
    <xf numFmtId="0" fontId="0" fillId="32" borderId="0" xfId="0" applyFill="1" applyAlignment="1">
      <alignment horizontal="center"/>
    </xf>
    <xf numFmtId="0" fontId="71" fillId="0" borderId="0" xfId="24" applyFont="1" applyAlignment="1">
      <alignment horizontal="left" vertical="center" wrapText="1"/>
    </xf>
    <xf numFmtId="0" fontId="170" fillId="0" borderId="0" xfId="24" applyFont="1" applyAlignment="1">
      <alignment horizontal="left" vertical="center" wrapText="1"/>
    </xf>
    <xf numFmtId="0" fontId="71"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40" fillId="12" borderId="0" xfId="3" applyFont="1" applyFill="1" applyBorder="1" applyAlignment="1">
      <alignment horizontal="center" vertical="center" wrapText="1"/>
    </xf>
    <xf numFmtId="0" fontId="15"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2"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7" fillId="16" borderId="1" xfId="3" applyFont="1" applyFill="1" applyBorder="1" applyAlignment="1">
      <alignment horizontal="center" vertical="center" wrapText="1"/>
    </xf>
    <xf numFmtId="0" fontId="117" fillId="16" borderId="2" xfId="3" applyFont="1" applyFill="1" applyBorder="1" applyAlignment="1">
      <alignment horizontal="center" vertical="center" wrapText="1"/>
    </xf>
    <xf numFmtId="0" fontId="117" fillId="16" borderId="3" xfId="3" applyFont="1" applyFill="1" applyBorder="1" applyAlignment="1">
      <alignment horizontal="center" vertical="center" wrapText="1"/>
    </xf>
    <xf numFmtId="0" fontId="120" fillId="16" borderId="7" xfId="3" applyFont="1" applyFill="1" applyBorder="1" applyAlignment="1">
      <alignment horizontal="center" vertical="center" wrapText="1"/>
    </xf>
    <xf numFmtId="0" fontId="120" fillId="16" borderId="5" xfId="3" applyFont="1" applyFill="1" applyBorder="1" applyAlignment="1">
      <alignment horizontal="center" vertical="center" wrapText="1"/>
    </xf>
    <xf numFmtId="0" fontId="120" fillId="16" borderId="0" xfId="3" applyFont="1" applyFill="1" applyBorder="1" applyAlignment="1">
      <alignment horizontal="center" vertical="center" wrapText="1"/>
    </xf>
    <xf numFmtId="0" fontId="120" fillId="16" borderId="9"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20" fillId="16" borderId="0" xfId="28" applyFont="1" applyFill="1" applyBorder="1" applyAlignment="1">
      <alignment horizontal="center" vertical="center" wrapText="1"/>
    </xf>
    <xf numFmtId="0" fontId="117" fillId="16" borderId="0" xfId="3" applyFont="1" applyFill="1" applyAlignment="1">
      <alignment horizontal="center" vertical="center"/>
    </xf>
    <xf numFmtId="0" fontId="120" fillId="0" borderId="0" xfId="0" applyFont="1" applyAlignment="1">
      <alignment horizontal="left" vertical="top" wrapText="1"/>
    </xf>
    <xf numFmtId="0" fontId="40" fillId="11" borderId="0" xfId="0" applyFont="1" applyFill="1" applyBorder="1" applyAlignment="1">
      <alignment horizontal="center"/>
    </xf>
    <xf numFmtId="0" fontId="71" fillId="0" borderId="0" xfId="0" applyFont="1" applyBorder="1" applyAlignment="1">
      <alignment horizontal="center" vertical="center"/>
    </xf>
    <xf numFmtId="0" fontId="159"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6"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8" fillId="0" borderId="0" xfId="0" applyFont="1" applyAlignment="1">
      <alignment horizontal="left" vertical="center" wrapText="1"/>
    </xf>
    <xf numFmtId="0" fontId="168" fillId="0" borderId="0" xfId="0" applyFont="1" applyAlignment="1">
      <alignment horizontal="left" vertical="top" wrapText="1"/>
    </xf>
    <xf numFmtId="0" fontId="79" fillId="0" borderId="0" xfId="0" applyFont="1" applyAlignment="1">
      <alignment horizontal="left" vertical="center"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9" fillId="19" borderId="0" xfId="0" applyFont="1" applyFill="1" applyBorder="1" applyAlignment="1">
      <alignment horizontal="center" vertical="center"/>
    </xf>
    <xf numFmtId="0" fontId="41" fillId="0" borderId="0" xfId="3" applyFont="1" applyFill="1" applyBorder="1" applyAlignment="1">
      <alignment horizontal="center" vertical="center" wrapText="1"/>
    </xf>
    <xf numFmtId="0" fontId="41" fillId="19"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10" borderId="0" xfId="28" applyFont="1" applyFill="1" applyBorder="1" applyAlignment="1">
      <alignment horizontal="center" vertical="center" wrapText="1"/>
    </xf>
    <xf numFmtId="0" fontId="33" fillId="10" borderId="0" xfId="0" applyFont="1" applyFill="1" applyAlignment="1">
      <alignment horizontal="center" vertical="center" wrapText="1"/>
    </xf>
    <xf numFmtId="0" fontId="33" fillId="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FFFFCC"/>
      <color rgb="FFFF9933"/>
      <color rgb="FF3399FF"/>
      <color rgb="FF66CCFF"/>
      <color rgb="FF33CCFF"/>
      <color rgb="FF00FFFF"/>
      <color rgb="FF9933FF"/>
      <color rgb="FFFF99FF"/>
      <color rgb="FFCC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maricic/Desktop/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anfanet@SSL\DavWWWRoot\s\SSRZ\D\DSR\PUBLIKACIJE\1%20Mjese&#269;ni%20izvje&#353;taj\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v>115834666116.94998</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v>-2.1142658038934004E-3</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v>-7.6881371103521001E-4</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v>1.490208324901765E-2</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v>8.3275612235889085E-3</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v>-4.0482816739797478E-3</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v>9.9246856965664598E-3</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v>1.2739926633779097E-2</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v>-1.3633800722774314E-3</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v>1.5099238491594669E-2</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v>1.0819383503029911E-2</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v>2.8085781079065786E-3</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v>1.2284567265426372E-2</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v>6.0348267692744706E-4</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v>-760491.68999999762</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v>-31801365.569999695</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v>40596081.350000381</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v>1193019.9699999988</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v>-62089069.090000153</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v>7402346.1299999952</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v>1992265.3799999952</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v>-25401755.299999237</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v>16304802.49000001</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v>2651289.2300000191</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v>91854305.990001678</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v>27920624.960000038</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v>69862053.849990845</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v>3.098683003649435E-3</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v>0.35682237385593735</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v>2.3868367810363392E-2</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v>1.2470761286966932E-3</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v>0.13186943942064694</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v>6.5028399213366145E-3</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v>1.3672239017817273E-3</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v>0.16062595491668097</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v>9.4630350410238873E-3</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v>2.1384032351758481E-3</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v>0.28313431191641236</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v>1.9862290848294977E-2</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v>1</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v>22789.518166984126</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v>62967.929108689168</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v>174500.40495266349</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v>7667.4441077494694</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v>45612.557329248375</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v>132989.81128177966</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v>6945.2231798447565</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v>50413.619868127287</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v>150342.54621176794</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v>16627.591110290665</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v>57362.479994770409</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v>154122.57695136656</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e">
            <v>#DIV/0!</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358934.91113000002</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41332400.538660005</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2764784.4160700003</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144454.64699000001</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15275052.48632</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753254.29110000003</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158371.92416999998</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18606053.857490003</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1096147.50443</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247701.22477</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32796768.487089999</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2300741.8287300002</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v>115834666.11694998</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5"/>
  </cols>
  <sheetData>
    <row r="1" spans="1:9" ht="21" customHeight="1">
      <c r="A1" s="695"/>
      <c r="B1" s="696"/>
      <c r="C1" s="696"/>
      <c r="D1" s="696"/>
      <c r="E1" s="696"/>
      <c r="F1" s="696"/>
      <c r="G1" s="696"/>
      <c r="H1" s="696"/>
      <c r="I1" s="696"/>
    </row>
    <row r="2" spans="1:9" ht="18">
      <c r="A2" s="1018"/>
      <c r="B2" s="1018"/>
      <c r="C2" s="1018"/>
      <c r="D2" s="1018"/>
      <c r="E2" s="1018"/>
      <c r="F2" s="1018"/>
      <c r="G2" s="1018"/>
      <c r="H2" s="1018"/>
      <c r="I2" s="1018"/>
    </row>
    <row r="3" spans="1:9" ht="18">
      <c r="A3" s="697"/>
      <c r="B3" s="697"/>
      <c r="C3" s="697"/>
      <c r="D3" s="697"/>
      <c r="E3" s="697"/>
      <c r="F3" s="697"/>
      <c r="G3" s="697"/>
      <c r="H3" s="697"/>
      <c r="I3" s="697"/>
    </row>
    <row r="4" spans="1:9" ht="16.5">
      <c r="A4" s="1019"/>
      <c r="B4" s="1019"/>
      <c r="C4" s="1019"/>
      <c r="D4" s="1019"/>
      <c r="E4" s="1019"/>
      <c r="F4" s="1019"/>
      <c r="G4" s="1019"/>
      <c r="H4" s="1019"/>
      <c r="I4" s="1019"/>
    </row>
    <row r="5" spans="1:9" ht="15" customHeight="1">
      <c r="A5" s="698"/>
      <c r="B5" s="698"/>
      <c r="C5" s="698"/>
      <c r="D5" s="698"/>
      <c r="E5" s="698"/>
      <c r="F5" s="698"/>
      <c r="G5" s="698"/>
      <c r="H5" s="698"/>
      <c r="I5" s="698"/>
    </row>
    <row r="6" spans="1:9" ht="15" customHeight="1">
      <c r="A6" s="699"/>
      <c r="B6" s="699"/>
      <c r="C6" s="699"/>
      <c r="D6" s="699"/>
      <c r="E6" s="699"/>
      <c r="F6" s="699"/>
      <c r="G6" s="699"/>
      <c r="H6" s="699"/>
      <c r="I6" s="699"/>
    </row>
    <row r="7" spans="1:9">
      <c r="A7" s="706"/>
      <c r="B7" s="706"/>
      <c r="C7" s="706"/>
      <c r="D7" s="706"/>
      <c r="E7" s="706"/>
      <c r="F7" s="706"/>
      <c r="G7" s="706"/>
      <c r="H7" s="706"/>
      <c r="I7" s="706"/>
    </row>
    <row r="8" spans="1:9">
      <c r="A8" s="700"/>
      <c r="B8" s="700"/>
      <c r="C8" s="700"/>
      <c r="D8" s="700"/>
      <c r="E8" s="700"/>
      <c r="F8" s="700"/>
      <c r="G8" s="700"/>
      <c r="H8" s="700"/>
      <c r="I8" s="700"/>
    </row>
    <row r="9" spans="1:9">
      <c r="A9" s="1020" t="s">
        <v>1570</v>
      </c>
      <c r="B9" s="1021"/>
      <c r="C9" s="1021"/>
      <c r="D9" s="1021"/>
      <c r="E9" s="1021"/>
      <c r="F9" s="1021"/>
      <c r="G9" s="1021"/>
      <c r="H9" s="1021"/>
      <c r="I9" s="1021"/>
    </row>
    <row r="10" spans="1:9">
      <c r="A10" s="701"/>
      <c r="B10" s="701"/>
      <c r="C10" s="701"/>
      <c r="D10" s="701"/>
      <c r="E10" s="701"/>
      <c r="F10" s="701"/>
      <c r="G10" s="701"/>
      <c r="H10" s="701"/>
      <c r="I10" s="701"/>
    </row>
    <row r="11" spans="1:9">
      <c r="A11" s="701"/>
      <c r="B11" s="701"/>
      <c r="C11" s="701"/>
      <c r="D11" s="701"/>
      <c r="E11" s="701"/>
      <c r="F11" s="701"/>
      <c r="G11" s="701"/>
      <c r="H11" s="701"/>
      <c r="I11" s="701"/>
    </row>
    <row r="12" spans="1:9">
      <c r="A12" s="701"/>
      <c r="B12" s="701"/>
      <c r="C12" s="701"/>
      <c r="D12" s="701"/>
      <c r="E12" s="701"/>
      <c r="F12" s="701"/>
      <c r="G12" s="701"/>
      <c r="H12" s="701"/>
      <c r="I12" s="701"/>
    </row>
    <row r="13" spans="1:9">
      <c r="A13" s="701"/>
      <c r="B13" s="701"/>
      <c r="C13" s="701"/>
      <c r="D13" s="701"/>
      <c r="E13" s="701"/>
      <c r="F13" s="701"/>
      <c r="G13" s="701"/>
      <c r="H13" s="701"/>
      <c r="I13" s="701"/>
    </row>
    <row r="14" spans="1:9">
      <c r="A14" s="701"/>
      <c r="B14" s="701"/>
      <c r="C14" s="701"/>
      <c r="D14" s="701"/>
      <c r="E14" s="701"/>
      <c r="F14" s="701"/>
      <c r="G14" s="701"/>
      <c r="H14" s="701"/>
      <c r="I14" s="701"/>
    </row>
    <row r="15" spans="1:9">
      <c r="A15" s="701"/>
      <c r="B15" s="701"/>
      <c r="C15" s="701"/>
      <c r="D15" s="701"/>
      <c r="E15" s="701"/>
      <c r="F15" s="701"/>
      <c r="G15" s="701"/>
      <c r="H15" s="701"/>
      <c r="I15" s="701"/>
    </row>
    <row r="16" spans="1:9">
      <c r="A16" s="701"/>
      <c r="B16" s="701"/>
      <c r="C16" s="701"/>
      <c r="D16" s="701"/>
      <c r="E16" s="701"/>
      <c r="F16" s="701"/>
      <c r="G16" s="701"/>
      <c r="H16" s="701"/>
      <c r="I16" s="701"/>
    </row>
    <row r="17" spans="1:9">
      <c r="A17" s="701"/>
      <c r="B17" s="701"/>
      <c r="C17" s="701"/>
      <c r="D17" s="701"/>
      <c r="E17" s="701"/>
      <c r="F17" s="701"/>
      <c r="G17" s="701"/>
      <c r="H17" s="701"/>
      <c r="I17" s="701"/>
    </row>
    <row r="18" spans="1:9" ht="30">
      <c r="A18" s="1022" t="s">
        <v>0</v>
      </c>
      <c r="B18" s="1022"/>
      <c r="C18" s="1022"/>
      <c r="D18" s="1022"/>
      <c r="E18" s="1022"/>
      <c r="F18" s="1022"/>
      <c r="G18" s="1022"/>
      <c r="H18" s="1022"/>
      <c r="I18" s="1022"/>
    </row>
    <row r="19" spans="1:9" ht="18.75" customHeight="1">
      <c r="A19" s="702"/>
      <c r="B19" s="702"/>
      <c r="C19" s="702"/>
      <c r="D19" s="702"/>
      <c r="E19" s="702"/>
      <c r="F19" s="702"/>
      <c r="G19" s="702"/>
      <c r="H19" s="702"/>
      <c r="I19" s="702"/>
    </row>
    <row r="20" spans="1:9" ht="18.75" customHeight="1">
      <c r="A20" s="1023" t="s">
        <v>1488</v>
      </c>
      <c r="B20" s="1023"/>
      <c r="C20" s="1023"/>
      <c r="D20" s="1023"/>
      <c r="E20" s="1023"/>
      <c r="F20" s="1023"/>
      <c r="G20" s="1023"/>
      <c r="H20" s="1023"/>
      <c r="I20" s="1023"/>
    </row>
    <row r="21" spans="1:9" ht="18.75" customHeight="1">
      <c r="A21" s="703"/>
      <c r="B21" s="703"/>
      <c r="C21" s="703"/>
      <c r="D21" s="703"/>
      <c r="E21" s="703"/>
      <c r="F21" s="703"/>
      <c r="G21" s="703"/>
      <c r="H21" s="703"/>
      <c r="I21" s="703"/>
    </row>
    <row r="22" spans="1:9" ht="26.25" customHeight="1">
      <c r="A22" s="1024" t="s">
        <v>1</v>
      </c>
      <c r="B22" s="1024"/>
      <c r="C22" s="1024"/>
      <c r="D22" s="1024"/>
      <c r="E22" s="1024"/>
      <c r="F22" s="1024"/>
      <c r="G22" s="1024"/>
      <c r="H22" s="1024"/>
      <c r="I22" s="1024"/>
    </row>
    <row r="23" spans="1:9" ht="18.75">
      <c r="A23" s="704"/>
      <c r="B23" s="704"/>
      <c r="C23" s="704"/>
      <c r="D23" s="704"/>
      <c r="E23" s="704"/>
      <c r="F23" s="704"/>
      <c r="G23" s="704"/>
      <c r="H23" s="704"/>
      <c r="I23" s="704"/>
    </row>
    <row r="24" spans="1:9" ht="18.75" customHeight="1">
      <c r="A24" s="1014" t="s">
        <v>1489</v>
      </c>
      <c r="B24" s="1014"/>
      <c r="C24" s="1014"/>
      <c r="D24" s="1014"/>
      <c r="E24" s="1014"/>
      <c r="F24" s="1014"/>
      <c r="G24" s="1014"/>
      <c r="H24" s="1014"/>
      <c r="I24" s="1014"/>
    </row>
    <row r="25" spans="1:9">
      <c r="A25" s="701"/>
      <c r="B25" s="701"/>
      <c r="C25" s="701"/>
      <c r="D25" s="701"/>
      <c r="E25" s="701"/>
      <c r="F25" s="701"/>
      <c r="G25" s="701"/>
      <c r="H25" s="701"/>
      <c r="I25" s="701"/>
    </row>
    <row r="26" spans="1:9">
      <c r="A26" s="701"/>
      <c r="B26" s="701"/>
      <c r="C26" s="701"/>
      <c r="D26" s="701"/>
      <c r="E26" s="701"/>
      <c r="F26" s="701"/>
      <c r="G26" s="701"/>
      <c r="H26" s="701"/>
      <c r="I26" s="701"/>
    </row>
    <row r="27" spans="1:9">
      <c r="A27" s="701"/>
      <c r="B27" s="701"/>
      <c r="C27" s="701"/>
      <c r="D27" s="701"/>
      <c r="E27" s="701"/>
      <c r="F27" s="701"/>
      <c r="G27" s="701"/>
      <c r="H27" s="701"/>
      <c r="I27" s="701"/>
    </row>
    <row r="28" spans="1:9">
      <c r="A28" s="701"/>
      <c r="B28" s="701"/>
      <c r="C28" s="701"/>
      <c r="D28" s="701"/>
      <c r="E28" s="701"/>
      <c r="F28" s="701"/>
      <c r="G28" s="701"/>
      <c r="H28" s="701"/>
      <c r="I28" s="701"/>
    </row>
    <row r="29" spans="1:9">
      <c r="A29" s="701"/>
      <c r="B29" s="701"/>
      <c r="C29" s="701"/>
      <c r="D29" s="701"/>
      <c r="E29" s="701"/>
      <c r="F29" s="701"/>
      <c r="G29" s="701"/>
      <c r="H29" s="701"/>
      <c r="I29" s="701"/>
    </row>
    <row r="30" spans="1:9">
      <c r="A30" s="701"/>
      <c r="B30" s="701"/>
      <c r="C30" s="701"/>
      <c r="D30" s="701"/>
      <c r="E30" s="701"/>
      <c r="F30" s="701"/>
      <c r="G30" s="701"/>
      <c r="H30" s="701"/>
      <c r="I30" s="701"/>
    </row>
    <row r="31" spans="1:9">
      <c r="A31" s="701"/>
      <c r="B31" s="701"/>
      <c r="C31" s="701"/>
      <c r="D31" s="701"/>
      <c r="E31" s="701"/>
      <c r="F31" s="701"/>
      <c r="G31" s="701"/>
      <c r="H31" s="701"/>
      <c r="I31" s="701"/>
    </row>
    <row r="32" spans="1:9">
      <c r="A32" s="701"/>
      <c r="B32" s="701"/>
      <c r="C32" s="701"/>
      <c r="D32" s="701"/>
      <c r="E32" s="701"/>
      <c r="F32" s="701"/>
      <c r="G32" s="701"/>
      <c r="H32" s="701"/>
      <c r="I32" s="701"/>
    </row>
    <row r="33" spans="1:9">
      <c r="A33" s="701"/>
      <c r="B33" s="701"/>
      <c r="C33" s="701"/>
      <c r="D33" s="701"/>
      <c r="E33" s="701"/>
      <c r="F33" s="701"/>
      <c r="G33" s="701"/>
      <c r="H33" s="701"/>
      <c r="I33" s="701"/>
    </row>
    <row r="34" spans="1:9">
      <c r="A34" s="701"/>
      <c r="B34" s="701"/>
      <c r="C34" s="701"/>
      <c r="D34" s="701"/>
      <c r="E34" s="701"/>
      <c r="F34" s="701"/>
      <c r="G34" s="701"/>
      <c r="H34" s="701"/>
      <c r="I34" s="701"/>
    </row>
    <row r="35" spans="1:9">
      <c r="A35" s="701"/>
      <c r="B35" s="701"/>
      <c r="C35" s="701"/>
      <c r="D35" s="701"/>
      <c r="E35" s="701"/>
      <c r="F35" s="701"/>
      <c r="G35" s="701"/>
      <c r="H35" s="701"/>
      <c r="I35" s="701"/>
    </row>
    <row r="36" spans="1:9">
      <c r="A36" s="1015"/>
      <c r="B36" s="1015"/>
      <c r="C36" s="1015"/>
      <c r="D36" s="1015"/>
      <c r="E36" s="1015"/>
      <c r="F36" s="1015"/>
      <c r="G36" s="1015"/>
      <c r="H36" s="1015"/>
      <c r="I36" s="1015"/>
    </row>
    <row r="37" spans="1:9" ht="50.25" customHeight="1">
      <c r="A37" s="1016" t="s">
        <v>2</v>
      </c>
      <c r="B37" s="1016"/>
      <c r="C37" s="1016"/>
      <c r="D37" s="1016"/>
      <c r="E37" s="1016"/>
      <c r="F37" s="1016"/>
      <c r="G37" s="1016"/>
      <c r="H37" s="1016"/>
      <c r="I37" s="1016"/>
    </row>
    <row r="38" spans="1:9">
      <c r="A38" s="705"/>
      <c r="B38" s="705"/>
      <c r="C38" s="705"/>
      <c r="D38" s="705"/>
      <c r="E38" s="705"/>
      <c r="F38" s="705"/>
      <c r="G38" s="705"/>
      <c r="H38" s="705"/>
      <c r="I38" s="705"/>
    </row>
    <row r="39" spans="1:9" ht="65.25" customHeight="1">
      <c r="A39" s="1017" t="s">
        <v>3</v>
      </c>
      <c r="B39" s="1017"/>
      <c r="C39" s="1017"/>
      <c r="D39" s="1017"/>
      <c r="E39" s="1017"/>
      <c r="F39" s="1017"/>
      <c r="G39" s="1017"/>
      <c r="H39" s="1017"/>
      <c r="I39" s="1017"/>
    </row>
    <row r="40" spans="1:9">
      <c r="A40" s="706"/>
      <c r="B40" s="706"/>
      <c r="C40" s="706"/>
      <c r="D40" s="706"/>
      <c r="E40" s="706"/>
      <c r="F40" s="706"/>
      <c r="G40" s="706"/>
      <c r="H40" s="706"/>
      <c r="I40" s="706"/>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44"/>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s>
  <sheetData>
    <row r="1" spans="1:8" ht="12.75" customHeight="1">
      <c r="A1" s="155" t="s">
        <v>751</v>
      </c>
      <c r="G1" s="141" t="str">
        <f>Naslovnica!A20</f>
        <v>Listopad 2020.</v>
      </c>
    </row>
    <row r="2" spans="1:8" ht="12.75" customHeight="1">
      <c r="A2" s="567" t="s">
        <v>1082</v>
      </c>
      <c r="G2" s="569" t="str">
        <f>Naslovnica!A24</f>
        <v>October 2020</v>
      </c>
    </row>
    <row r="3" spans="1:8" ht="12.75" customHeight="1"/>
    <row r="4" spans="1:8" ht="12.75" customHeight="1">
      <c r="F4" s="73"/>
      <c r="G4" s="14" t="s">
        <v>375</v>
      </c>
    </row>
    <row r="5" spans="1:8" ht="19.5" customHeight="1">
      <c r="A5" s="1051" t="s">
        <v>629</v>
      </c>
      <c r="B5" s="1074" t="s">
        <v>632</v>
      </c>
      <c r="C5" s="1074"/>
      <c r="D5" s="1074"/>
      <c r="E5" s="1074"/>
      <c r="F5" s="1074"/>
      <c r="G5" s="1074"/>
    </row>
    <row r="6" spans="1:8" ht="26.25" customHeight="1">
      <c r="A6" s="1051"/>
      <c r="B6" s="1056" t="str">
        <f>Naslovnica!A20</f>
        <v>Listopad 2020.</v>
      </c>
      <c r="C6" s="1075"/>
      <c r="D6" s="1076" t="s">
        <v>17</v>
      </c>
      <c r="E6" s="1076"/>
      <c r="F6" s="1077" t="s">
        <v>278</v>
      </c>
      <c r="G6" s="1077"/>
    </row>
    <row r="7" spans="1:8">
      <c r="A7" s="1051"/>
      <c r="B7" s="1054" t="str">
        <f>Naslovnica!A24</f>
        <v>October 2020</v>
      </c>
      <c r="C7" s="1078"/>
      <c r="D7" s="1079" t="s">
        <v>46</v>
      </c>
      <c r="E7" s="1079"/>
      <c r="F7" s="1079" t="s">
        <v>53</v>
      </c>
      <c r="G7" s="1079"/>
    </row>
    <row r="8" spans="1:8">
      <c r="A8" s="1051"/>
      <c r="B8" s="739" t="s">
        <v>27</v>
      </c>
      <c r="C8" s="739" t="s">
        <v>28</v>
      </c>
      <c r="D8" s="720" t="s">
        <v>27</v>
      </c>
      <c r="E8" s="720" t="s">
        <v>292</v>
      </c>
      <c r="F8" s="720" t="s">
        <v>27</v>
      </c>
      <c r="G8" s="720" t="s">
        <v>292</v>
      </c>
    </row>
    <row r="9" spans="1:8">
      <c r="A9" s="1051"/>
      <c r="B9" s="740" t="s">
        <v>29</v>
      </c>
      <c r="C9" s="740" t="s">
        <v>30</v>
      </c>
      <c r="D9" s="768" t="s">
        <v>29</v>
      </c>
      <c r="E9" s="768" t="s">
        <v>293</v>
      </c>
      <c r="F9" s="768" t="s">
        <v>29</v>
      </c>
      <c r="G9" s="768" t="s">
        <v>293</v>
      </c>
    </row>
    <row r="10" spans="1:8">
      <c r="A10" s="396" t="s">
        <v>33</v>
      </c>
      <c r="B10" s="397">
        <v>804794.12466999993</v>
      </c>
      <c r="C10" s="398">
        <v>0.15517882865417054</v>
      </c>
      <c r="D10" s="922">
        <v>6406.6004999999423</v>
      </c>
      <c r="E10" s="399">
        <v>8.0244246134233421E-3</v>
      </c>
      <c r="F10" s="400">
        <v>43961.015219999827</v>
      </c>
      <c r="G10" s="399">
        <v>5.7780102724208415E-2</v>
      </c>
      <c r="H10" s="53"/>
    </row>
    <row r="11" spans="1:8">
      <c r="A11" s="396" t="s">
        <v>34</v>
      </c>
      <c r="B11" s="397">
        <v>1849377.84892</v>
      </c>
      <c r="C11" s="398">
        <v>0.35659341878527134</v>
      </c>
      <c r="D11" s="923">
        <v>-3828.4864099998958</v>
      </c>
      <c r="E11" s="399">
        <v>-2.0658716393380239E-3</v>
      </c>
      <c r="F11" s="400">
        <v>-11124.884270000039</v>
      </c>
      <c r="G11" s="399">
        <v>-5.979504394989732E-3</v>
      </c>
      <c r="H11" s="53"/>
    </row>
    <row r="12" spans="1:8">
      <c r="A12" s="396" t="s">
        <v>47</v>
      </c>
      <c r="B12" s="397">
        <v>323661.72612000001</v>
      </c>
      <c r="C12" s="398">
        <v>6.2407820832542905E-2</v>
      </c>
      <c r="D12" s="923">
        <v>752.79755000001751</v>
      </c>
      <c r="E12" s="399">
        <v>2.3312998910676175E-3</v>
      </c>
      <c r="F12" s="400">
        <v>11305.469579999975</v>
      </c>
      <c r="G12" s="399">
        <v>3.6194151208084335E-2</v>
      </c>
    </row>
    <row r="13" spans="1:8">
      <c r="A13" s="396" t="s">
        <v>263</v>
      </c>
      <c r="B13" s="397">
        <v>16951.35986</v>
      </c>
      <c r="C13" s="398">
        <v>3.2685280452920038E-3</v>
      </c>
      <c r="D13" s="923">
        <v>147.21946000000025</v>
      </c>
      <c r="E13" s="399">
        <v>8.7609039496003849E-3</v>
      </c>
      <c r="F13" s="400">
        <v>2305.6280100000004</v>
      </c>
      <c r="G13" s="399">
        <v>0.15742661641043232</v>
      </c>
    </row>
    <row r="14" spans="1:8">
      <c r="A14" s="396" t="s">
        <v>264</v>
      </c>
      <c r="B14" s="397">
        <v>12342.094050000002</v>
      </c>
      <c r="C14" s="398">
        <v>2.3797784291776916E-3</v>
      </c>
      <c r="D14" s="923">
        <v>76.662370000001829</v>
      </c>
      <c r="E14" s="399">
        <v>6.2502789954801408E-3</v>
      </c>
      <c r="F14" s="400">
        <v>3056.5674700000018</v>
      </c>
      <c r="G14" s="399">
        <v>0.32917545856618524</v>
      </c>
    </row>
    <row r="15" spans="1:8">
      <c r="A15" s="396" t="s">
        <v>36</v>
      </c>
      <c r="B15" s="397">
        <v>306408.76861999999</v>
      </c>
      <c r="C15" s="398">
        <v>5.9081139320338781E-2</v>
      </c>
      <c r="D15" s="923">
        <v>-2735.0153799999971</v>
      </c>
      <c r="E15" s="399">
        <v>-8.8470657394812413E-3</v>
      </c>
      <c r="F15" s="400">
        <v>-12355.709470000002</v>
      </c>
      <c r="G15" s="399">
        <v>-3.8761249509462248E-2</v>
      </c>
    </row>
    <row r="16" spans="1:8">
      <c r="A16" s="396" t="s">
        <v>37</v>
      </c>
      <c r="B16" s="397">
        <v>305637.14870999998</v>
      </c>
      <c r="C16" s="398">
        <v>5.8932357078856669E-2</v>
      </c>
      <c r="D16" s="923">
        <v>3706.4032199999783</v>
      </c>
      <c r="E16" s="399">
        <v>1.2275673396509923E-2</v>
      </c>
      <c r="F16" s="400">
        <v>28659.132949999999</v>
      </c>
      <c r="G16" s="399">
        <v>0.10347078583606062</v>
      </c>
    </row>
    <row r="17" spans="1:9">
      <c r="A17" s="396" t="s">
        <v>38</v>
      </c>
      <c r="B17" s="397">
        <v>1567063.5545599998</v>
      </c>
      <c r="C17" s="398">
        <v>0.30215812885435001</v>
      </c>
      <c r="D17" s="923">
        <v>4877.8049800000153</v>
      </c>
      <c r="E17" s="399">
        <v>3.1224231697872806E-3</v>
      </c>
      <c r="F17" s="400">
        <v>963.89283999986947</v>
      </c>
      <c r="G17" s="399">
        <v>6.1547349990576095E-4</v>
      </c>
    </row>
    <row r="18" spans="1:9" ht="18.75" customHeight="1">
      <c r="A18" s="769" t="s">
        <v>401</v>
      </c>
      <c r="B18" s="770">
        <v>5186236.6255100006</v>
      </c>
      <c r="C18" s="771">
        <v>1</v>
      </c>
      <c r="D18" s="924">
        <v>9403.9862900013104</v>
      </c>
      <c r="E18" s="771">
        <v>1.8165521169752896E-3</v>
      </c>
      <c r="F18" s="772">
        <v>66771.112329999916</v>
      </c>
      <c r="G18" s="771">
        <v>1.3042594418909204E-2</v>
      </c>
    </row>
    <row r="19" spans="1:9" ht="12.75" customHeight="1">
      <c r="A19" s="23" t="s">
        <v>628</v>
      </c>
    </row>
    <row r="20" spans="1:9" ht="12.75" customHeight="1"/>
    <row r="22" spans="1:9">
      <c r="A22" s="155" t="s">
        <v>1209</v>
      </c>
      <c r="B22" s="273"/>
      <c r="C22" s="273"/>
      <c r="D22" s="273"/>
      <c r="E22" s="273"/>
      <c r="F22" s="273"/>
      <c r="G22" s="141" t="str">
        <f>Naslovnica!A20</f>
        <v>Listopad 2020.</v>
      </c>
    </row>
    <row r="23" spans="1:9">
      <c r="A23" s="567" t="s">
        <v>1210</v>
      </c>
      <c r="B23" s="273"/>
      <c r="C23" s="273"/>
      <c r="D23" s="273"/>
      <c r="E23" s="273"/>
      <c r="F23" s="273"/>
      <c r="G23" s="569" t="str">
        <f>Naslovnica!A24</f>
        <v>October 2020</v>
      </c>
    </row>
    <row r="24" spans="1:9">
      <c r="A24" s="273"/>
      <c r="B24" s="273"/>
      <c r="C24" s="273"/>
      <c r="D24" s="273"/>
      <c r="E24" s="273"/>
      <c r="F24" s="273"/>
      <c r="G24" s="273"/>
      <c r="H24" s="273"/>
      <c r="I24" s="273"/>
    </row>
    <row r="25" spans="1:9" ht="21.75">
      <c r="A25" s="791"/>
      <c r="B25" s="792" t="s">
        <v>630</v>
      </c>
      <c r="C25" s="1060" t="s">
        <v>631</v>
      </c>
      <c r="D25" s="1060"/>
      <c r="E25" s="1060"/>
      <c r="F25" s="1060"/>
      <c r="G25" s="1060"/>
      <c r="H25" s="273"/>
      <c r="I25" s="273"/>
    </row>
    <row r="26" spans="1:9" ht="33.75">
      <c r="A26" s="791" t="s">
        <v>629</v>
      </c>
      <c r="B26" s="791" t="str">
        <f>Naslovnica!A20</f>
        <v>Listopad 2020.</v>
      </c>
      <c r="C26" s="791" t="s">
        <v>294</v>
      </c>
      <c r="D26" s="791" t="s">
        <v>65</v>
      </c>
      <c r="E26" s="791" t="s">
        <v>51</v>
      </c>
      <c r="F26" s="791" t="s">
        <v>929</v>
      </c>
      <c r="G26" s="791" t="s">
        <v>1211</v>
      </c>
      <c r="H26" s="273"/>
      <c r="I26" s="273"/>
    </row>
    <row r="27" spans="1:9" ht="33.75">
      <c r="A27" s="791"/>
      <c r="B27" s="763" t="str">
        <f>Naslovnica!A24</f>
        <v>October 2020</v>
      </c>
      <c r="C27" s="763" t="s">
        <v>295</v>
      </c>
      <c r="D27" s="763" t="s">
        <v>53</v>
      </c>
      <c r="E27" s="763" t="s">
        <v>54</v>
      </c>
      <c r="F27" s="763" t="s">
        <v>55</v>
      </c>
      <c r="G27" s="763" t="s">
        <v>1212</v>
      </c>
      <c r="H27" s="273"/>
      <c r="I27" s="273"/>
    </row>
    <row r="28" spans="1:9">
      <c r="A28" s="396" t="s">
        <v>33</v>
      </c>
      <c r="B28" s="775">
        <v>270.01670000000001</v>
      </c>
      <c r="C28" s="393">
        <v>9.961148924182428E-4</v>
      </c>
      <c r="D28" s="393">
        <v>-1.197810971633817E-2</v>
      </c>
      <c r="E28" s="393">
        <v>-1.4341178935656451E-2</v>
      </c>
      <c r="F28" s="393">
        <v>6.0451832147275342E-2</v>
      </c>
      <c r="G28" s="774">
        <v>37958</v>
      </c>
      <c r="H28" s="273"/>
      <c r="I28" s="273"/>
    </row>
    <row r="29" spans="1:9">
      <c r="A29" s="396" t="s">
        <v>34</v>
      </c>
      <c r="B29" s="773">
        <v>264.65550000000002</v>
      </c>
      <c r="C29" s="393">
        <v>-5.9450499796609435E-3</v>
      </c>
      <c r="D29" s="393">
        <v>-3.917708943327336E-2</v>
      </c>
      <c r="E29" s="393">
        <v>-3.6990582607679956E-2</v>
      </c>
      <c r="F29" s="393">
        <v>5.8561763453009785E-2</v>
      </c>
      <c r="G29" s="774">
        <v>37893</v>
      </c>
      <c r="H29" s="273"/>
      <c r="I29" s="273"/>
    </row>
    <row r="30" spans="1:9">
      <c r="A30" s="396" t="s">
        <v>47</v>
      </c>
      <c r="B30" s="773">
        <v>173.05410000000001</v>
      </c>
      <c r="C30" s="393">
        <v>-3.8303126592006409E-3</v>
      </c>
      <c r="D30" s="393">
        <v>-3.0658582011174773E-2</v>
      </c>
      <c r="E30" s="393">
        <v>-2.4657186818389354E-2</v>
      </c>
      <c r="F30" s="393">
        <v>3.2749305551726726E-2</v>
      </c>
      <c r="G30" s="774">
        <v>37923</v>
      </c>
      <c r="H30" s="273"/>
      <c r="I30" s="273"/>
    </row>
    <row r="31" spans="1:9">
      <c r="A31" s="396" t="s">
        <v>263</v>
      </c>
      <c r="B31" s="773">
        <v>1203.9473</v>
      </c>
      <c r="C31" s="393">
        <v>-9.4078286865341143E-3</v>
      </c>
      <c r="D31" s="393">
        <v>-4.0323941514270878E-2</v>
      </c>
      <c r="E31" s="393">
        <v>-2.6452618108030013E-2</v>
      </c>
      <c r="F31" s="393">
        <v>6.5172791590992318E-2</v>
      </c>
      <c r="G31" s="774">
        <v>43062</v>
      </c>
      <c r="H31" s="273"/>
      <c r="I31" s="273"/>
    </row>
    <row r="32" spans="1:9">
      <c r="A32" s="396" t="s">
        <v>264</v>
      </c>
      <c r="B32" s="773">
        <v>1110.8770999999999</v>
      </c>
      <c r="C32" s="393">
        <v>3.5307231360741653E-3</v>
      </c>
      <c r="D32" s="393">
        <v>3.8053945463931704E-3</v>
      </c>
      <c r="E32" s="393">
        <v>5.4148166028189504E-3</v>
      </c>
      <c r="F32" s="393">
        <v>3.6415991760455624E-2</v>
      </c>
      <c r="G32" s="774">
        <v>43062</v>
      </c>
      <c r="H32" s="273"/>
      <c r="I32" s="273"/>
    </row>
    <row r="33" spans="1:9">
      <c r="A33" s="396" t="s">
        <v>36</v>
      </c>
      <c r="B33" s="773">
        <v>219.5772</v>
      </c>
      <c r="C33" s="393">
        <v>-1.3135292705880985E-2</v>
      </c>
      <c r="D33" s="401">
        <v>-7.3040666331755766E-2</v>
      </c>
      <c r="E33" s="393">
        <v>-6.6317080347590651E-2</v>
      </c>
      <c r="F33" s="393">
        <v>5.1562914860328268E-2</v>
      </c>
      <c r="G33" s="774">
        <v>38425</v>
      </c>
      <c r="H33" s="273"/>
      <c r="I33" s="273"/>
    </row>
    <row r="34" spans="1:9">
      <c r="A34" s="396" t="s">
        <v>37</v>
      </c>
      <c r="B34" s="773">
        <v>226.9906</v>
      </c>
      <c r="C34" s="393">
        <v>2.3164625153444529E-3</v>
      </c>
      <c r="D34" s="401">
        <v>2.3757731198494891E-3</v>
      </c>
      <c r="E34" s="393">
        <v>-1.8846253966243731E-3</v>
      </c>
      <c r="F34" s="393">
        <v>5.3797273731822637E-2</v>
      </c>
      <c r="G34" s="774">
        <v>38425</v>
      </c>
      <c r="H34" s="273"/>
      <c r="I34" s="273"/>
    </row>
    <row r="35" spans="1:9">
      <c r="A35" s="396" t="s">
        <v>38</v>
      </c>
      <c r="B35" s="773">
        <v>248.0119</v>
      </c>
      <c r="C35" s="393">
        <v>-3.3855137783378453E-3</v>
      </c>
      <c r="D35" s="393">
        <v>-4.1164171880086364E-2</v>
      </c>
      <c r="E35" s="393">
        <v>-3.389728171995432E-2</v>
      </c>
      <c r="F35" s="393">
        <v>5.1031527955579969E-2</v>
      </c>
      <c r="G35" s="774">
        <v>37474</v>
      </c>
      <c r="H35" s="273"/>
      <c r="I35" s="273"/>
    </row>
    <row r="36" spans="1:9">
      <c r="A36" s="23" t="s">
        <v>628</v>
      </c>
      <c r="B36" s="815"/>
      <c r="C36" s="816"/>
      <c r="D36" s="816"/>
      <c r="E36" s="816"/>
      <c r="F36" s="816"/>
      <c r="G36" s="817"/>
      <c r="H36" s="273"/>
      <c r="I36" s="273"/>
    </row>
    <row r="37" spans="1:9">
      <c r="A37" s="276" t="s">
        <v>129</v>
      </c>
      <c r="B37" s="273"/>
      <c r="C37" s="273"/>
      <c r="D37" s="273"/>
      <c r="E37" s="273"/>
      <c r="F37" s="273"/>
      <c r="G37" s="273"/>
      <c r="H37" s="273"/>
      <c r="I37" s="273"/>
    </row>
    <row r="38" spans="1:9">
      <c r="A38" s="595" t="s">
        <v>265</v>
      </c>
      <c r="B38" s="275"/>
      <c r="C38" s="275"/>
      <c r="D38" s="275"/>
      <c r="E38" s="275"/>
      <c r="F38" s="275"/>
      <c r="G38" s="275"/>
      <c r="H38" s="275"/>
      <c r="I38" s="275"/>
    </row>
    <row r="39" spans="1:9">
      <c r="A39" s="276" t="s">
        <v>266</v>
      </c>
      <c r="B39" s="274"/>
      <c r="C39" s="274"/>
      <c r="D39" s="274"/>
      <c r="E39" s="274"/>
      <c r="F39" s="274"/>
      <c r="G39" s="274"/>
      <c r="H39" s="274"/>
      <c r="I39" s="274"/>
    </row>
    <row r="40" spans="1:9">
      <c r="A40" s="595" t="s">
        <v>1100</v>
      </c>
      <c r="B40" s="275"/>
      <c r="C40" s="275"/>
      <c r="D40" s="275"/>
      <c r="E40" s="275"/>
      <c r="F40" s="275"/>
      <c r="G40" s="275"/>
      <c r="H40" s="275"/>
      <c r="I40" s="275"/>
    </row>
    <row r="41" spans="1:9">
      <c r="B41" s="274"/>
      <c r="C41" s="274"/>
      <c r="D41" s="274"/>
      <c r="E41" s="274"/>
      <c r="F41" s="274"/>
      <c r="G41" s="274"/>
      <c r="H41" s="274"/>
      <c r="I41" s="274"/>
    </row>
    <row r="42" spans="1:9">
      <c r="A42" s="273"/>
      <c r="B42" s="273"/>
      <c r="C42" s="273"/>
      <c r="D42" s="273"/>
      <c r="E42" s="273"/>
      <c r="F42" s="273"/>
      <c r="G42" s="273"/>
      <c r="H42" s="273"/>
      <c r="I42" s="273"/>
    </row>
    <row r="43" spans="1:9">
      <c r="A43" s="656" t="s">
        <v>92</v>
      </c>
      <c r="B43" s="294"/>
      <c r="C43" s="294"/>
      <c r="D43" s="294"/>
      <c r="E43" s="294"/>
      <c r="F43" s="294"/>
      <c r="G43" s="294"/>
      <c r="H43" s="294"/>
      <c r="I43" s="8"/>
    </row>
    <row r="44" spans="1:9">
      <c r="G44" s="27" t="s">
        <v>911</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5" t="s">
        <v>752</v>
      </c>
      <c r="S1" s="141" t="str">
        <f>Naslovnica!A20</f>
        <v>Listopad 2020.</v>
      </c>
    </row>
    <row r="2" spans="1:20" ht="12.75" customHeight="1">
      <c r="A2" s="594" t="s">
        <v>1083</v>
      </c>
      <c r="S2" s="569" t="str">
        <f>Naslovnica!A24</f>
        <v>October 2020</v>
      </c>
    </row>
    <row r="3" spans="1:20" ht="12.75" customHeight="1"/>
    <row r="4" spans="1:20" ht="12.75" customHeight="1">
      <c r="P4" s="70"/>
      <c r="Q4" s="70"/>
      <c r="R4" s="70"/>
      <c r="S4" s="25" t="s">
        <v>486</v>
      </c>
    </row>
    <row r="5" spans="1:20" ht="33" customHeight="1">
      <c r="A5" s="1080" t="s">
        <v>627</v>
      </c>
      <c r="B5" s="1050" t="s">
        <v>56</v>
      </c>
      <c r="C5" s="1050"/>
      <c r="D5" s="1050" t="s">
        <v>57</v>
      </c>
      <c r="E5" s="1081"/>
      <c r="F5" s="1050" t="s">
        <v>58</v>
      </c>
      <c r="G5" s="1050"/>
      <c r="H5" s="1082" t="s">
        <v>263</v>
      </c>
      <c r="I5" s="1083"/>
      <c r="J5" s="1082" t="s">
        <v>264</v>
      </c>
      <c r="K5" s="1083"/>
      <c r="L5" s="1050" t="s">
        <v>59</v>
      </c>
      <c r="M5" s="1050"/>
      <c r="N5" s="1050" t="s">
        <v>60</v>
      </c>
      <c r="O5" s="1050"/>
      <c r="P5" s="1050" t="s">
        <v>61</v>
      </c>
      <c r="Q5" s="1050"/>
      <c r="R5" s="1050" t="s">
        <v>485</v>
      </c>
      <c r="S5" s="1050"/>
    </row>
    <row r="6" spans="1:20">
      <c r="A6" s="1080"/>
      <c r="B6" s="777" t="s">
        <v>31</v>
      </c>
      <c r="C6" s="777" t="s">
        <v>32</v>
      </c>
      <c r="D6" s="777" t="s">
        <v>31</v>
      </c>
      <c r="E6" s="777" t="s">
        <v>32</v>
      </c>
      <c r="F6" s="777" t="s">
        <v>31</v>
      </c>
      <c r="G6" s="777" t="s">
        <v>32</v>
      </c>
      <c r="H6" s="777" t="s">
        <v>31</v>
      </c>
      <c r="I6" s="777" t="s">
        <v>32</v>
      </c>
      <c r="J6" s="777" t="s">
        <v>31</v>
      </c>
      <c r="K6" s="777" t="s">
        <v>32</v>
      </c>
      <c r="L6" s="777" t="s">
        <v>32</v>
      </c>
      <c r="M6" s="777" t="s">
        <v>32</v>
      </c>
      <c r="N6" s="777" t="s">
        <v>31</v>
      </c>
      <c r="O6" s="777" t="s">
        <v>32</v>
      </c>
      <c r="P6" s="777" t="s">
        <v>31</v>
      </c>
      <c r="Q6" s="777" t="s">
        <v>32</v>
      </c>
      <c r="R6" s="777" t="s">
        <v>31</v>
      </c>
      <c r="S6" s="777" t="s">
        <v>32</v>
      </c>
    </row>
    <row r="7" spans="1:20">
      <c r="A7" s="1080"/>
      <c r="B7" s="778" t="s">
        <v>29</v>
      </c>
      <c r="C7" s="778" t="s">
        <v>30</v>
      </c>
      <c r="D7" s="778" t="s">
        <v>29</v>
      </c>
      <c r="E7" s="778" t="s">
        <v>30</v>
      </c>
      <c r="F7" s="778" t="s">
        <v>29</v>
      </c>
      <c r="G7" s="778" t="s">
        <v>30</v>
      </c>
      <c r="H7" s="778" t="s">
        <v>29</v>
      </c>
      <c r="I7" s="778" t="s">
        <v>30</v>
      </c>
      <c r="J7" s="778" t="s">
        <v>29</v>
      </c>
      <c r="K7" s="778" t="s">
        <v>30</v>
      </c>
      <c r="L7" s="778" t="s">
        <v>30</v>
      </c>
      <c r="M7" s="778" t="s">
        <v>30</v>
      </c>
      <c r="N7" s="778" t="s">
        <v>29</v>
      </c>
      <c r="O7" s="778" t="s">
        <v>30</v>
      </c>
      <c r="P7" s="778" t="s">
        <v>29</v>
      </c>
      <c r="Q7" s="778" t="s">
        <v>30</v>
      </c>
      <c r="R7" s="778" t="s">
        <v>29</v>
      </c>
      <c r="S7" s="778" t="s">
        <v>30</v>
      </c>
    </row>
    <row r="8" spans="1:20" ht="18">
      <c r="A8" s="378" t="s">
        <v>487</v>
      </c>
      <c r="B8" s="402">
        <v>66284.17899</v>
      </c>
      <c r="C8" s="403">
        <v>8.236165866190405E-2</v>
      </c>
      <c r="D8" s="402">
        <v>104446.82519</v>
      </c>
      <c r="E8" s="403">
        <v>5.6476736353017115E-2</v>
      </c>
      <c r="F8" s="402">
        <v>36536.478759999998</v>
      </c>
      <c r="G8" s="403">
        <v>0.11288476768011126</v>
      </c>
      <c r="H8" s="402">
        <v>3751.5426000000002</v>
      </c>
      <c r="I8" s="403">
        <v>0.22131219152821408</v>
      </c>
      <c r="J8" s="402">
        <v>1720.13527</v>
      </c>
      <c r="K8" s="403">
        <v>0.13937142781698375</v>
      </c>
      <c r="L8" s="402">
        <v>17146.865819999999</v>
      </c>
      <c r="M8" s="403">
        <v>5.5960754312697515E-2</v>
      </c>
      <c r="N8" s="402">
        <v>16257.06042</v>
      </c>
      <c r="O8" s="403">
        <v>5.31907213786545E-2</v>
      </c>
      <c r="P8" s="402">
        <v>78020.121760000009</v>
      </c>
      <c r="Q8" s="403">
        <v>4.9787464926338933E-2</v>
      </c>
      <c r="R8" s="402">
        <v>324163.20880999998</v>
      </c>
      <c r="S8" s="403">
        <v>6.2504515743749489E-2</v>
      </c>
      <c r="T8" s="53"/>
    </row>
    <row r="9" spans="1:20" ht="18">
      <c r="A9" s="378" t="s">
        <v>488</v>
      </c>
      <c r="B9" s="402">
        <v>5813.5929000000006</v>
      </c>
      <c r="C9" s="403">
        <v>7.2237019651598304E-3</v>
      </c>
      <c r="D9" s="402">
        <v>11073.03218</v>
      </c>
      <c r="E9" s="403">
        <v>5.9874363621940773E-3</v>
      </c>
      <c r="F9" s="402">
        <v>1245.32971</v>
      </c>
      <c r="G9" s="403">
        <v>3.8476273513362055E-3</v>
      </c>
      <c r="H9" s="402">
        <v>0</v>
      </c>
      <c r="I9" s="403">
        <v>0</v>
      </c>
      <c r="J9" s="402">
        <v>0</v>
      </c>
      <c r="K9" s="403">
        <v>0</v>
      </c>
      <c r="L9" s="402">
        <v>1662.2920800000002</v>
      </c>
      <c r="M9" s="403">
        <v>5.4250799919552256E-3</v>
      </c>
      <c r="N9" s="402">
        <v>647.62792000000002</v>
      </c>
      <c r="O9" s="403">
        <v>2.1189437302809476E-3</v>
      </c>
      <c r="P9" s="402">
        <v>1597.6893600000001</v>
      </c>
      <c r="Q9" s="403">
        <v>1.0195434354598333E-3</v>
      </c>
      <c r="R9" s="402">
        <v>22039.564150000002</v>
      </c>
      <c r="S9" s="403">
        <v>4.2496256421452223E-3</v>
      </c>
      <c r="T9" s="53"/>
    </row>
    <row r="10" spans="1:20" ht="18">
      <c r="A10" s="378" t="s">
        <v>489</v>
      </c>
      <c r="B10" s="402">
        <v>734673.51922000002</v>
      </c>
      <c r="C10" s="403">
        <v>0.91287137503907467</v>
      </c>
      <c r="D10" s="402">
        <v>1744109.1446</v>
      </c>
      <c r="E10" s="403">
        <v>0.94307885520958079</v>
      </c>
      <c r="F10" s="402">
        <v>286551.44622000004</v>
      </c>
      <c r="G10" s="403">
        <v>0.88534239020204364</v>
      </c>
      <c r="H10" s="402">
        <v>13232.35893</v>
      </c>
      <c r="I10" s="403">
        <v>0.78060751699480468</v>
      </c>
      <c r="J10" s="402">
        <v>10631.59619</v>
      </c>
      <c r="K10" s="403">
        <v>0.86140942913978191</v>
      </c>
      <c r="L10" s="402">
        <v>288369.26850999997</v>
      </c>
      <c r="M10" s="403">
        <v>0.94112603176715182</v>
      </c>
      <c r="N10" s="402">
        <v>289386.5637</v>
      </c>
      <c r="O10" s="403">
        <v>0.94683046521475323</v>
      </c>
      <c r="P10" s="402">
        <v>1491163.27379</v>
      </c>
      <c r="Q10" s="403">
        <v>0.95156528237215554</v>
      </c>
      <c r="R10" s="402">
        <v>4858117.1711599994</v>
      </c>
      <c r="S10" s="403">
        <v>0.93673264873105666</v>
      </c>
      <c r="T10" s="53"/>
    </row>
    <row r="11" spans="1:20" ht="18.75">
      <c r="A11" s="378" t="s">
        <v>490</v>
      </c>
      <c r="B11" s="404">
        <v>716818.12774999999</v>
      </c>
      <c r="C11" s="405">
        <v>0.89068509046958977</v>
      </c>
      <c r="D11" s="404">
        <v>1474941.1754300001</v>
      </c>
      <c r="E11" s="405">
        <v>0.79753370913321564</v>
      </c>
      <c r="F11" s="404">
        <v>134442.78099</v>
      </c>
      <c r="G11" s="405">
        <v>0.41538053510891287</v>
      </c>
      <c r="H11" s="404">
        <v>5404.1301700000004</v>
      </c>
      <c r="I11" s="405">
        <v>0.31880216186974397</v>
      </c>
      <c r="J11" s="404">
        <v>8441.8864400000002</v>
      </c>
      <c r="K11" s="405">
        <v>0.68399142040243965</v>
      </c>
      <c r="L11" s="404">
        <v>218812.5736</v>
      </c>
      <c r="M11" s="405">
        <v>0.71411981643177302</v>
      </c>
      <c r="N11" s="404">
        <v>280513.15586</v>
      </c>
      <c r="O11" s="405">
        <v>0.91779797398306917</v>
      </c>
      <c r="P11" s="404">
        <v>1108887.82277</v>
      </c>
      <c r="Q11" s="405">
        <v>0.70762147428114586</v>
      </c>
      <c r="R11" s="404">
        <v>3948261.6530099995</v>
      </c>
      <c r="S11" s="405">
        <v>0.76129608772367552</v>
      </c>
    </row>
    <row r="12" spans="1:20" ht="19.5">
      <c r="A12" s="385" t="s">
        <v>491</v>
      </c>
      <c r="B12" s="404">
        <v>35690.501360000002</v>
      </c>
      <c r="C12" s="405">
        <v>4.4347368184616362E-2</v>
      </c>
      <c r="D12" s="404">
        <v>399981.72331000003</v>
      </c>
      <c r="E12" s="405">
        <v>0.21627907111883285</v>
      </c>
      <c r="F12" s="404">
        <v>38222.074520000002</v>
      </c>
      <c r="G12" s="405">
        <v>0.11809266105757862</v>
      </c>
      <c r="H12" s="404">
        <v>2011.95768</v>
      </c>
      <c r="I12" s="405">
        <v>0.11869004590880061</v>
      </c>
      <c r="J12" s="404">
        <v>521.28094999999996</v>
      </c>
      <c r="K12" s="405">
        <v>4.2236021528291617E-2</v>
      </c>
      <c r="L12" s="404">
        <v>71547.690040000001</v>
      </c>
      <c r="M12" s="405">
        <v>0.23350405526002274</v>
      </c>
      <c r="N12" s="404">
        <v>0</v>
      </c>
      <c r="O12" s="405">
        <v>0</v>
      </c>
      <c r="P12" s="404">
        <v>286643.47572000005</v>
      </c>
      <c r="Q12" s="405">
        <v>0.18291758166788827</v>
      </c>
      <c r="R12" s="404">
        <v>834618.70357999997</v>
      </c>
      <c r="S12" s="405">
        <v>0.1609295456120701</v>
      </c>
    </row>
    <row r="13" spans="1:20" ht="19.5">
      <c r="A13" s="385" t="s">
        <v>492</v>
      </c>
      <c r="B13" s="404">
        <v>648670.48210999998</v>
      </c>
      <c r="C13" s="405">
        <v>0.80600797423555082</v>
      </c>
      <c r="D13" s="404">
        <v>982087.24439999997</v>
      </c>
      <c r="E13" s="405">
        <v>0.53103655641751613</v>
      </c>
      <c r="F13" s="404">
        <v>78267.12393999999</v>
      </c>
      <c r="G13" s="405">
        <v>0.24181766833617474</v>
      </c>
      <c r="H13" s="404">
        <v>2274.8980299999998</v>
      </c>
      <c r="I13" s="405">
        <v>0.13420150647430121</v>
      </c>
      <c r="J13" s="404">
        <v>7079.8026600000003</v>
      </c>
      <c r="K13" s="405">
        <v>0.5736305874285571</v>
      </c>
      <c r="L13" s="404">
        <v>128256.53762999999</v>
      </c>
      <c r="M13" s="405">
        <v>0.41857985398929737</v>
      </c>
      <c r="N13" s="404">
        <v>259341.57963999998</v>
      </c>
      <c r="O13" s="405">
        <v>0.84852767647715832</v>
      </c>
      <c r="P13" s="404">
        <v>748579.8769400001</v>
      </c>
      <c r="Q13" s="405">
        <v>0.47769592672977862</v>
      </c>
      <c r="R13" s="404">
        <v>2854557.5453500003</v>
      </c>
      <c r="S13" s="405">
        <v>0.55041020136046936</v>
      </c>
    </row>
    <row r="14" spans="1:20" ht="19.5">
      <c r="A14" s="385" t="s">
        <v>493</v>
      </c>
      <c r="B14" s="404">
        <v>0</v>
      </c>
      <c r="C14" s="405">
        <v>0</v>
      </c>
      <c r="D14" s="404">
        <v>0</v>
      </c>
      <c r="E14" s="405">
        <v>0</v>
      </c>
      <c r="F14" s="404">
        <v>0</v>
      </c>
      <c r="G14" s="405">
        <v>0</v>
      </c>
      <c r="H14" s="404">
        <v>0</v>
      </c>
      <c r="I14" s="405">
        <v>0</v>
      </c>
      <c r="J14" s="404">
        <v>0</v>
      </c>
      <c r="K14" s="405">
        <v>0</v>
      </c>
      <c r="L14" s="404">
        <v>0</v>
      </c>
      <c r="M14" s="405">
        <v>0</v>
      </c>
      <c r="N14" s="404">
        <v>0</v>
      </c>
      <c r="O14" s="405">
        <v>0</v>
      </c>
      <c r="P14" s="404">
        <v>0</v>
      </c>
      <c r="Q14" s="405">
        <v>0</v>
      </c>
      <c r="R14" s="404">
        <v>0</v>
      </c>
      <c r="S14" s="405">
        <v>0</v>
      </c>
    </row>
    <row r="15" spans="1:20" ht="19.5">
      <c r="A15" s="385" t="s">
        <v>494</v>
      </c>
      <c r="B15" s="404">
        <v>29492.82243</v>
      </c>
      <c r="C15" s="405">
        <v>3.6646418662321691E-2</v>
      </c>
      <c r="D15" s="404">
        <v>84294.424569999988</v>
      </c>
      <c r="E15" s="405">
        <v>4.5579882239685121E-2</v>
      </c>
      <c r="F15" s="404">
        <v>15684.55523</v>
      </c>
      <c r="G15" s="405">
        <v>4.8459715697693688E-2</v>
      </c>
      <c r="H15" s="404">
        <v>1117.2744599999999</v>
      </c>
      <c r="I15" s="405">
        <v>6.5910609486642083E-2</v>
      </c>
      <c r="J15" s="404">
        <v>840.80282999999997</v>
      </c>
      <c r="K15" s="405">
        <v>6.8124811445590946E-2</v>
      </c>
      <c r="L15" s="404">
        <v>17767.967649999999</v>
      </c>
      <c r="M15" s="405">
        <v>5.7987791047962339E-2</v>
      </c>
      <c r="N15" s="404">
        <v>16090.37803</v>
      </c>
      <c r="O15" s="405">
        <v>5.2645361003767106E-2</v>
      </c>
      <c r="P15" s="404">
        <v>73664.470109999995</v>
      </c>
      <c r="Q15" s="405">
        <v>4.7007965883479122E-2</v>
      </c>
      <c r="R15" s="404">
        <v>238952.69530999998</v>
      </c>
      <c r="S15" s="405">
        <v>4.6074391232872457E-2</v>
      </c>
    </row>
    <row r="16" spans="1:20" ht="19.5" customHeight="1">
      <c r="A16" s="386" t="s">
        <v>495</v>
      </c>
      <c r="B16" s="404">
        <v>0</v>
      </c>
      <c r="C16" s="405">
        <v>0</v>
      </c>
      <c r="D16" s="404">
        <v>0</v>
      </c>
      <c r="E16" s="405">
        <v>0</v>
      </c>
      <c r="F16" s="404">
        <v>0</v>
      </c>
      <c r="G16" s="405">
        <v>0</v>
      </c>
      <c r="H16" s="404">
        <v>0</v>
      </c>
      <c r="I16" s="405">
        <v>0</v>
      </c>
      <c r="J16" s="404">
        <v>0</v>
      </c>
      <c r="K16" s="405">
        <v>0</v>
      </c>
      <c r="L16" s="404">
        <v>0</v>
      </c>
      <c r="M16" s="405">
        <v>0</v>
      </c>
      <c r="N16" s="404">
        <v>0</v>
      </c>
      <c r="O16" s="405">
        <v>0</v>
      </c>
      <c r="P16" s="404">
        <v>0</v>
      </c>
      <c r="Q16" s="405">
        <v>0</v>
      </c>
      <c r="R16" s="404">
        <v>0</v>
      </c>
      <c r="S16" s="405">
        <v>0</v>
      </c>
    </row>
    <row r="17" spans="1:19" ht="18.75" customHeight="1">
      <c r="A17" s="386" t="s">
        <v>496</v>
      </c>
      <c r="B17" s="404">
        <v>2964.3218500000003</v>
      </c>
      <c r="C17" s="405">
        <v>3.6833293871009138E-3</v>
      </c>
      <c r="D17" s="404">
        <v>8577.7831500000011</v>
      </c>
      <c r="E17" s="405">
        <v>4.6381993571814641E-3</v>
      </c>
      <c r="F17" s="404">
        <v>2269.0272999999997</v>
      </c>
      <c r="G17" s="405">
        <v>7.0104900174657687E-3</v>
      </c>
      <c r="H17" s="404">
        <v>0</v>
      </c>
      <c r="I17" s="405">
        <v>0</v>
      </c>
      <c r="J17" s="404">
        <v>0</v>
      </c>
      <c r="K17" s="405">
        <v>0</v>
      </c>
      <c r="L17" s="404">
        <v>1240.3782800000001</v>
      </c>
      <c r="M17" s="405">
        <v>4.0481161344905385E-3</v>
      </c>
      <c r="N17" s="404">
        <v>5081.1981900000001</v>
      </c>
      <c r="O17" s="405">
        <v>1.6624936502143698E-2</v>
      </c>
      <c r="P17" s="404">
        <v>0</v>
      </c>
      <c r="Q17" s="405">
        <v>0</v>
      </c>
      <c r="R17" s="404">
        <v>20132.708770000001</v>
      </c>
      <c r="S17" s="405">
        <v>3.8819495182636807E-3</v>
      </c>
    </row>
    <row r="18" spans="1:19" ht="19.5">
      <c r="A18" s="387" t="s">
        <v>497</v>
      </c>
      <c r="B18" s="404">
        <v>0</v>
      </c>
      <c r="C18" s="405">
        <v>0</v>
      </c>
      <c r="D18" s="404">
        <v>0</v>
      </c>
      <c r="E18" s="405">
        <v>0</v>
      </c>
      <c r="F18" s="404">
        <v>0</v>
      </c>
      <c r="G18" s="405">
        <v>0</v>
      </c>
      <c r="H18" s="404">
        <v>0</v>
      </c>
      <c r="I18" s="405">
        <v>0</v>
      </c>
      <c r="J18" s="404">
        <v>0</v>
      </c>
      <c r="K18" s="405">
        <v>0</v>
      </c>
      <c r="L18" s="404">
        <v>0</v>
      </c>
      <c r="M18" s="405">
        <v>0</v>
      </c>
      <c r="N18" s="404">
        <v>0</v>
      </c>
      <c r="O18" s="405">
        <v>0</v>
      </c>
      <c r="P18" s="404">
        <v>0</v>
      </c>
      <c r="Q18" s="405">
        <v>0</v>
      </c>
      <c r="R18" s="404">
        <v>0</v>
      </c>
      <c r="S18" s="405">
        <v>0</v>
      </c>
    </row>
    <row r="19" spans="1:19" ht="18.75">
      <c r="A19" s="378" t="s">
        <v>498</v>
      </c>
      <c r="B19" s="404">
        <v>0</v>
      </c>
      <c r="C19" s="405">
        <v>0</v>
      </c>
      <c r="D19" s="404">
        <v>0</v>
      </c>
      <c r="E19" s="405">
        <v>0</v>
      </c>
      <c r="F19" s="404">
        <v>0</v>
      </c>
      <c r="G19" s="405">
        <v>0</v>
      </c>
      <c r="H19" s="404">
        <v>0</v>
      </c>
      <c r="I19" s="405">
        <v>0</v>
      </c>
      <c r="J19" s="404">
        <v>0</v>
      </c>
      <c r="K19" s="405">
        <v>0</v>
      </c>
      <c r="L19" s="404">
        <v>0</v>
      </c>
      <c r="M19" s="405">
        <v>0</v>
      </c>
      <c r="N19" s="404">
        <v>0</v>
      </c>
      <c r="O19" s="405">
        <v>0</v>
      </c>
      <c r="P19" s="404">
        <v>0</v>
      </c>
      <c r="Q19" s="405">
        <v>0</v>
      </c>
      <c r="R19" s="404">
        <v>0</v>
      </c>
      <c r="S19" s="405">
        <v>0</v>
      </c>
    </row>
    <row r="20" spans="1:19" ht="19.5">
      <c r="A20" s="385" t="s">
        <v>499</v>
      </c>
      <c r="B20" s="404">
        <v>17855.391469999999</v>
      </c>
      <c r="C20" s="405">
        <v>2.2186284569484911E-2</v>
      </c>
      <c r="D20" s="404">
        <v>269167.96917</v>
      </c>
      <c r="E20" s="405">
        <v>0.14554514607636518</v>
      </c>
      <c r="F20" s="404">
        <v>152108.66522999998</v>
      </c>
      <c r="G20" s="405">
        <v>0.46996185509313065</v>
      </c>
      <c r="H20" s="404">
        <v>7828.22876</v>
      </c>
      <c r="I20" s="405">
        <v>0.46180535512506071</v>
      </c>
      <c r="J20" s="404">
        <v>2189.70975</v>
      </c>
      <c r="K20" s="405">
        <v>0.17741800873734223</v>
      </c>
      <c r="L20" s="404">
        <v>69556.694909999991</v>
      </c>
      <c r="M20" s="405">
        <v>0.22700621533537885</v>
      </c>
      <c r="N20" s="404">
        <v>8873.4078399999999</v>
      </c>
      <c r="O20" s="405">
        <v>2.9032491231684086E-2</v>
      </c>
      <c r="P20" s="404">
        <v>382275.45101999998</v>
      </c>
      <c r="Q20" s="405">
        <v>0.24394380809100963</v>
      </c>
      <c r="R20" s="404">
        <v>909855.5181499999</v>
      </c>
      <c r="S20" s="405">
        <v>0.1754365610073812</v>
      </c>
    </row>
    <row r="21" spans="1:19" ht="19.5">
      <c r="A21" s="385" t="s">
        <v>500</v>
      </c>
      <c r="B21" s="404">
        <v>1404.5552499999999</v>
      </c>
      <c r="C21" s="405">
        <v>1.7452354669692395E-3</v>
      </c>
      <c r="D21" s="404">
        <v>117654.56816</v>
      </c>
      <c r="E21" s="405">
        <v>6.3618458623446852E-2</v>
      </c>
      <c r="F21" s="404">
        <v>29464.177609999999</v>
      </c>
      <c r="G21" s="405">
        <v>9.1033864161856243E-2</v>
      </c>
      <c r="H21" s="404">
        <v>1692.50845</v>
      </c>
      <c r="I21" s="405">
        <v>9.984499556249761E-2</v>
      </c>
      <c r="J21" s="404">
        <v>313.40027000000003</v>
      </c>
      <c r="K21" s="405">
        <v>2.5392795479467278E-2</v>
      </c>
      <c r="L21" s="404">
        <v>34576.330430000002</v>
      </c>
      <c r="M21" s="405">
        <v>0.11284380204171196</v>
      </c>
      <c r="N21" s="404">
        <v>0</v>
      </c>
      <c r="O21" s="405">
        <v>0</v>
      </c>
      <c r="P21" s="404">
        <v>139549.44986000002</v>
      </c>
      <c r="Q21" s="405">
        <v>8.9051557260664341E-2</v>
      </c>
      <c r="R21" s="404">
        <v>324654.99003000004</v>
      </c>
      <c r="S21" s="405">
        <v>6.2599340036490217E-2</v>
      </c>
    </row>
    <row r="22" spans="1:19" ht="19.5">
      <c r="A22" s="385" t="s">
        <v>501</v>
      </c>
      <c r="B22" s="404">
        <v>8089.0505400000002</v>
      </c>
      <c r="C22" s="405">
        <v>1.0051080508591371E-2</v>
      </c>
      <c r="D22" s="404">
        <v>18639.98602</v>
      </c>
      <c r="E22" s="405">
        <v>1.0079057684716064E-2</v>
      </c>
      <c r="F22" s="404">
        <v>65313.386270000003</v>
      </c>
      <c r="G22" s="405">
        <v>0.20179521086093627</v>
      </c>
      <c r="H22" s="404">
        <v>1892.5706200000002</v>
      </c>
      <c r="I22" s="405">
        <v>0.11164712658043943</v>
      </c>
      <c r="J22" s="404">
        <v>1151.48659</v>
      </c>
      <c r="K22" s="405">
        <v>9.3297505701635766E-2</v>
      </c>
      <c r="L22" s="404">
        <v>10456.885279999999</v>
      </c>
      <c r="M22" s="405">
        <v>3.4127239005252982E-2</v>
      </c>
      <c r="N22" s="404">
        <v>4295.53874</v>
      </c>
      <c r="O22" s="405">
        <v>1.405437381591257E-2</v>
      </c>
      <c r="P22" s="404">
        <v>64391.486880000004</v>
      </c>
      <c r="Q22" s="405">
        <v>4.1090539495113106E-2</v>
      </c>
      <c r="R22" s="404">
        <v>174230.39094000001</v>
      </c>
      <c r="S22" s="405">
        <v>3.3594763124188666E-2</v>
      </c>
    </row>
    <row r="23" spans="1:19" ht="19.5">
      <c r="A23" s="385" t="s">
        <v>493</v>
      </c>
      <c r="B23" s="404">
        <v>0</v>
      </c>
      <c r="C23" s="405">
        <v>0</v>
      </c>
      <c r="D23" s="404">
        <v>0</v>
      </c>
      <c r="E23" s="405">
        <v>0</v>
      </c>
      <c r="F23" s="404">
        <v>0</v>
      </c>
      <c r="G23" s="405">
        <v>0</v>
      </c>
      <c r="H23" s="404">
        <v>0</v>
      </c>
      <c r="I23" s="405">
        <v>0</v>
      </c>
      <c r="J23" s="404">
        <v>0</v>
      </c>
      <c r="K23" s="405">
        <v>0</v>
      </c>
      <c r="L23" s="404">
        <v>0</v>
      </c>
      <c r="M23" s="405">
        <v>0</v>
      </c>
      <c r="N23" s="404">
        <v>0</v>
      </c>
      <c r="O23" s="405">
        <v>0</v>
      </c>
      <c r="P23" s="404">
        <v>0</v>
      </c>
      <c r="Q23" s="405">
        <v>0</v>
      </c>
      <c r="R23" s="404">
        <v>0</v>
      </c>
      <c r="S23" s="405">
        <v>0</v>
      </c>
    </row>
    <row r="24" spans="1:19" ht="19.5">
      <c r="A24" s="385" t="s">
        <v>502</v>
      </c>
      <c r="B24" s="404">
        <v>0</v>
      </c>
      <c r="C24" s="405">
        <v>0</v>
      </c>
      <c r="D24" s="404">
        <v>0</v>
      </c>
      <c r="E24" s="405">
        <v>0</v>
      </c>
      <c r="F24" s="404">
        <v>0</v>
      </c>
      <c r="G24" s="405">
        <v>0</v>
      </c>
      <c r="H24" s="404">
        <v>0</v>
      </c>
      <c r="I24" s="405">
        <v>0</v>
      </c>
      <c r="J24" s="404">
        <v>0</v>
      </c>
      <c r="K24" s="405">
        <v>0</v>
      </c>
      <c r="L24" s="404">
        <v>0</v>
      </c>
      <c r="M24" s="405">
        <v>0</v>
      </c>
      <c r="N24" s="404">
        <v>4577.8690999999999</v>
      </c>
      <c r="O24" s="405">
        <v>1.4978117415771517E-2</v>
      </c>
      <c r="P24" s="404">
        <v>38575.875229999998</v>
      </c>
      <c r="Q24" s="405">
        <v>2.4616662877359387E-2</v>
      </c>
      <c r="R24" s="404">
        <v>43153.744330000001</v>
      </c>
      <c r="S24" s="405">
        <v>8.3208205575765418E-3</v>
      </c>
    </row>
    <row r="25" spans="1:19" ht="19.5">
      <c r="A25" s="386" t="s">
        <v>495</v>
      </c>
      <c r="B25" s="404">
        <v>0</v>
      </c>
      <c r="C25" s="405">
        <v>0</v>
      </c>
      <c r="D25" s="404">
        <v>0</v>
      </c>
      <c r="E25" s="405">
        <v>0</v>
      </c>
      <c r="F25" s="404">
        <v>0</v>
      </c>
      <c r="G25" s="405">
        <v>0</v>
      </c>
      <c r="H25" s="404">
        <v>0</v>
      </c>
      <c r="I25" s="405">
        <v>0</v>
      </c>
      <c r="J25" s="404">
        <v>0</v>
      </c>
      <c r="K25" s="405">
        <v>0</v>
      </c>
      <c r="L25" s="404">
        <v>0</v>
      </c>
      <c r="M25" s="405">
        <v>0</v>
      </c>
      <c r="N25" s="404">
        <v>0</v>
      </c>
      <c r="O25" s="405">
        <v>0</v>
      </c>
      <c r="P25" s="404">
        <v>0</v>
      </c>
      <c r="Q25" s="405">
        <v>0</v>
      </c>
      <c r="R25" s="404">
        <v>0</v>
      </c>
      <c r="S25" s="405">
        <v>0</v>
      </c>
    </row>
    <row r="26" spans="1:19" ht="19.5">
      <c r="A26" s="386" t="s">
        <v>503</v>
      </c>
      <c r="B26" s="404">
        <v>8361.785679999999</v>
      </c>
      <c r="C26" s="405">
        <v>1.0389968593924303E-2</v>
      </c>
      <c r="D26" s="404">
        <v>132873.41498999999</v>
      </c>
      <c r="E26" s="405">
        <v>7.1847629768202262E-2</v>
      </c>
      <c r="F26" s="404">
        <v>57331.101350000004</v>
      </c>
      <c r="G26" s="405">
        <v>0.17713278007033822</v>
      </c>
      <c r="H26" s="404">
        <v>4243.1496900000002</v>
      </c>
      <c r="I26" s="405">
        <v>0.25031323298212371</v>
      </c>
      <c r="J26" s="404">
        <v>724.82289000000003</v>
      </c>
      <c r="K26" s="405">
        <v>5.8727707556239205E-2</v>
      </c>
      <c r="L26" s="404">
        <v>24523.479199999998</v>
      </c>
      <c r="M26" s="405">
        <v>8.0035174288413932E-2</v>
      </c>
      <c r="N26" s="404">
        <v>0</v>
      </c>
      <c r="O26" s="405">
        <v>0</v>
      </c>
      <c r="P26" s="404">
        <v>139758.63905</v>
      </c>
      <c r="Q26" s="405">
        <v>8.9185048457872812E-2</v>
      </c>
      <c r="R26" s="404">
        <v>367816.39285</v>
      </c>
      <c r="S26" s="405">
        <v>7.0921637289125816E-2</v>
      </c>
    </row>
    <row r="27" spans="1:19" ht="19.5">
      <c r="A27" s="387" t="s">
        <v>497</v>
      </c>
      <c r="B27" s="404">
        <v>0</v>
      </c>
      <c r="C27" s="405">
        <v>0</v>
      </c>
      <c r="D27" s="404">
        <v>0</v>
      </c>
      <c r="E27" s="405">
        <v>0</v>
      </c>
      <c r="F27" s="404">
        <v>0</v>
      </c>
      <c r="G27" s="405">
        <v>0</v>
      </c>
      <c r="H27" s="404">
        <v>0</v>
      </c>
      <c r="I27" s="405">
        <v>0</v>
      </c>
      <c r="J27" s="404">
        <v>0</v>
      </c>
      <c r="K27" s="405">
        <v>0</v>
      </c>
      <c r="L27" s="404">
        <v>0</v>
      </c>
      <c r="M27" s="405">
        <v>0</v>
      </c>
      <c r="N27" s="404">
        <v>0</v>
      </c>
      <c r="O27" s="405">
        <v>0</v>
      </c>
      <c r="P27" s="404">
        <v>0</v>
      </c>
      <c r="Q27" s="405">
        <v>0</v>
      </c>
      <c r="R27" s="404">
        <v>0</v>
      </c>
      <c r="S27" s="405">
        <v>0</v>
      </c>
    </row>
    <row r="28" spans="1:19" ht="19.5" customHeight="1">
      <c r="A28" s="385" t="s">
        <v>498</v>
      </c>
      <c r="B28" s="404">
        <v>0</v>
      </c>
      <c r="C28" s="405">
        <v>0</v>
      </c>
      <c r="D28" s="404">
        <v>0</v>
      </c>
      <c r="E28" s="405">
        <v>0</v>
      </c>
      <c r="F28" s="404">
        <v>0</v>
      </c>
      <c r="G28" s="405">
        <v>0</v>
      </c>
      <c r="H28" s="404">
        <v>0</v>
      </c>
      <c r="I28" s="405">
        <v>0</v>
      </c>
      <c r="J28" s="404">
        <v>0</v>
      </c>
      <c r="K28" s="405">
        <v>0</v>
      </c>
      <c r="L28" s="404">
        <v>0</v>
      </c>
      <c r="M28" s="405">
        <v>0</v>
      </c>
      <c r="N28" s="404">
        <v>0</v>
      </c>
      <c r="O28" s="405">
        <v>0</v>
      </c>
      <c r="P28" s="404">
        <v>0</v>
      </c>
      <c r="Q28" s="405">
        <v>0</v>
      </c>
      <c r="R28" s="404">
        <v>0</v>
      </c>
      <c r="S28" s="405">
        <v>0</v>
      </c>
    </row>
    <row r="29" spans="1:19" ht="19.5">
      <c r="A29" s="385" t="s">
        <v>504</v>
      </c>
      <c r="B29" s="404">
        <v>0</v>
      </c>
      <c r="C29" s="405">
        <v>0</v>
      </c>
      <c r="D29" s="404">
        <v>0</v>
      </c>
      <c r="E29" s="405">
        <v>0</v>
      </c>
      <c r="F29" s="404">
        <v>0</v>
      </c>
      <c r="G29" s="405">
        <v>0</v>
      </c>
      <c r="H29" s="404">
        <v>0</v>
      </c>
      <c r="I29" s="405">
        <v>0</v>
      </c>
      <c r="J29" s="404">
        <v>0</v>
      </c>
      <c r="K29" s="405">
        <v>0</v>
      </c>
      <c r="L29" s="404">
        <v>0</v>
      </c>
      <c r="M29" s="405">
        <v>0</v>
      </c>
      <c r="N29" s="404">
        <v>0</v>
      </c>
      <c r="O29" s="405">
        <v>0</v>
      </c>
      <c r="P29" s="404">
        <v>0</v>
      </c>
      <c r="Q29" s="405">
        <v>0</v>
      </c>
      <c r="R29" s="404">
        <v>0</v>
      </c>
      <c r="S29" s="405">
        <v>0</v>
      </c>
    </row>
    <row r="30" spans="1:19" ht="18">
      <c r="A30" s="378" t="s">
        <v>505</v>
      </c>
      <c r="B30" s="402">
        <v>806771.29110999999</v>
      </c>
      <c r="C30" s="403">
        <v>1.0024567356661385</v>
      </c>
      <c r="D30" s="402">
        <v>1859629.0019700001</v>
      </c>
      <c r="E30" s="403">
        <v>1.0055430279247921</v>
      </c>
      <c r="F30" s="402">
        <v>324333.25468999997</v>
      </c>
      <c r="G30" s="403">
        <v>1.002074785233491</v>
      </c>
      <c r="H30" s="402">
        <v>16983.901530000003</v>
      </c>
      <c r="I30" s="403">
        <v>1.0019197085230189</v>
      </c>
      <c r="J30" s="402">
        <v>12351.731460000001</v>
      </c>
      <c r="K30" s="403">
        <v>1.0007808569567658</v>
      </c>
      <c r="L30" s="402">
        <v>307178.42641000001</v>
      </c>
      <c r="M30" s="403">
        <v>1.0025118660718046</v>
      </c>
      <c r="N30" s="402">
        <v>306291.25204000005</v>
      </c>
      <c r="O30" s="403">
        <v>1.0021401303236888</v>
      </c>
      <c r="P30" s="402">
        <v>1570781.08491</v>
      </c>
      <c r="Q30" s="403">
        <v>1.0023722907339543</v>
      </c>
      <c r="R30" s="402">
        <v>5204319.9441200001</v>
      </c>
      <c r="S30" s="403">
        <v>1.0034867901169515</v>
      </c>
    </row>
    <row r="31" spans="1:19" ht="19.5">
      <c r="A31" s="385" t="s">
        <v>506</v>
      </c>
      <c r="B31" s="404">
        <v>1977.16643</v>
      </c>
      <c r="C31" s="405">
        <v>2.4567356661384125E-3</v>
      </c>
      <c r="D31" s="404">
        <v>10251.153060000001</v>
      </c>
      <c r="E31" s="405">
        <v>5.5430279247920588E-3</v>
      </c>
      <c r="F31" s="404">
        <v>671.52856999999995</v>
      </c>
      <c r="G31" s="405">
        <v>2.0747852334910481E-3</v>
      </c>
      <c r="H31" s="404">
        <v>32.541669999999996</v>
      </c>
      <c r="I31" s="405">
        <v>1.9197085230187542E-3</v>
      </c>
      <c r="J31" s="404">
        <v>9.6374099999999991</v>
      </c>
      <c r="K31" s="405">
        <v>7.8085695676577654E-4</v>
      </c>
      <c r="L31" s="404">
        <v>769.65779000000009</v>
      </c>
      <c r="M31" s="405">
        <v>2.5118660718045872E-3</v>
      </c>
      <c r="N31" s="404">
        <v>654.10332999999991</v>
      </c>
      <c r="O31" s="405">
        <v>2.1401303236886224E-3</v>
      </c>
      <c r="P31" s="404">
        <v>3717.53035</v>
      </c>
      <c r="Q31" s="405">
        <v>2.3722907339541873E-3</v>
      </c>
      <c r="R31" s="404">
        <v>18083.318609999998</v>
      </c>
      <c r="S31" s="405">
        <v>3.4867901169514681E-3</v>
      </c>
    </row>
    <row r="32" spans="1:19" ht="22.5" customHeight="1">
      <c r="A32" s="752" t="s">
        <v>507</v>
      </c>
      <c r="B32" s="753">
        <v>804794.12467999989</v>
      </c>
      <c r="C32" s="754">
        <v>1</v>
      </c>
      <c r="D32" s="753">
        <v>1849377.8489100002</v>
      </c>
      <c r="E32" s="754">
        <v>1</v>
      </c>
      <c r="F32" s="753">
        <v>323661.72612000001</v>
      </c>
      <c r="G32" s="754">
        <v>1</v>
      </c>
      <c r="H32" s="753">
        <v>16951.35986</v>
      </c>
      <c r="I32" s="754">
        <v>1</v>
      </c>
      <c r="J32" s="753">
        <v>12342.094050000002</v>
      </c>
      <c r="K32" s="754">
        <v>1</v>
      </c>
      <c r="L32" s="753">
        <v>306408.76861999999</v>
      </c>
      <c r="M32" s="754">
        <v>1</v>
      </c>
      <c r="N32" s="753">
        <v>305637.14870999998</v>
      </c>
      <c r="O32" s="754">
        <v>1</v>
      </c>
      <c r="P32" s="753">
        <v>1567063.5545599998</v>
      </c>
      <c r="Q32" s="754">
        <v>1</v>
      </c>
      <c r="R32" s="753">
        <v>5186236.6255099997</v>
      </c>
      <c r="S32" s="754">
        <v>1</v>
      </c>
    </row>
    <row r="33" spans="1:19" ht="19.5">
      <c r="A33" s="387" t="s">
        <v>508</v>
      </c>
      <c r="B33" s="404">
        <v>994.64691000000005</v>
      </c>
      <c r="C33" s="405">
        <v>1.2359023003497807E-3</v>
      </c>
      <c r="D33" s="404">
        <v>1493.8121799999999</v>
      </c>
      <c r="E33" s="405">
        <v>8.0773768371911333E-4</v>
      </c>
      <c r="F33" s="404">
        <v>0</v>
      </c>
      <c r="G33" s="405">
        <v>0</v>
      </c>
      <c r="H33" s="404">
        <v>0</v>
      </c>
      <c r="I33" s="405">
        <v>0</v>
      </c>
      <c r="J33" s="404">
        <v>0</v>
      </c>
      <c r="K33" s="405">
        <v>0</v>
      </c>
      <c r="L33" s="404">
        <v>1464.31907</v>
      </c>
      <c r="M33" s="405">
        <v>4.7789724706475672E-3</v>
      </c>
      <c r="N33" s="404">
        <v>527.76062000000002</v>
      </c>
      <c r="O33" s="405">
        <v>1.7267554753324804E-3</v>
      </c>
      <c r="P33" s="404">
        <v>1318.2639199999999</v>
      </c>
      <c r="Q33" s="405">
        <v>8.4123194376129948E-4</v>
      </c>
      <c r="R33" s="404">
        <v>5798.8027000000002</v>
      </c>
      <c r="S33" s="405">
        <v>1.1181137920851737E-3</v>
      </c>
    </row>
    <row r="34" spans="1:19" ht="19.5">
      <c r="A34" s="387" t="s">
        <v>509</v>
      </c>
      <c r="B34" s="404">
        <v>0</v>
      </c>
      <c r="C34" s="405">
        <v>0</v>
      </c>
      <c r="D34" s="404">
        <v>0</v>
      </c>
      <c r="E34" s="405">
        <v>0</v>
      </c>
      <c r="F34" s="404">
        <v>0</v>
      </c>
      <c r="G34" s="405">
        <v>0</v>
      </c>
      <c r="H34" s="404">
        <v>0</v>
      </c>
      <c r="I34" s="405">
        <v>0</v>
      </c>
      <c r="J34" s="404">
        <v>0</v>
      </c>
      <c r="K34" s="405">
        <v>0</v>
      </c>
      <c r="L34" s="404">
        <v>0</v>
      </c>
      <c r="M34" s="405">
        <v>0</v>
      </c>
      <c r="N34" s="404">
        <v>0</v>
      </c>
      <c r="O34" s="405">
        <v>0</v>
      </c>
      <c r="P34" s="404">
        <v>0</v>
      </c>
      <c r="Q34" s="405">
        <v>0</v>
      </c>
      <c r="R34" s="404">
        <v>0</v>
      </c>
      <c r="S34" s="405">
        <v>0</v>
      </c>
    </row>
    <row r="35" spans="1:19" ht="12.75" customHeight="1">
      <c r="A35" s="23" t="s">
        <v>628</v>
      </c>
    </row>
    <row r="36" spans="1:19" ht="12.75" customHeight="1"/>
    <row r="37" spans="1:19" ht="12.75" customHeight="1">
      <c r="A37" s="656" t="s">
        <v>92</v>
      </c>
    </row>
    <row r="38" spans="1:19" ht="12.75" customHeight="1"/>
    <row r="39" spans="1:19" ht="12.75" customHeight="1"/>
    <row r="40" spans="1:19" ht="12.75" customHeight="1">
      <c r="S40" s="25" t="s">
        <v>912</v>
      </c>
    </row>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Y95"/>
  <sheetViews>
    <sheetView showGridLines="0" zoomScaleNormal="100" workbookViewId="0"/>
  </sheetViews>
  <sheetFormatPr defaultRowHeight="15"/>
  <cols>
    <col min="1" max="1" width="15.140625" customWidth="1"/>
    <col min="2" max="2" width="15.140625" bestFit="1" customWidth="1"/>
    <col min="3" max="3" width="11.85546875" customWidth="1"/>
    <col min="4" max="4" width="14" bestFit="1" customWidth="1"/>
    <col min="5" max="5" width="12.42578125" customWidth="1"/>
    <col min="6" max="6" width="9.5703125" bestFit="1" customWidth="1"/>
    <col min="7" max="7" width="12.140625" customWidth="1"/>
    <col min="8" max="8" width="6" customWidth="1"/>
    <col min="9" max="9" width="18.5703125" customWidth="1"/>
    <col min="10" max="10" width="32.140625" bestFit="1" customWidth="1"/>
    <col min="11" max="11" width="15.140625" bestFit="1" customWidth="1"/>
    <col min="12" max="12" width="8.42578125" customWidth="1"/>
    <col min="13" max="13" width="8" customWidth="1"/>
    <col min="14" max="14" width="8.140625" bestFit="1" customWidth="1"/>
    <col min="15" max="15" width="9" customWidth="1"/>
    <col min="16" max="16" width="8.85546875" customWidth="1"/>
  </cols>
  <sheetData>
    <row r="1" spans="1:25" ht="12.75" customHeight="1">
      <c r="A1" s="156" t="s">
        <v>753</v>
      </c>
      <c r="G1" s="141" t="str">
        <f>Naslovnica!A20</f>
        <v>Listopad 2020.</v>
      </c>
      <c r="I1" s="157" t="s">
        <v>996</v>
      </c>
      <c r="P1" s="141" t="str">
        <f>G1</f>
        <v>Listopad 2020.</v>
      </c>
    </row>
    <row r="2" spans="1:25" ht="12.75" customHeight="1">
      <c r="A2" s="593" t="s">
        <v>1084</v>
      </c>
      <c r="G2" s="569" t="str">
        <f>Naslovnica!A24</f>
        <v>October 2020</v>
      </c>
      <c r="I2" s="941" t="s">
        <v>1085</v>
      </c>
      <c r="P2" s="569" t="str">
        <f>G2</f>
        <v>October 2020</v>
      </c>
    </row>
    <row r="3" spans="1:25" ht="12.75" customHeight="1"/>
    <row r="4" spans="1:25" s="273" customFormat="1" ht="21.75">
      <c r="A4" s="779"/>
      <c r="B4" s="779"/>
      <c r="C4" s="818"/>
      <c r="D4" s="818"/>
      <c r="E4" s="1092" t="s">
        <v>1042</v>
      </c>
      <c r="F4" s="1092"/>
      <c r="G4" s="1092"/>
      <c r="I4" s="1057" t="s">
        <v>615</v>
      </c>
      <c r="J4" s="1051" t="s">
        <v>616</v>
      </c>
      <c r="K4" s="896" t="s">
        <v>1207</v>
      </c>
      <c r="L4" s="1062" t="s">
        <v>1208</v>
      </c>
      <c r="M4" s="1062"/>
      <c r="N4" s="1062"/>
      <c r="O4" s="1062"/>
      <c r="P4" s="896"/>
    </row>
    <row r="5" spans="1:25" ht="35.25" customHeight="1">
      <c r="A5" s="1094" t="s">
        <v>1014</v>
      </c>
      <c r="B5" s="1094"/>
      <c r="C5" s="1094"/>
      <c r="D5" s="910" t="str">
        <f>$G$1</f>
        <v>Listopad 2020.</v>
      </c>
      <c r="E5" s="780" t="s">
        <v>17</v>
      </c>
      <c r="F5" s="780" t="s">
        <v>65</v>
      </c>
      <c r="G5" s="780" t="s">
        <v>1005</v>
      </c>
      <c r="I5" s="1057"/>
      <c r="J5" s="1051"/>
      <c r="K5" s="910" t="str">
        <f>D5</f>
        <v>Listopad 2020.</v>
      </c>
      <c r="L5" s="996" t="s">
        <v>729</v>
      </c>
      <c r="M5" s="997" t="s">
        <v>65</v>
      </c>
      <c r="N5" s="997" t="s">
        <v>66</v>
      </c>
      <c r="O5" s="995" t="s">
        <v>52</v>
      </c>
      <c r="P5" s="895" t="s">
        <v>67</v>
      </c>
    </row>
    <row r="6" spans="1:25" s="273" customFormat="1" ht="39" customHeight="1">
      <c r="A6" s="1095"/>
      <c r="B6" s="1095"/>
      <c r="C6" s="1095"/>
      <c r="D6" s="911" t="str">
        <f>$G$2</f>
        <v>October 2020</v>
      </c>
      <c r="E6" s="781" t="s">
        <v>46</v>
      </c>
      <c r="F6" s="781" t="s">
        <v>297</v>
      </c>
      <c r="G6" s="781" t="s">
        <v>1004</v>
      </c>
      <c r="I6" s="1057"/>
      <c r="J6" s="1051"/>
      <c r="K6" s="911" t="str">
        <f>D6</f>
        <v>October 2020</v>
      </c>
      <c r="L6" s="763" t="s">
        <v>295</v>
      </c>
      <c r="M6" s="763" t="s">
        <v>53</v>
      </c>
      <c r="N6" s="763" t="s">
        <v>932</v>
      </c>
      <c r="O6" s="998" t="s">
        <v>55</v>
      </c>
      <c r="P6" s="763" t="s">
        <v>931</v>
      </c>
    </row>
    <row r="7" spans="1:25" ht="24" customHeight="1">
      <c r="A7" s="1085" t="s">
        <v>1088</v>
      </c>
      <c r="B7" s="1085"/>
      <c r="C7" s="1085"/>
      <c r="D7" s="658">
        <v>44946</v>
      </c>
      <c r="E7" s="659">
        <v>-2.8176513655625568E-3</v>
      </c>
      <c r="F7" s="659">
        <v>8.4587942291727281E-3</v>
      </c>
      <c r="G7" s="659">
        <v>4.4672740795834942E-2</v>
      </c>
      <c r="I7" s="80" t="s">
        <v>277</v>
      </c>
      <c r="J7" s="80" t="s">
        <v>216</v>
      </c>
      <c r="K7" s="406">
        <v>158.79599999999999</v>
      </c>
      <c r="L7" s="407">
        <v>-6.022852035138076E-3</v>
      </c>
      <c r="M7" s="407">
        <v>-3.4375399059891031E-2</v>
      </c>
      <c r="N7" s="407">
        <v>-3.120595933158854E-2</v>
      </c>
      <c r="O7" s="407">
        <v>5.3664918462192457E-2</v>
      </c>
      <c r="P7" s="408" t="s">
        <v>106</v>
      </c>
    </row>
    <row r="8" spans="1:25" ht="21.75" customHeight="1">
      <c r="A8" s="1085" t="s">
        <v>1089</v>
      </c>
      <c r="B8" s="1085"/>
      <c r="C8" s="1085"/>
      <c r="D8" s="658">
        <v>1118994.7437499999</v>
      </c>
      <c r="E8" s="659">
        <v>-2.0281399529775701E-3</v>
      </c>
      <c r="F8" s="659">
        <v>1.5703450423371956E-2</v>
      </c>
      <c r="G8" s="659">
        <v>8.4462911389379336E-2</v>
      </c>
      <c r="I8" s="80" t="s">
        <v>277</v>
      </c>
      <c r="J8" s="80" t="s">
        <v>217</v>
      </c>
      <c r="K8" s="406">
        <v>261.64749999999998</v>
      </c>
      <c r="L8" s="407">
        <v>-5.8585186181510287E-3</v>
      </c>
      <c r="M8" s="407">
        <v>-3.5497994118933077E-2</v>
      </c>
      <c r="N8" s="407">
        <v>-3.2426681537570695E-2</v>
      </c>
      <c r="O8" s="407">
        <v>6.2398226636232179E-2</v>
      </c>
      <c r="P8" s="408" t="s">
        <v>62</v>
      </c>
      <c r="S8" s="1084"/>
      <c r="T8" s="1084"/>
      <c r="U8" s="1084"/>
      <c r="V8" s="813"/>
      <c r="W8" s="901"/>
      <c r="X8" s="901"/>
      <c r="Y8" s="901"/>
    </row>
    <row r="9" spans="1:25">
      <c r="A9" s="779"/>
      <c r="B9" s="779"/>
      <c r="C9" s="779"/>
      <c r="D9" s="1087" t="s">
        <v>1007</v>
      </c>
      <c r="E9" s="1087"/>
      <c r="F9" s="1087"/>
      <c r="G9" s="1087"/>
      <c r="I9" s="80" t="s">
        <v>277</v>
      </c>
      <c r="J9" s="80" t="s">
        <v>218</v>
      </c>
      <c r="K9" s="406">
        <v>255.57640000000001</v>
      </c>
      <c r="L9" s="407">
        <v>-5.6422175759239203E-3</v>
      </c>
      <c r="M9" s="407">
        <v>-3.3902347841634504E-2</v>
      </c>
      <c r="N9" s="407">
        <v>-3.0735279449728384E-2</v>
      </c>
      <c r="O9" s="407">
        <v>6.1817613699287399E-2</v>
      </c>
      <c r="P9" s="408" t="s">
        <v>170</v>
      </c>
      <c r="S9" s="1084"/>
      <c r="T9" s="1084"/>
      <c r="U9" s="1084"/>
      <c r="V9" s="813"/>
      <c r="W9" s="901"/>
      <c r="X9" s="901"/>
      <c r="Y9" s="901"/>
    </row>
    <row r="10" spans="1:25" ht="36">
      <c r="A10" s="1093"/>
      <c r="B10" s="1093"/>
      <c r="C10" s="1093"/>
      <c r="D10" s="910" t="str">
        <f>$G$1</f>
        <v>Listopad 2020.</v>
      </c>
      <c r="E10" s="907" t="s">
        <v>17</v>
      </c>
      <c r="F10" s="906" t="s">
        <v>65</v>
      </c>
      <c r="G10" s="906" t="s">
        <v>1006</v>
      </c>
      <c r="I10" s="80" t="s">
        <v>277</v>
      </c>
      <c r="J10" s="80" t="s">
        <v>219</v>
      </c>
      <c r="K10" s="406">
        <v>110.3862</v>
      </c>
      <c r="L10" s="407">
        <v>1.1227762138317577E-3</v>
      </c>
      <c r="M10" s="407">
        <v>-8.6912010345384701E-3</v>
      </c>
      <c r="N10" s="407">
        <v>-1.0854185801653211E-2</v>
      </c>
      <c r="O10" s="407">
        <v>2.6078318733805173E-2</v>
      </c>
      <c r="P10" s="408" t="s">
        <v>203</v>
      </c>
      <c r="S10" s="1084"/>
      <c r="T10" s="1084"/>
      <c r="U10" s="1084"/>
      <c r="V10" s="813"/>
      <c r="W10" s="901"/>
      <c r="X10" s="901"/>
      <c r="Y10" s="901"/>
    </row>
    <row r="11" spans="1:25" ht="24" customHeight="1">
      <c r="A11" s="1093"/>
      <c r="B11" s="1093"/>
      <c r="C11" s="1093"/>
      <c r="D11" s="911" t="str">
        <f>$G$2</f>
        <v>October 2020</v>
      </c>
      <c r="E11" s="908" t="s">
        <v>290</v>
      </c>
      <c r="F11" s="909" t="s">
        <v>1010</v>
      </c>
      <c r="G11" s="909" t="s">
        <v>1008</v>
      </c>
      <c r="I11" s="80" t="s">
        <v>277</v>
      </c>
      <c r="J11" s="409" t="s">
        <v>967</v>
      </c>
      <c r="K11" s="406">
        <v>276.9436</v>
      </c>
      <c r="L11" s="407">
        <v>-5.701684942862867E-3</v>
      </c>
      <c r="M11" s="407">
        <v>-3.4686894269020316E-2</v>
      </c>
      <c r="N11" s="407">
        <v>-3.1663025630840821E-2</v>
      </c>
      <c r="O11" s="407">
        <v>6.3049934275245079E-2</v>
      </c>
      <c r="P11" s="408" t="s">
        <v>233</v>
      </c>
    </row>
    <row r="12" spans="1:25" s="273" customFormat="1" ht="26.25" customHeight="1">
      <c r="A12" s="1085" t="s">
        <v>1090</v>
      </c>
      <c r="B12" s="1085"/>
      <c r="C12" s="1085"/>
      <c r="D12" s="658">
        <v>6922.4410500000004</v>
      </c>
      <c r="E12" s="659">
        <v>-0.67386794027007402</v>
      </c>
      <c r="F12" s="658">
        <v>86462.061170000001</v>
      </c>
      <c r="G12" s="658">
        <v>1247626.9977399998</v>
      </c>
      <c r="I12" s="80" t="s">
        <v>277</v>
      </c>
      <c r="J12" s="409" t="s">
        <v>220</v>
      </c>
      <c r="K12" s="406">
        <v>138.15110000000001</v>
      </c>
      <c r="L12" s="407">
        <v>-5.6851469328707055E-3</v>
      </c>
      <c r="M12" s="407">
        <v>-3.2861447216987284E-2</v>
      </c>
      <c r="N12" s="407">
        <v>-2.9597906224010349E-2</v>
      </c>
      <c r="O12" s="407">
        <v>4.0782526002785868E-2</v>
      </c>
      <c r="P12" s="408" t="s">
        <v>105</v>
      </c>
    </row>
    <row r="13" spans="1:25" s="273" customFormat="1" ht="24" customHeight="1">
      <c r="A13" s="1085" t="s">
        <v>1091</v>
      </c>
      <c r="B13" s="1085"/>
      <c r="C13" s="1085"/>
      <c r="D13" s="658">
        <v>4233.1117000000004</v>
      </c>
      <c r="E13" s="659">
        <v>0.35947923267210302</v>
      </c>
      <c r="F13" s="658">
        <v>34302.609629999992</v>
      </c>
      <c r="G13" s="658">
        <v>378597.10685000016</v>
      </c>
      <c r="I13" s="80" t="s">
        <v>277</v>
      </c>
      <c r="J13" s="409" t="s">
        <v>221</v>
      </c>
      <c r="K13" s="406">
        <v>204.0796</v>
      </c>
      <c r="L13" s="407">
        <v>-5.5496945938110194E-3</v>
      </c>
      <c r="M13" s="407">
        <v>-3.2417032490047022E-2</v>
      </c>
      <c r="N13" s="407">
        <v>-2.9130887760878788E-2</v>
      </c>
      <c r="O13" s="407">
        <v>6.0889409334821787E-2</v>
      </c>
      <c r="P13" s="408" t="s">
        <v>234</v>
      </c>
    </row>
    <row r="14" spans="1:25" s="273" customFormat="1">
      <c r="A14" s="706"/>
      <c r="B14" s="854"/>
      <c r="C14" s="852" t="s">
        <v>1009</v>
      </c>
      <c r="D14" s="706"/>
      <c r="E14" s="706"/>
      <c r="F14" s="706"/>
      <c r="G14" s="706"/>
      <c r="I14" s="409" t="s">
        <v>169</v>
      </c>
      <c r="J14" s="409" t="s">
        <v>222</v>
      </c>
      <c r="K14" s="406">
        <v>153.60939999999999</v>
      </c>
      <c r="L14" s="407">
        <v>-4.297593088588827E-3</v>
      </c>
      <c r="M14" s="407">
        <v>-3.2611468016729303E-2</v>
      </c>
      <c r="N14" s="407">
        <v>-2.6742663951512431E-2</v>
      </c>
      <c r="O14" s="407">
        <v>2.8789537228807394E-2</v>
      </c>
      <c r="P14" s="408" t="s">
        <v>235</v>
      </c>
    </row>
    <row r="15" spans="1:25">
      <c r="A15" s="854"/>
      <c r="B15" s="853"/>
      <c r="C15" s="913" t="s">
        <v>1011</v>
      </c>
      <c r="D15" s="658">
        <v>3002.0425700000005</v>
      </c>
      <c r="E15" s="659">
        <v>0.36960806251010658</v>
      </c>
      <c r="F15" s="658">
        <v>20984.565860000002</v>
      </c>
      <c r="G15" s="658">
        <v>304723.28698000003</v>
      </c>
      <c r="I15" s="409" t="s">
        <v>169</v>
      </c>
      <c r="J15" s="409" t="s">
        <v>223</v>
      </c>
      <c r="K15" s="406">
        <v>182.53649999999999</v>
      </c>
      <c r="L15" s="407">
        <v>-2.8618969476740881E-3</v>
      </c>
      <c r="M15" s="407">
        <v>-2.7726362628693955E-2</v>
      </c>
      <c r="N15" s="407">
        <v>-2.1270378303892491E-2</v>
      </c>
      <c r="O15" s="407">
        <v>4.9648871314908138E-2</v>
      </c>
      <c r="P15" s="408" t="s">
        <v>236</v>
      </c>
    </row>
    <row r="16" spans="1:25" s="273" customFormat="1">
      <c r="A16" s="854"/>
      <c r="B16" s="853"/>
      <c r="C16" s="913" t="s">
        <v>1012</v>
      </c>
      <c r="D16" s="658">
        <v>147.74919</v>
      </c>
      <c r="E16" s="659">
        <v>-9.337575274002996E-2</v>
      </c>
      <c r="F16" s="658">
        <v>1460.7972199999999</v>
      </c>
      <c r="G16" s="658">
        <v>13168.948699999999</v>
      </c>
      <c r="I16" s="409" t="s">
        <v>169</v>
      </c>
      <c r="J16" s="409" t="s">
        <v>224</v>
      </c>
      <c r="K16" s="406">
        <v>170.523</v>
      </c>
      <c r="L16" s="407">
        <v>-3.0780563521085923E-3</v>
      </c>
      <c r="M16" s="407">
        <v>-2.6274480469015489E-2</v>
      </c>
      <c r="N16" s="407">
        <v>-1.8928952996062988E-2</v>
      </c>
      <c r="O16" s="407">
        <v>3.7517928521404675E-2</v>
      </c>
      <c r="P16" s="408" t="s">
        <v>237</v>
      </c>
    </row>
    <row r="17" spans="1:16" s="273" customFormat="1">
      <c r="A17" s="706"/>
      <c r="B17" s="853"/>
      <c r="C17" s="913" t="s">
        <v>1013</v>
      </c>
      <c r="D17" s="658">
        <v>1083.3199400000001</v>
      </c>
      <c r="E17" s="659">
        <v>0.42746988130884822</v>
      </c>
      <c r="F17" s="658">
        <v>11857.24655</v>
      </c>
      <c r="G17" s="658">
        <v>60704.871170000013</v>
      </c>
      <c r="I17" s="409" t="s">
        <v>169</v>
      </c>
      <c r="J17" s="409" t="s">
        <v>725</v>
      </c>
      <c r="K17" s="406">
        <v>106.393</v>
      </c>
      <c r="L17" s="407">
        <v>6.4143078566810828E-4</v>
      </c>
      <c r="M17" s="407">
        <v>-9.1206018684520593E-3</v>
      </c>
      <c r="N17" s="407">
        <v>-7.5751993142117394E-3</v>
      </c>
      <c r="O17" s="407">
        <v>3.5916872073823658E-2</v>
      </c>
      <c r="P17" s="408" t="s">
        <v>726</v>
      </c>
    </row>
    <row r="18" spans="1:16" s="273" customFormat="1">
      <c r="A18" s="29" t="s">
        <v>625</v>
      </c>
      <c r="I18" s="80" t="s">
        <v>162</v>
      </c>
      <c r="J18" s="80" t="s">
        <v>225</v>
      </c>
      <c r="K18" s="406">
        <v>210.16290000000001</v>
      </c>
      <c r="L18" s="407">
        <v>-1.1105150971894753E-2</v>
      </c>
      <c r="M18" s="407">
        <v>-5.9075591237202685E-2</v>
      </c>
      <c r="N18" s="407">
        <v>-5.0850343438759327E-2</v>
      </c>
      <c r="O18" s="407">
        <v>6.4716752109040598E-2</v>
      </c>
      <c r="P18" s="408" t="s">
        <v>63</v>
      </c>
    </row>
    <row r="19" spans="1:16">
      <c r="A19" s="33" t="s">
        <v>1096</v>
      </c>
      <c r="B19" s="902"/>
      <c r="C19" s="903"/>
      <c r="D19" s="813"/>
      <c r="E19" s="901"/>
      <c r="F19" s="901"/>
      <c r="G19" s="901"/>
      <c r="I19" s="80" t="s">
        <v>162</v>
      </c>
      <c r="J19" s="80" t="s">
        <v>226</v>
      </c>
      <c r="K19" s="406">
        <v>131.18109999999999</v>
      </c>
      <c r="L19" s="407">
        <v>-1.1875770670929169E-2</v>
      </c>
      <c r="M19" s="407">
        <v>-6.4181301046741371E-2</v>
      </c>
      <c r="N19" s="407">
        <v>-5.5225420978601995E-2</v>
      </c>
      <c r="O19" s="407">
        <v>5.7631271504108961E-2</v>
      </c>
      <c r="P19" s="408" t="s">
        <v>171</v>
      </c>
    </row>
    <row r="20" spans="1:16">
      <c r="A20" s="48" t="s">
        <v>1069</v>
      </c>
      <c r="B20" s="902"/>
      <c r="C20" s="903"/>
      <c r="D20" s="813"/>
      <c r="E20" s="901"/>
      <c r="F20" s="901"/>
      <c r="G20" s="901"/>
      <c r="I20" s="80" t="s">
        <v>162</v>
      </c>
      <c r="J20" s="80" t="s">
        <v>231</v>
      </c>
      <c r="K20" s="406">
        <v>109.1865</v>
      </c>
      <c r="L20" s="407">
        <v>-1.0028777995985207E-2</v>
      </c>
      <c r="M20" s="407">
        <v>-6.0155747660212949E-2</v>
      </c>
      <c r="N20" s="407">
        <v>-4.5922825536079397E-2</v>
      </c>
      <c r="O20" s="407">
        <v>2.7277174137777749E-2</v>
      </c>
      <c r="P20" s="408" t="s">
        <v>232</v>
      </c>
    </row>
    <row r="21" spans="1:16">
      <c r="A21" s="938" t="s">
        <v>1097</v>
      </c>
      <c r="B21" s="938"/>
      <c r="C21" s="938"/>
      <c r="D21" s="813"/>
      <c r="E21" s="901"/>
      <c r="F21" s="901"/>
      <c r="G21" s="901"/>
      <c r="I21" s="80" t="s">
        <v>162</v>
      </c>
      <c r="J21" s="80" t="s">
        <v>275</v>
      </c>
      <c r="K21" s="406">
        <v>105.3185</v>
      </c>
      <c r="L21" s="407">
        <v>-6.7459621366017172E-3</v>
      </c>
      <c r="M21" s="407">
        <v>-3.2679228299954469E-2</v>
      </c>
      <c r="N21" s="407">
        <v>-2.5641571244730148E-2</v>
      </c>
      <c r="O21" s="407">
        <v>2.5300087339388488E-2</v>
      </c>
      <c r="P21" s="408" t="s">
        <v>276</v>
      </c>
    </row>
    <row r="22" spans="1:16">
      <c r="I22" s="80" t="s">
        <v>162</v>
      </c>
      <c r="J22" s="80" t="s">
        <v>273</v>
      </c>
      <c r="K22" s="406">
        <v>106.6647</v>
      </c>
      <c r="L22" s="407">
        <v>-6.8112279577861876E-3</v>
      </c>
      <c r="M22" s="407">
        <v>-3.049189506577938E-2</v>
      </c>
      <c r="N22" s="407">
        <v>-2.8036795560476262E-2</v>
      </c>
      <c r="O22" s="407">
        <v>3.0142495728251673E-2</v>
      </c>
      <c r="P22" s="408" t="s">
        <v>274</v>
      </c>
    </row>
    <row r="23" spans="1:16" ht="12.75" customHeight="1">
      <c r="B23" s="273"/>
      <c r="C23" s="273"/>
      <c r="D23" s="813"/>
      <c r="E23" s="273"/>
      <c r="F23" s="273"/>
      <c r="G23" s="273"/>
      <c r="I23" s="409" t="s">
        <v>161</v>
      </c>
      <c r="J23" s="80" t="s">
        <v>227</v>
      </c>
      <c r="K23" s="406">
        <v>268.6336</v>
      </c>
      <c r="L23" s="407">
        <v>-3.7412513758964018E-3</v>
      </c>
      <c r="M23" s="407">
        <v>-4.3671273392146409E-2</v>
      </c>
      <c r="N23" s="407">
        <v>-3.2583036740320717E-2</v>
      </c>
      <c r="O23" s="407">
        <v>6.4958460593807388E-2</v>
      </c>
      <c r="P23" s="408" t="s">
        <v>238</v>
      </c>
    </row>
    <row r="24" spans="1:16">
      <c r="B24" s="273"/>
      <c r="C24" s="273"/>
      <c r="D24" s="273"/>
      <c r="E24" s="273"/>
      <c r="F24" s="273"/>
      <c r="G24" s="273"/>
      <c r="I24" s="409" t="s">
        <v>161</v>
      </c>
      <c r="J24" s="80" t="s">
        <v>228</v>
      </c>
      <c r="K24" s="406">
        <v>278.40649999999999</v>
      </c>
      <c r="L24" s="407">
        <v>-3.6799281979195205E-3</v>
      </c>
      <c r="M24" s="407">
        <v>-4.6287218423218084E-2</v>
      </c>
      <c r="N24" s="407">
        <v>-3.5404071026418384E-2</v>
      </c>
      <c r="O24" s="407">
        <v>6.4646652324918952E-2</v>
      </c>
      <c r="P24" s="408" t="s">
        <v>239</v>
      </c>
    </row>
    <row r="25" spans="1:16">
      <c r="D25" s="899"/>
      <c r="I25" s="409" t="s">
        <v>161</v>
      </c>
      <c r="J25" s="409" t="s">
        <v>229</v>
      </c>
      <c r="K25" s="406">
        <v>128.17420000000001</v>
      </c>
      <c r="L25" s="407">
        <v>-2.6246678312835739E-3</v>
      </c>
      <c r="M25" s="407">
        <v>-4.2206685876205886E-2</v>
      </c>
      <c r="N25" s="407">
        <v>-3.0909767250556469E-2</v>
      </c>
      <c r="O25" s="407">
        <v>5.1011533695085154E-2</v>
      </c>
      <c r="P25" s="408" t="s">
        <v>1043</v>
      </c>
    </row>
    <row r="26" spans="1:16" ht="12.75" customHeight="1">
      <c r="I26" s="409" t="s">
        <v>161</v>
      </c>
      <c r="J26" s="80" t="s">
        <v>230</v>
      </c>
      <c r="K26" s="406">
        <v>247.61189999999999</v>
      </c>
      <c r="L26" s="407">
        <v>-7.562571807103438E-4</v>
      </c>
      <c r="M26" s="407">
        <v>-1.4883456685799185E-2</v>
      </c>
      <c r="N26" s="407">
        <v>-8.1594591444224523E-3</v>
      </c>
      <c r="O26" s="407">
        <v>6.7534773379818169E-2</v>
      </c>
      <c r="P26" s="408" t="s">
        <v>64</v>
      </c>
    </row>
    <row r="27" spans="1:16" ht="12.75" customHeight="1">
      <c r="I27" s="34" t="s">
        <v>614</v>
      </c>
      <c r="J27" s="273"/>
      <c r="K27" s="273"/>
      <c r="L27" s="273"/>
      <c r="M27" s="273"/>
      <c r="N27" s="273"/>
      <c r="O27" s="273"/>
      <c r="P27" s="273"/>
    </row>
    <row r="28" spans="1:16">
      <c r="A28" s="140" t="s">
        <v>997</v>
      </c>
      <c r="H28" s="1064"/>
      <c r="I28" s="1064"/>
      <c r="J28" s="1064"/>
    </row>
    <row r="29" spans="1:16">
      <c r="A29" s="567" t="s">
        <v>998</v>
      </c>
      <c r="H29" s="1067"/>
      <c r="I29" s="1067"/>
      <c r="J29" s="322"/>
    </row>
    <row r="30" spans="1:16">
      <c r="D30" s="819"/>
      <c r="E30" s="819" t="s">
        <v>43</v>
      </c>
      <c r="G30" s="758" t="s">
        <v>1498</v>
      </c>
      <c r="H30" s="323"/>
      <c r="I30" s="323"/>
      <c r="J30" s="323"/>
    </row>
    <row r="31" spans="1:16" ht="12.75" customHeight="1">
      <c r="D31" s="820"/>
      <c r="E31" s="820" t="s">
        <v>44</v>
      </c>
      <c r="F31" s="558"/>
      <c r="G31" s="569" t="s">
        <v>1499</v>
      </c>
      <c r="H31" s="324"/>
      <c r="I31" s="324"/>
      <c r="J31" s="325"/>
      <c r="K31" s="53"/>
    </row>
    <row r="32" spans="1:16" ht="23.45" customHeight="1">
      <c r="A32" s="782"/>
      <c r="B32" s="783"/>
      <c r="C32" s="783" t="s">
        <v>1496</v>
      </c>
      <c r="D32" s="783"/>
      <c r="E32" s="1062" t="s">
        <v>617</v>
      </c>
      <c r="F32" s="1062"/>
      <c r="G32" s="1062"/>
      <c r="H32" s="324"/>
      <c r="I32" s="324"/>
      <c r="J32" s="325"/>
      <c r="K32" s="53"/>
    </row>
    <row r="33" spans="1:10" ht="24">
      <c r="A33" s="782"/>
      <c r="B33" s="784"/>
      <c r="C33" s="785" t="s">
        <v>1500</v>
      </c>
      <c r="D33" s="784"/>
      <c r="E33" s="1066" t="s">
        <v>618</v>
      </c>
      <c r="F33" s="1066"/>
      <c r="G33" s="786" t="s">
        <v>619</v>
      </c>
      <c r="H33" s="324"/>
      <c r="I33" s="324"/>
      <c r="J33" s="325"/>
    </row>
    <row r="34" spans="1:10" ht="21.75">
      <c r="A34" s="776" t="s">
        <v>620</v>
      </c>
      <c r="B34" s="776" t="s">
        <v>621</v>
      </c>
      <c r="C34" s="807" t="s">
        <v>622</v>
      </c>
      <c r="D34" s="807" t="s">
        <v>623</v>
      </c>
      <c r="E34" s="807" t="s">
        <v>621</v>
      </c>
      <c r="F34" s="807" t="s">
        <v>622</v>
      </c>
      <c r="G34" s="807" t="s">
        <v>623</v>
      </c>
      <c r="H34" s="324"/>
      <c r="I34" s="324"/>
      <c r="J34" s="325"/>
    </row>
    <row r="35" spans="1:10" ht="12.75" customHeight="1">
      <c r="A35" s="78" t="s">
        <v>6</v>
      </c>
      <c r="B35" s="389">
        <v>6</v>
      </c>
      <c r="C35" s="389">
        <v>7</v>
      </c>
      <c r="D35" s="389">
        <v>13</v>
      </c>
      <c r="E35" s="389">
        <v>-1</v>
      </c>
      <c r="F35" s="389">
        <v>0</v>
      </c>
      <c r="G35" s="390">
        <v>-7.1428571428571397E-2</v>
      </c>
      <c r="H35" s="324"/>
      <c r="I35" s="324"/>
      <c r="J35" s="325"/>
    </row>
    <row r="36" spans="1:10" ht="12.75" customHeight="1">
      <c r="A36" s="78" t="s">
        <v>7</v>
      </c>
      <c r="B36" s="389">
        <v>419</v>
      </c>
      <c r="C36" s="389">
        <v>148</v>
      </c>
      <c r="D36" s="389">
        <v>567</v>
      </c>
      <c r="E36" s="389">
        <v>22</v>
      </c>
      <c r="F36" s="389">
        <v>5</v>
      </c>
      <c r="G36" s="390">
        <v>5.0000000000000044E-2</v>
      </c>
      <c r="H36" s="324"/>
      <c r="I36" s="324"/>
      <c r="J36" s="325"/>
    </row>
    <row r="37" spans="1:10" ht="12.75" customHeight="1">
      <c r="A37" s="78" t="s">
        <v>8</v>
      </c>
      <c r="B37" s="389">
        <v>1096</v>
      </c>
      <c r="C37" s="389">
        <v>817</v>
      </c>
      <c r="D37" s="389">
        <v>1913</v>
      </c>
      <c r="E37" s="389">
        <v>3</v>
      </c>
      <c r="F37" s="389">
        <v>-4</v>
      </c>
      <c r="G37" s="390">
        <v>-5.2246603970740324E-4</v>
      </c>
      <c r="H37" s="324"/>
      <c r="I37" s="324"/>
      <c r="J37" s="325"/>
    </row>
    <row r="38" spans="1:10" ht="12.75" customHeight="1">
      <c r="A38" s="78" t="s">
        <v>9</v>
      </c>
      <c r="B38" s="389">
        <v>2109</v>
      </c>
      <c r="C38" s="389">
        <v>1999</v>
      </c>
      <c r="D38" s="389">
        <v>4108</v>
      </c>
      <c r="E38" s="389">
        <v>-37</v>
      </c>
      <c r="F38" s="389">
        <v>-26</v>
      </c>
      <c r="G38" s="390">
        <v>-1.5104291536801706E-2</v>
      </c>
      <c r="H38" s="324"/>
      <c r="I38" s="324"/>
      <c r="J38" s="325"/>
    </row>
    <row r="39" spans="1:10" ht="12.75" customHeight="1">
      <c r="A39" s="78" t="s">
        <v>10</v>
      </c>
      <c r="B39" s="389">
        <v>3180</v>
      </c>
      <c r="C39" s="389">
        <v>3224</v>
      </c>
      <c r="D39" s="389">
        <v>6404</v>
      </c>
      <c r="E39" s="389">
        <v>-33</v>
      </c>
      <c r="F39" s="389">
        <v>-49</v>
      </c>
      <c r="G39" s="390">
        <v>-1.2642614862781398E-2</v>
      </c>
      <c r="H39" s="324"/>
      <c r="I39" s="324"/>
      <c r="J39" s="325"/>
    </row>
    <row r="40" spans="1:10" ht="12.75" customHeight="1">
      <c r="A40" s="78" t="s">
        <v>11</v>
      </c>
      <c r="B40" s="389">
        <v>3861</v>
      </c>
      <c r="C40" s="389">
        <v>3807</v>
      </c>
      <c r="D40" s="389">
        <v>7668</v>
      </c>
      <c r="E40" s="389">
        <v>32</v>
      </c>
      <c r="F40" s="389">
        <v>-4</v>
      </c>
      <c r="G40" s="390">
        <v>3.6649214659685292E-3</v>
      </c>
      <c r="H40" s="324"/>
      <c r="I40" s="324"/>
      <c r="J40" s="325"/>
    </row>
    <row r="41" spans="1:10" ht="12.75" customHeight="1">
      <c r="A41" s="78" t="s">
        <v>12</v>
      </c>
      <c r="B41" s="389">
        <v>4087</v>
      </c>
      <c r="C41" s="389">
        <v>4242</v>
      </c>
      <c r="D41" s="389">
        <v>8329</v>
      </c>
      <c r="E41" s="389">
        <v>-2</v>
      </c>
      <c r="F41" s="389">
        <v>33</v>
      </c>
      <c r="G41" s="390">
        <v>3.735839961436449E-3</v>
      </c>
      <c r="H41" s="324"/>
      <c r="I41" s="324"/>
      <c r="J41" s="325"/>
    </row>
    <row r="42" spans="1:10">
      <c r="A42" s="78" t="s">
        <v>39</v>
      </c>
      <c r="B42" s="389">
        <v>5982</v>
      </c>
      <c r="C42" s="389">
        <v>6028</v>
      </c>
      <c r="D42" s="389">
        <v>12010</v>
      </c>
      <c r="E42" s="389">
        <v>77</v>
      </c>
      <c r="F42" s="389">
        <v>30</v>
      </c>
      <c r="G42" s="390">
        <v>8.9893304209023306E-3</v>
      </c>
      <c r="H42" s="326"/>
      <c r="I42" s="326"/>
      <c r="J42" s="327"/>
    </row>
    <row r="43" spans="1:10" ht="12.75" customHeight="1">
      <c r="A43" s="78" t="s">
        <v>40</v>
      </c>
      <c r="B43" s="389">
        <v>2350</v>
      </c>
      <c r="C43" s="389">
        <v>1464</v>
      </c>
      <c r="D43" s="389">
        <v>3814</v>
      </c>
      <c r="E43" s="389">
        <v>32</v>
      </c>
      <c r="F43" s="389">
        <v>22</v>
      </c>
      <c r="G43" s="390">
        <v>1.4361702127659637E-2</v>
      </c>
    </row>
    <row r="44" spans="1:10" ht="12.75" customHeight="1">
      <c r="A44" s="78" t="s">
        <v>41</v>
      </c>
      <c r="B44" s="389">
        <v>183</v>
      </c>
      <c r="C44" s="389">
        <v>61</v>
      </c>
      <c r="D44" s="389">
        <v>244</v>
      </c>
      <c r="E44" s="389">
        <v>13</v>
      </c>
      <c r="F44" s="389">
        <v>4</v>
      </c>
      <c r="G44" s="390">
        <v>7.4889867841409608E-2</v>
      </c>
    </row>
    <row r="45" spans="1:10" ht="12.75" customHeight="1">
      <c r="A45" s="78" t="s">
        <v>42</v>
      </c>
      <c r="B45" s="389">
        <v>0</v>
      </c>
      <c r="C45" s="389">
        <v>3</v>
      </c>
      <c r="D45" s="389">
        <v>3</v>
      </c>
      <c r="E45" s="389">
        <v>0</v>
      </c>
      <c r="F45" s="389">
        <v>0</v>
      </c>
      <c r="G45" s="390">
        <v>0</v>
      </c>
    </row>
    <row r="46" spans="1:10" ht="24">
      <c r="A46" s="787" t="s">
        <v>624</v>
      </c>
      <c r="B46" s="788">
        <v>23273</v>
      </c>
      <c r="C46" s="788">
        <v>21800</v>
      </c>
      <c r="D46" s="788">
        <v>45073</v>
      </c>
      <c r="E46" s="788">
        <v>106</v>
      </c>
      <c r="F46" s="788">
        <v>11</v>
      </c>
      <c r="G46" s="789">
        <v>2.6025447103834587E-3</v>
      </c>
      <c r="H46" s="185"/>
      <c r="I46" s="185"/>
      <c r="J46" s="185"/>
    </row>
    <row r="47" spans="1:10" ht="12.75" customHeight="1">
      <c r="A47" s="33" t="s">
        <v>1096</v>
      </c>
      <c r="H47" s="185"/>
      <c r="I47" s="185"/>
      <c r="J47" s="185"/>
    </row>
    <row r="48" spans="1:10" ht="12.75" customHeight="1">
      <c r="B48" s="185"/>
      <c r="C48" s="185"/>
      <c r="D48" s="185"/>
      <c r="E48" s="185"/>
      <c r="F48" s="185"/>
      <c r="G48" s="185"/>
      <c r="H48" s="185"/>
      <c r="I48" s="185"/>
      <c r="J48" s="185"/>
    </row>
    <row r="49" spans="1:16">
      <c r="A49" s="657" t="s">
        <v>92</v>
      </c>
      <c r="P49" s="888" t="s">
        <v>913</v>
      </c>
    </row>
    <row r="52" spans="1:16" ht="12.75" customHeight="1"/>
    <row r="53" spans="1:16" ht="12.75" customHeight="1"/>
    <row r="54" spans="1:16" ht="12.75" customHeight="1"/>
    <row r="55" spans="1:16" ht="12.75" customHeight="1"/>
    <row r="56" spans="1:16" ht="12.75" customHeight="1"/>
    <row r="57" spans="1:16" ht="12.75" customHeight="1"/>
    <row r="58" spans="1:16" ht="12.75" customHeight="1"/>
    <row r="59" spans="1:16" ht="12.75" customHeight="1">
      <c r="J59" s="205"/>
      <c r="K59" s="205"/>
      <c r="L59" s="205"/>
      <c r="M59" s="205"/>
      <c r="N59" s="205"/>
      <c r="O59" s="205"/>
      <c r="P59" s="205"/>
    </row>
    <row r="60" spans="1:16" ht="12.75" customHeight="1">
      <c r="J60" s="205"/>
      <c r="K60" s="205"/>
      <c r="L60" s="205"/>
      <c r="M60" s="205"/>
      <c r="N60" s="205"/>
      <c r="O60" s="205"/>
      <c r="P60" s="205"/>
    </row>
    <row r="61" spans="1:16" ht="12.75" customHeight="1">
      <c r="J61" s="205"/>
      <c r="K61" s="205"/>
      <c r="L61" s="205"/>
      <c r="M61" s="205"/>
      <c r="N61" s="205"/>
      <c r="O61" s="205"/>
      <c r="P61" s="205"/>
    </row>
    <row r="62" spans="1:16" ht="12.75" customHeight="1">
      <c r="J62" s="205"/>
      <c r="K62" s="1090"/>
      <c r="L62" s="1086"/>
      <c r="M62" s="1086"/>
      <c r="N62" s="1086"/>
      <c r="O62" s="205"/>
      <c r="P62" s="205"/>
    </row>
    <row r="63" spans="1:16" ht="12.75" customHeight="1">
      <c r="J63" s="205"/>
      <c r="K63" s="1091"/>
      <c r="L63" s="315"/>
      <c r="M63" s="342"/>
      <c r="N63" s="1088"/>
      <c r="O63" s="205"/>
      <c r="P63" s="205"/>
    </row>
    <row r="64" spans="1:16" ht="12.75" customHeight="1">
      <c r="J64" s="205"/>
      <c r="K64" s="1091"/>
      <c r="L64" s="343"/>
      <c r="M64" s="344"/>
      <c r="N64" s="1089"/>
      <c r="O64" s="205"/>
      <c r="P64" s="205"/>
    </row>
    <row r="65" spans="1:16" ht="12.75" customHeight="1">
      <c r="J65" s="205"/>
      <c r="K65" s="345"/>
      <c r="L65" s="346"/>
      <c r="M65" s="346"/>
      <c r="N65" s="347"/>
      <c r="O65" s="205"/>
      <c r="P65" s="205"/>
    </row>
    <row r="66" spans="1:16" ht="12.75" customHeight="1">
      <c r="J66" s="205"/>
      <c r="K66" s="205"/>
      <c r="L66" s="346"/>
      <c r="M66" s="346"/>
      <c r="N66" s="347"/>
      <c r="O66" s="205"/>
      <c r="P66" s="205"/>
    </row>
    <row r="67" spans="1:16" ht="12.75" customHeight="1">
      <c r="J67" s="205"/>
      <c r="K67" s="345"/>
      <c r="L67" s="346"/>
      <c r="M67" s="346"/>
      <c r="N67" s="347"/>
      <c r="O67" s="205"/>
      <c r="P67" s="205"/>
    </row>
    <row r="68" spans="1:16" ht="12.75" customHeight="1">
      <c r="J68" s="205"/>
      <c r="K68" s="205"/>
      <c r="L68" s="346"/>
      <c r="M68" s="346"/>
      <c r="N68" s="347"/>
      <c r="O68" s="205"/>
      <c r="P68" s="205"/>
    </row>
    <row r="69" spans="1:16" ht="12.75" customHeight="1">
      <c r="J69" s="205"/>
      <c r="K69" s="345"/>
      <c r="L69" s="346"/>
      <c r="M69" s="346"/>
      <c r="N69" s="347"/>
      <c r="O69" s="205"/>
      <c r="P69" s="205"/>
    </row>
    <row r="70" spans="1:16" ht="12.75" customHeight="1">
      <c r="J70" s="205"/>
      <c r="K70" s="205"/>
      <c r="L70" s="205"/>
      <c r="M70" s="205"/>
      <c r="N70" s="205"/>
      <c r="O70" s="205"/>
      <c r="P70" s="205"/>
    </row>
    <row r="71" spans="1:16" ht="12.75" customHeight="1">
      <c r="J71" s="205"/>
      <c r="K71" s="205"/>
      <c r="L71" s="205"/>
      <c r="M71" s="205"/>
      <c r="N71" s="205"/>
      <c r="O71" s="205"/>
      <c r="P71" s="205"/>
    </row>
    <row r="72" spans="1:16" ht="12.75" customHeight="1">
      <c r="J72" s="205"/>
      <c r="K72" s="205"/>
      <c r="L72" s="205"/>
      <c r="M72" s="205"/>
      <c r="N72" s="205"/>
      <c r="O72" s="205"/>
      <c r="P72" s="205"/>
    </row>
    <row r="73" spans="1:16" ht="12.75" customHeight="1"/>
    <row r="74" spans="1:16" ht="12.75" customHeight="1"/>
    <row r="75" spans="1:16" ht="12.75" customHeight="1"/>
    <row r="76" spans="1:16" ht="12.75" customHeight="1">
      <c r="A76" s="48"/>
    </row>
    <row r="77" spans="1:16" ht="12.75" customHeight="1">
      <c r="A77" s="51"/>
    </row>
    <row r="78" spans="1:16" ht="12.75" customHeight="1"/>
    <row r="79" spans="1:16" ht="12.75" customHeight="1"/>
    <row r="80" spans="1:16" ht="12.75" customHeight="1"/>
    <row r="81" spans="4:4" ht="12.75" customHeight="1"/>
    <row r="82" spans="4:4" ht="12.75" customHeight="1"/>
    <row r="83" spans="4:4" ht="12.75" customHeight="1"/>
    <row r="84" spans="4:4" ht="12.75" customHeight="1"/>
    <row r="85" spans="4:4" ht="12.75" customHeight="1"/>
    <row r="86" spans="4:4" ht="12.75" customHeight="1"/>
    <row r="87" spans="4:4" ht="12.75" customHeight="1"/>
    <row r="88" spans="4:4" ht="12.75" customHeight="1">
      <c r="D88" s="14" t="s">
        <v>626</v>
      </c>
    </row>
    <row r="89" spans="4:4" ht="12.75" customHeight="1"/>
    <row r="90" spans="4:4" ht="12.75" customHeight="1"/>
    <row r="91" spans="4:4" ht="12.75" customHeight="1"/>
    <row r="92" spans="4:4" ht="12.75" customHeight="1"/>
    <row r="93" spans="4:4" ht="12.75" customHeight="1"/>
    <row r="94" spans="4:4" ht="12.75" customHeight="1"/>
    <row r="95" spans="4:4" ht="12.75" customHeight="1"/>
  </sheetData>
  <mergeCells count="23">
    <mergeCell ref="J4:J6"/>
    <mergeCell ref="L4:O4"/>
    <mergeCell ref="E4:G4"/>
    <mergeCell ref="A11:C11"/>
    <mergeCell ref="A5:C5"/>
    <mergeCell ref="A6:C6"/>
    <mergeCell ref="A7:C7"/>
    <mergeCell ref="A10:C10"/>
    <mergeCell ref="A8:C8"/>
    <mergeCell ref="I4:I6"/>
    <mergeCell ref="N63:N64"/>
    <mergeCell ref="H28:J28"/>
    <mergeCell ref="H29:I29"/>
    <mergeCell ref="E32:G32"/>
    <mergeCell ref="E33:F33"/>
    <mergeCell ref="K62:K64"/>
    <mergeCell ref="S8:U8"/>
    <mergeCell ref="S9:U9"/>
    <mergeCell ref="S10:U10"/>
    <mergeCell ref="A12:C12"/>
    <mergeCell ref="L62:N62"/>
    <mergeCell ref="A13:C13"/>
    <mergeCell ref="D9:G9"/>
  </mergeCells>
  <hyperlinks>
    <hyperlink ref="A49" location="'2 Sadržaj'!A1" display="Sadržaj / Contents"/>
  </hyperlinks>
  <pageMargins left="0.7" right="0.7" top="0.75" bottom="0.75" header="0.3" footer="0.3"/>
  <pageSetup paperSize="9" scale="5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5" t="s">
        <v>995</v>
      </c>
      <c r="AQ1" s="141" t="str">
        <f>Naslovnica!A20</f>
        <v>Listopad 2020.</v>
      </c>
    </row>
    <row r="2" spans="1:43" ht="12.75" customHeight="1">
      <c r="A2" s="594" t="s">
        <v>1086</v>
      </c>
      <c r="G2" s="558"/>
      <c r="AQ2" s="569" t="str">
        <f>Naslovnica!A24</f>
        <v>October 2020</v>
      </c>
    </row>
    <row r="3" spans="1:43" ht="12.75" customHeight="1">
      <c r="AQ3" s="25"/>
    </row>
    <row r="4" spans="1:43" ht="12.75" customHeight="1">
      <c r="A4" s="345"/>
      <c r="B4" s="942"/>
      <c r="C4" s="942"/>
      <c r="D4" s="942"/>
      <c r="E4" s="942"/>
      <c r="F4" s="942"/>
      <c r="G4" s="942"/>
      <c r="H4" s="942"/>
      <c r="I4" s="942"/>
      <c r="J4" s="942"/>
      <c r="K4" s="942"/>
      <c r="L4" s="942"/>
      <c r="M4" s="942"/>
      <c r="N4" s="942"/>
      <c r="O4" s="942"/>
      <c r="P4" s="942"/>
      <c r="Q4" s="942"/>
      <c r="R4" s="942"/>
      <c r="S4" s="942"/>
      <c r="T4" s="942"/>
      <c r="U4" s="942"/>
      <c r="V4" s="942"/>
      <c r="W4" s="942"/>
      <c r="X4" s="942"/>
      <c r="Y4" s="942"/>
      <c r="Z4" s="942"/>
      <c r="AA4" s="942"/>
      <c r="AB4" s="942"/>
      <c r="AC4" s="942"/>
      <c r="AD4" s="942"/>
      <c r="AE4" s="942"/>
      <c r="AF4" s="942"/>
      <c r="AG4" s="942"/>
      <c r="AH4" s="942"/>
      <c r="AI4" s="942"/>
      <c r="AJ4" s="942"/>
      <c r="AK4" s="942"/>
      <c r="AL4" s="942"/>
      <c r="AM4" s="942"/>
      <c r="AN4" s="942"/>
      <c r="AO4" s="942"/>
      <c r="AP4" s="273"/>
      <c r="AQ4" s="25" t="s">
        <v>486</v>
      </c>
    </row>
    <row r="5" spans="1:43" ht="48.75" customHeight="1">
      <c r="A5" s="1080" t="s">
        <v>627</v>
      </c>
      <c r="B5" s="1050" t="s">
        <v>985</v>
      </c>
      <c r="C5" s="1050"/>
      <c r="D5" s="1050" t="s">
        <v>967</v>
      </c>
      <c r="E5" s="1050"/>
      <c r="F5" s="1050" t="s">
        <v>986</v>
      </c>
      <c r="G5" s="1050"/>
      <c r="H5" s="1082" t="s">
        <v>987</v>
      </c>
      <c r="I5" s="1082"/>
      <c r="J5" s="1050" t="s">
        <v>219</v>
      </c>
      <c r="K5" s="1050"/>
      <c r="L5" s="1050" t="s">
        <v>220</v>
      </c>
      <c r="M5" s="1050"/>
      <c r="N5" s="1050" t="s">
        <v>221</v>
      </c>
      <c r="O5" s="1050"/>
      <c r="P5" s="1050" t="s">
        <v>225</v>
      </c>
      <c r="Q5" s="1050"/>
      <c r="R5" s="1050" t="s">
        <v>222</v>
      </c>
      <c r="S5" s="1050"/>
      <c r="T5" s="1050" t="s">
        <v>988</v>
      </c>
      <c r="U5" s="1050"/>
      <c r="V5" s="1050" t="s">
        <v>989</v>
      </c>
      <c r="W5" s="1050"/>
      <c r="X5" s="1050" t="s">
        <v>725</v>
      </c>
      <c r="Y5" s="1050"/>
      <c r="Z5" s="1050" t="s">
        <v>224</v>
      </c>
      <c r="AA5" s="1050"/>
      <c r="AB5" s="1050" t="s">
        <v>990</v>
      </c>
      <c r="AC5" s="1050"/>
      <c r="AD5" s="1050" t="s">
        <v>991</v>
      </c>
      <c r="AE5" s="1050"/>
      <c r="AF5" s="1050" t="s">
        <v>992</v>
      </c>
      <c r="AG5" s="1050"/>
      <c r="AH5" s="1050" t="s">
        <v>275</v>
      </c>
      <c r="AI5" s="1050"/>
      <c r="AJ5" s="1050" t="s">
        <v>273</v>
      </c>
      <c r="AK5" s="1050"/>
      <c r="AL5" s="1050" t="s">
        <v>993</v>
      </c>
      <c r="AM5" s="1050"/>
      <c r="AN5" s="1050" t="s">
        <v>994</v>
      </c>
      <c r="AO5" s="1050"/>
      <c r="AP5" s="1050" t="s">
        <v>485</v>
      </c>
      <c r="AQ5" s="1050"/>
    </row>
    <row r="6" spans="1:43">
      <c r="A6" s="1080"/>
      <c r="B6" s="777" t="s">
        <v>31</v>
      </c>
      <c r="C6" s="777" t="s">
        <v>32</v>
      </c>
      <c r="D6" s="777" t="s">
        <v>31</v>
      </c>
      <c r="E6" s="777" t="s">
        <v>32</v>
      </c>
      <c r="F6" s="777" t="s">
        <v>31</v>
      </c>
      <c r="G6" s="777" t="s">
        <v>32</v>
      </c>
      <c r="H6" s="777" t="s">
        <v>31</v>
      </c>
      <c r="I6" s="777" t="s">
        <v>32</v>
      </c>
      <c r="J6" s="777" t="s">
        <v>32</v>
      </c>
      <c r="K6" s="777" t="s">
        <v>32</v>
      </c>
      <c r="L6" s="777" t="s">
        <v>31</v>
      </c>
      <c r="M6" s="777" t="s">
        <v>32</v>
      </c>
      <c r="N6" s="777" t="s">
        <v>31</v>
      </c>
      <c r="O6" s="777" t="s">
        <v>32</v>
      </c>
      <c r="P6" s="777" t="s">
        <v>31</v>
      </c>
      <c r="Q6" s="777" t="s">
        <v>32</v>
      </c>
      <c r="R6" s="777" t="s">
        <v>31</v>
      </c>
      <c r="S6" s="777" t="s">
        <v>32</v>
      </c>
      <c r="T6" s="777" t="s">
        <v>31</v>
      </c>
      <c r="U6" s="777" t="s">
        <v>32</v>
      </c>
      <c r="V6" s="777" t="s">
        <v>31</v>
      </c>
      <c r="W6" s="777" t="s">
        <v>32</v>
      </c>
      <c r="X6" s="777" t="s">
        <v>31</v>
      </c>
      <c r="Y6" s="777" t="s">
        <v>32</v>
      </c>
      <c r="Z6" s="777" t="s">
        <v>31</v>
      </c>
      <c r="AA6" s="777" t="s">
        <v>32</v>
      </c>
      <c r="AB6" s="777" t="s">
        <v>31</v>
      </c>
      <c r="AC6" s="777" t="s">
        <v>32</v>
      </c>
      <c r="AD6" s="777" t="s">
        <v>31</v>
      </c>
      <c r="AE6" s="777" t="s">
        <v>32</v>
      </c>
      <c r="AF6" s="777" t="s">
        <v>31</v>
      </c>
      <c r="AG6" s="777" t="s">
        <v>32</v>
      </c>
      <c r="AH6" s="777" t="s">
        <v>31</v>
      </c>
      <c r="AI6" s="777" t="s">
        <v>32</v>
      </c>
      <c r="AJ6" s="777" t="s">
        <v>31</v>
      </c>
      <c r="AK6" s="777" t="s">
        <v>32</v>
      </c>
      <c r="AL6" s="777" t="s">
        <v>31</v>
      </c>
      <c r="AM6" s="777" t="s">
        <v>32</v>
      </c>
      <c r="AN6" s="777" t="s">
        <v>31</v>
      </c>
      <c r="AO6" s="777" t="s">
        <v>32</v>
      </c>
      <c r="AP6" s="777" t="s">
        <v>31</v>
      </c>
      <c r="AQ6" s="777" t="s">
        <v>32</v>
      </c>
    </row>
    <row r="7" spans="1:43">
      <c r="A7" s="1080"/>
      <c r="B7" s="778" t="s">
        <v>29</v>
      </c>
      <c r="C7" s="778" t="s">
        <v>30</v>
      </c>
      <c r="D7" s="778" t="s">
        <v>29</v>
      </c>
      <c r="E7" s="778" t="s">
        <v>30</v>
      </c>
      <c r="F7" s="778" t="s">
        <v>29</v>
      </c>
      <c r="G7" s="778" t="s">
        <v>30</v>
      </c>
      <c r="H7" s="778" t="s">
        <v>29</v>
      </c>
      <c r="I7" s="778" t="s">
        <v>30</v>
      </c>
      <c r="J7" s="778" t="s">
        <v>30</v>
      </c>
      <c r="K7" s="778" t="s">
        <v>30</v>
      </c>
      <c r="L7" s="778" t="s">
        <v>29</v>
      </c>
      <c r="M7" s="778" t="s">
        <v>30</v>
      </c>
      <c r="N7" s="778" t="s">
        <v>29</v>
      </c>
      <c r="O7" s="778" t="s">
        <v>30</v>
      </c>
      <c r="P7" s="778" t="s">
        <v>29</v>
      </c>
      <c r="Q7" s="778" t="s">
        <v>30</v>
      </c>
      <c r="R7" s="778" t="s">
        <v>29</v>
      </c>
      <c r="S7" s="778" t="s">
        <v>30</v>
      </c>
      <c r="T7" s="778" t="s">
        <v>29</v>
      </c>
      <c r="U7" s="778" t="s">
        <v>30</v>
      </c>
      <c r="V7" s="778" t="s">
        <v>29</v>
      </c>
      <c r="W7" s="778" t="s">
        <v>30</v>
      </c>
      <c r="X7" s="778" t="s">
        <v>29</v>
      </c>
      <c r="Y7" s="778" t="s">
        <v>30</v>
      </c>
      <c r="Z7" s="778" t="s">
        <v>29</v>
      </c>
      <c r="AA7" s="778" t="s">
        <v>30</v>
      </c>
      <c r="AB7" s="778" t="s">
        <v>29</v>
      </c>
      <c r="AC7" s="778" t="s">
        <v>30</v>
      </c>
      <c r="AD7" s="778" t="s">
        <v>29</v>
      </c>
      <c r="AE7" s="778" t="s">
        <v>30</v>
      </c>
      <c r="AF7" s="778" t="s">
        <v>29</v>
      </c>
      <c r="AG7" s="778" t="s">
        <v>30</v>
      </c>
      <c r="AH7" s="778" t="s">
        <v>29</v>
      </c>
      <c r="AI7" s="778" t="s">
        <v>30</v>
      </c>
      <c r="AJ7" s="778" t="s">
        <v>29</v>
      </c>
      <c r="AK7" s="778" t="s">
        <v>30</v>
      </c>
      <c r="AL7" s="778" t="s">
        <v>29</v>
      </c>
      <c r="AM7" s="778" t="s">
        <v>30</v>
      </c>
      <c r="AN7" s="778" t="s">
        <v>29</v>
      </c>
      <c r="AO7" s="778" t="s">
        <v>30</v>
      </c>
      <c r="AP7" s="778" t="s">
        <v>29</v>
      </c>
      <c r="AQ7" s="778" t="s">
        <v>30</v>
      </c>
    </row>
    <row r="8" spans="1:43" ht="18">
      <c r="A8" s="378" t="s">
        <v>487</v>
      </c>
      <c r="B8" s="402">
        <v>1948.0531599999999</v>
      </c>
      <c r="C8" s="403">
        <v>9.0871933792258316E-2</v>
      </c>
      <c r="D8" s="402">
        <v>1081.0560500000001</v>
      </c>
      <c r="E8" s="403">
        <v>4.8703679981934679E-2</v>
      </c>
      <c r="F8" s="402">
        <v>569.3611800000001</v>
      </c>
      <c r="G8" s="403">
        <v>2.2577465209981065E-2</v>
      </c>
      <c r="H8" s="402">
        <v>2814.2889</v>
      </c>
      <c r="I8" s="403">
        <v>3.3107891482463229E-2</v>
      </c>
      <c r="J8" s="402">
        <v>406.58690999999999</v>
      </c>
      <c r="K8" s="403">
        <v>7.8616944668046113E-2</v>
      </c>
      <c r="L8" s="402">
        <v>8795.9974299999994</v>
      </c>
      <c r="M8" s="403">
        <v>5.8662537040002551E-2</v>
      </c>
      <c r="N8" s="402">
        <v>4292.8959000000004</v>
      </c>
      <c r="O8" s="403">
        <v>4.8837988964686989E-2</v>
      </c>
      <c r="P8" s="402">
        <v>2394.0218100000002</v>
      </c>
      <c r="Q8" s="403">
        <v>0.11735774497423823</v>
      </c>
      <c r="R8" s="402">
        <v>5735.5578499999992</v>
      </c>
      <c r="S8" s="403">
        <v>8.1387785246524028E-2</v>
      </c>
      <c r="T8" s="402">
        <v>1196.1326000000001</v>
      </c>
      <c r="U8" s="403">
        <v>3.9566697347062502E-2</v>
      </c>
      <c r="V8" s="402">
        <v>1804.28512</v>
      </c>
      <c r="W8" s="403">
        <v>5.4791705052442435E-2</v>
      </c>
      <c r="X8" s="402">
        <v>1477.9085299999999</v>
      </c>
      <c r="Y8" s="403">
        <v>4.1652862195657198E-2</v>
      </c>
      <c r="Z8" s="402">
        <v>25359.624339999998</v>
      </c>
      <c r="AA8" s="403">
        <v>0.12136431326835039</v>
      </c>
      <c r="AB8" s="402">
        <v>18958.887190000001</v>
      </c>
      <c r="AC8" s="403">
        <v>0.11982232293388032</v>
      </c>
      <c r="AD8" s="402">
        <v>1328.6388899999999</v>
      </c>
      <c r="AE8" s="403">
        <v>4.2499552601023269E-2</v>
      </c>
      <c r="AF8" s="402">
        <v>266.11250000000001</v>
      </c>
      <c r="AG8" s="403">
        <v>0.14107278582296659</v>
      </c>
      <c r="AH8" s="402">
        <v>137.47595000000001</v>
      </c>
      <c r="AI8" s="403">
        <v>0.13798123729095951</v>
      </c>
      <c r="AJ8" s="402">
        <v>5596.9160899999997</v>
      </c>
      <c r="AK8" s="403">
        <v>0.11632055568439001</v>
      </c>
      <c r="AL8" s="402">
        <v>1299.79332</v>
      </c>
      <c r="AM8" s="403">
        <v>4.0688084370178526E-2</v>
      </c>
      <c r="AN8" s="402">
        <v>858.46745999999996</v>
      </c>
      <c r="AO8" s="403">
        <v>1.675894064222062E-2</v>
      </c>
      <c r="AP8" s="402">
        <v>86322.06117999999</v>
      </c>
      <c r="AQ8" s="403">
        <v>7.7142508186845468E-2</v>
      </c>
    </row>
    <row r="9" spans="1:43" ht="18">
      <c r="A9" s="378" t="s">
        <v>488</v>
      </c>
      <c r="B9" s="402">
        <v>139.34523000000002</v>
      </c>
      <c r="C9" s="403">
        <v>6.5001154870060161E-3</v>
      </c>
      <c r="D9" s="402">
        <v>141.70132000000001</v>
      </c>
      <c r="E9" s="403">
        <v>6.3839203733217342E-3</v>
      </c>
      <c r="F9" s="402">
        <v>162.72449</v>
      </c>
      <c r="G9" s="403">
        <v>6.4526817788787627E-3</v>
      </c>
      <c r="H9" s="402">
        <v>533.08732999999995</v>
      </c>
      <c r="I9" s="403">
        <v>6.2713524088859763E-3</v>
      </c>
      <c r="J9" s="402">
        <v>31.46508</v>
      </c>
      <c r="K9" s="403">
        <v>6.0840336776598249E-3</v>
      </c>
      <c r="L9" s="402">
        <v>1002.08336</v>
      </c>
      <c r="M9" s="403">
        <v>6.6831252158710795E-3</v>
      </c>
      <c r="N9" s="402">
        <v>570.48775000000001</v>
      </c>
      <c r="O9" s="403">
        <v>6.4901351181120203E-3</v>
      </c>
      <c r="P9" s="402">
        <v>6.2543199999999999</v>
      </c>
      <c r="Q9" s="403">
        <v>3.065940704806184E-4</v>
      </c>
      <c r="R9" s="402">
        <v>310.37227000000001</v>
      </c>
      <c r="S9" s="403">
        <v>4.4041943814124686E-3</v>
      </c>
      <c r="T9" s="402">
        <v>15.096639999999999</v>
      </c>
      <c r="U9" s="403">
        <v>4.9937957199524326E-4</v>
      </c>
      <c r="V9" s="402">
        <v>6.7904099999999996</v>
      </c>
      <c r="W9" s="403">
        <v>2.0620806422499101E-4</v>
      </c>
      <c r="X9" s="402">
        <v>18.962430000000001</v>
      </c>
      <c r="Y9" s="403">
        <v>5.3443056024908119E-4</v>
      </c>
      <c r="Z9" s="402">
        <v>0</v>
      </c>
      <c r="AA9" s="403">
        <v>0</v>
      </c>
      <c r="AB9" s="402">
        <v>0</v>
      </c>
      <c r="AC9" s="403">
        <v>0</v>
      </c>
      <c r="AD9" s="402">
        <v>15.099360000000001</v>
      </c>
      <c r="AE9" s="403">
        <v>4.8298755169042711E-4</v>
      </c>
      <c r="AF9" s="402">
        <v>0.27049000000000001</v>
      </c>
      <c r="AG9" s="403">
        <v>1.433934063121959E-4</v>
      </c>
      <c r="AH9" s="402">
        <v>0.26788000000000001</v>
      </c>
      <c r="AI9" s="403">
        <v>2.6886458209964892E-4</v>
      </c>
      <c r="AJ9" s="402">
        <v>12.386509999999999</v>
      </c>
      <c r="AK9" s="403">
        <v>2.5742850223617585E-4</v>
      </c>
      <c r="AL9" s="402">
        <v>15.098780000000001</v>
      </c>
      <c r="AM9" s="403">
        <v>4.7264470825774378E-4</v>
      </c>
      <c r="AN9" s="402">
        <v>26.420490000000001</v>
      </c>
      <c r="AO9" s="403">
        <v>5.1577892497915246E-4</v>
      </c>
      <c r="AP9" s="402">
        <v>3007.9141399999994</v>
      </c>
      <c r="AQ9" s="403">
        <v>2.6880502851574545E-3</v>
      </c>
    </row>
    <row r="10" spans="1:43" ht="27">
      <c r="A10" s="378" t="s">
        <v>489</v>
      </c>
      <c r="B10" s="402">
        <v>19446.15612</v>
      </c>
      <c r="C10" s="403">
        <v>0.90711580553097371</v>
      </c>
      <c r="D10" s="402">
        <v>21079.908500000001</v>
      </c>
      <c r="E10" s="403">
        <v>0.94969092271623157</v>
      </c>
      <c r="F10" s="402">
        <v>24609.789230000002</v>
      </c>
      <c r="G10" s="403">
        <v>0.97587731598647398</v>
      </c>
      <c r="H10" s="402">
        <v>82073.284400000004</v>
      </c>
      <c r="I10" s="403">
        <v>0.9655275240308635</v>
      </c>
      <c r="J10" s="402">
        <v>4738.52747</v>
      </c>
      <c r="K10" s="403">
        <v>0.91623351060910085</v>
      </c>
      <c r="L10" s="402">
        <v>140790.96502</v>
      </c>
      <c r="M10" s="403">
        <v>0.93896744128351273</v>
      </c>
      <c r="N10" s="402">
        <v>83479.072019999992</v>
      </c>
      <c r="O10" s="403">
        <v>0.94969691626928798</v>
      </c>
      <c r="P10" s="402">
        <v>18056.539789999999</v>
      </c>
      <c r="Q10" s="403">
        <v>0.88515266775786183</v>
      </c>
      <c r="R10" s="402">
        <v>64554.379919999999</v>
      </c>
      <c r="S10" s="403">
        <v>0.91602911993146119</v>
      </c>
      <c r="T10" s="402">
        <v>29057.285739999999</v>
      </c>
      <c r="U10" s="403">
        <v>0.96118175409791096</v>
      </c>
      <c r="V10" s="402">
        <v>31187.041989999998</v>
      </c>
      <c r="W10" s="403">
        <v>0.9470738228857184</v>
      </c>
      <c r="X10" s="402">
        <v>35437.302510000001</v>
      </c>
      <c r="Y10" s="403">
        <v>0.99875266166495902</v>
      </c>
      <c r="Z10" s="402">
        <v>183786.89438999997</v>
      </c>
      <c r="AA10" s="403">
        <v>0.87955444159253615</v>
      </c>
      <c r="AB10" s="402">
        <v>139444.30593</v>
      </c>
      <c r="AC10" s="403">
        <v>0.88130387026345625</v>
      </c>
      <c r="AD10" s="402">
        <v>29966.312899999997</v>
      </c>
      <c r="AE10" s="403">
        <v>0.95854103092848053</v>
      </c>
      <c r="AF10" s="402">
        <v>1621.88705</v>
      </c>
      <c r="AG10" s="403">
        <v>0.85980224316292198</v>
      </c>
      <c r="AH10" s="402">
        <v>859.45726000000002</v>
      </c>
      <c r="AI10" s="403">
        <v>0.8626161603793091</v>
      </c>
      <c r="AJ10" s="402">
        <v>42583.795130000006</v>
      </c>
      <c r="AK10" s="403">
        <v>0.88501786216198608</v>
      </c>
      <c r="AL10" s="402">
        <v>30679.566719999999</v>
      </c>
      <c r="AM10" s="403">
        <v>0.96037791542418549</v>
      </c>
      <c r="AN10" s="402">
        <v>50405.773200000003</v>
      </c>
      <c r="AO10" s="403">
        <v>0.98401791616427148</v>
      </c>
      <c r="AP10" s="402">
        <v>1033858.2452900001</v>
      </c>
      <c r="AQ10" s="403">
        <v>0.92391698090962493</v>
      </c>
    </row>
    <row r="11" spans="1:43" ht="18.75">
      <c r="A11" s="378" t="s">
        <v>490</v>
      </c>
      <c r="B11" s="404">
        <v>16365.163570000001</v>
      </c>
      <c r="C11" s="405">
        <v>0.76339500942187732</v>
      </c>
      <c r="D11" s="404">
        <v>17866.187269999999</v>
      </c>
      <c r="E11" s="405">
        <v>0.80490652385266703</v>
      </c>
      <c r="F11" s="404">
        <v>20984.009449999998</v>
      </c>
      <c r="G11" s="405">
        <v>0.83210053647016957</v>
      </c>
      <c r="H11" s="404">
        <v>69451.141349999991</v>
      </c>
      <c r="I11" s="405">
        <v>0.81703795624856235</v>
      </c>
      <c r="J11" s="404">
        <v>4628.8043399999997</v>
      </c>
      <c r="K11" s="405">
        <v>0.89501763516437771</v>
      </c>
      <c r="L11" s="404">
        <v>118483.31723</v>
      </c>
      <c r="M11" s="405">
        <v>0.79019258940679882</v>
      </c>
      <c r="N11" s="404">
        <v>70711.866510000007</v>
      </c>
      <c r="O11" s="405">
        <v>0.80445122284185822</v>
      </c>
      <c r="P11" s="404">
        <v>14811.92535</v>
      </c>
      <c r="Q11" s="405">
        <v>0.72609787870009179</v>
      </c>
      <c r="R11" s="404">
        <v>30568.908039999998</v>
      </c>
      <c r="S11" s="405">
        <v>0.43377397418810132</v>
      </c>
      <c r="T11" s="404">
        <v>20791.250120000001</v>
      </c>
      <c r="U11" s="405">
        <v>0.68775075686852516</v>
      </c>
      <c r="V11" s="404">
        <v>25233.66387</v>
      </c>
      <c r="W11" s="405">
        <v>0.76628435984525167</v>
      </c>
      <c r="X11" s="404">
        <v>23144.971839999998</v>
      </c>
      <c r="Y11" s="405">
        <v>0.65230987101338833</v>
      </c>
      <c r="Z11" s="404">
        <v>88099.902610000005</v>
      </c>
      <c r="AA11" s="405">
        <v>0.42162234092743667</v>
      </c>
      <c r="AB11" s="404">
        <v>67071.783719999992</v>
      </c>
      <c r="AC11" s="405">
        <v>0.42390130011893462</v>
      </c>
      <c r="AD11" s="404">
        <v>21448.294969999999</v>
      </c>
      <c r="AE11" s="405">
        <v>0.68607275245403798</v>
      </c>
      <c r="AF11" s="404">
        <v>1332.96757</v>
      </c>
      <c r="AG11" s="405">
        <v>0.70663891591552519</v>
      </c>
      <c r="AH11" s="404">
        <v>775.01972000000001</v>
      </c>
      <c r="AI11" s="405">
        <v>0.77786827361798916</v>
      </c>
      <c r="AJ11" s="404">
        <v>36867.996279999999</v>
      </c>
      <c r="AK11" s="405">
        <v>0.7662265692926663</v>
      </c>
      <c r="AL11" s="404">
        <v>22062.027529999999</v>
      </c>
      <c r="AM11" s="405">
        <v>0.69061874969309844</v>
      </c>
      <c r="AN11" s="404">
        <v>39972.556850000001</v>
      </c>
      <c r="AO11" s="405">
        <v>0.78034140929108642</v>
      </c>
      <c r="AP11" s="404">
        <v>710671.75818999996</v>
      </c>
      <c r="AQ11" s="405">
        <v>0.63509838823257747</v>
      </c>
    </row>
    <row r="12" spans="1:43" ht="19.5">
      <c r="A12" s="385" t="s">
        <v>491</v>
      </c>
      <c r="B12" s="404">
        <v>4253.6290499999996</v>
      </c>
      <c r="C12" s="405">
        <v>0.19842143189173883</v>
      </c>
      <c r="D12" s="404">
        <v>4746.6403099999998</v>
      </c>
      <c r="E12" s="405">
        <v>0.21384538817167822</v>
      </c>
      <c r="F12" s="404">
        <v>5801.8049499999997</v>
      </c>
      <c r="G12" s="405">
        <v>0.23006494649621337</v>
      </c>
      <c r="H12" s="404">
        <v>18657.333329999998</v>
      </c>
      <c r="I12" s="405">
        <v>0.21948882619754648</v>
      </c>
      <c r="J12" s="404">
        <v>213.34217999999998</v>
      </c>
      <c r="K12" s="405">
        <v>4.1251476493476713E-2</v>
      </c>
      <c r="L12" s="404">
        <v>31122.778999999999</v>
      </c>
      <c r="M12" s="405">
        <v>0.20756499651175017</v>
      </c>
      <c r="N12" s="404">
        <v>18994.111270000001</v>
      </c>
      <c r="O12" s="405">
        <v>0.2160858819330552</v>
      </c>
      <c r="P12" s="404">
        <v>4177.8238700000002</v>
      </c>
      <c r="Q12" s="405">
        <v>0.20480180516097513</v>
      </c>
      <c r="R12" s="404">
        <v>8723.74863</v>
      </c>
      <c r="S12" s="405">
        <v>0.12379032669735836</v>
      </c>
      <c r="T12" s="404">
        <v>5437.0551599999999</v>
      </c>
      <c r="U12" s="405">
        <v>0.17985156158690471</v>
      </c>
      <c r="V12" s="404">
        <v>7768.8703599999999</v>
      </c>
      <c r="W12" s="405">
        <v>0.23592150078574181</v>
      </c>
      <c r="X12" s="404">
        <v>3332.02315</v>
      </c>
      <c r="Y12" s="405">
        <v>9.390858654810634E-2</v>
      </c>
      <c r="Z12" s="404">
        <v>25205.873179999999</v>
      </c>
      <c r="AA12" s="405">
        <v>0.12062850173985784</v>
      </c>
      <c r="AB12" s="404">
        <v>18601.930850000001</v>
      </c>
      <c r="AC12" s="405">
        <v>0.11756631827410598</v>
      </c>
      <c r="AD12" s="404">
        <v>5599.8438699999997</v>
      </c>
      <c r="AE12" s="405">
        <v>0.17912380926211086</v>
      </c>
      <c r="AF12" s="404">
        <v>420.71634999999998</v>
      </c>
      <c r="AG12" s="405">
        <v>0.22303209182496214</v>
      </c>
      <c r="AH12" s="404">
        <v>129.12278999999998</v>
      </c>
      <c r="AI12" s="405">
        <v>0.1295973755894084</v>
      </c>
      <c r="AJ12" s="404">
        <v>6194.6740599999994</v>
      </c>
      <c r="AK12" s="405">
        <v>0.12874374340367792</v>
      </c>
      <c r="AL12" s="404">
        <v>5716.83266</v>
      </c>
      <c r="AM12" s="405">
        <v>0.17895688954631045</v>
      </c>
      <c r="AN12" s="404">
        <v>6303.6716200000001</v>
      </c>
      <c r="AO12" s="405">
        <v>0.1230598286248738</v>
      </c>
      <c r="AP12" s="404">
        <v>181401.82664000001</v>
      </c>
      <c r="AQ12" s="405">
        <v>0.16211141978531851</v>
      </c>
    </row>
    <row r="13" spans="1:43" ht="19.5">
      <c r="A13" s="385" t="s">
        <v>492</v>
      </c>
      <c r="B13" s="404">
        <v>11210.505130000001</v>
      </c>
      <c r="C13" s="405">
        <v>0.52294275170146398</v>
      </c>
      <c r="D13" s="404">
        <v>11909.802679999999</v>
      </c>
      <c r="E13" s="405">
        <v>0.5365598003680826</v>
      </c>
      <c r="F13" s="404">
        <v>13510.163400000001</v>
      </c>
      <c r="G13" s="405">
        <v>0.53573242233455309</v>
      </c>
      <c r="H13" s="404">
        <v>46519.140149999999</v>
      </c>
      <c r="I13" s="405">
        <v>0.54726103064390375</v>
      </c>
      <c r="J13" s="404">
        <v>4398.5775899999999</v>
      </c>
      <c r="K13" s="405">
        <v>0.85050138729536962</v>
      </c>
      <c r="L13" s="404">
        <v>80460.53413</v>
      </c>
      <c r="M13" s="405">
        <v>0.5366098729816835</v>
      </c>
      <c r="N13" s="404">
        <v>46980.729829999997</v>
      </c>
      <c r="O13" s="405">
        <v>0.53447472718601918</v>
      </c>
      <c r="P13" s="404">
        <v>10074.87357</v>
      </c>
      <c r="Q13" s="405">
        <v>0.49388206829901565</v>
      </c>
      <c r="R13" s="404">
        <v>16806.545559999999</v>
      </c>
      <c r="S13" s="405">
        <v>0.23848552425867381</v>
      </c>
      <c r="T13" s="404">
        <v>15006.67561</v>
      </c>
      <c r="U13" s="405">
        <v>0.49640365294484451</v>
      </c>
      <c r="V13" s="404">
        <v>16684.333009999998</v>
      </c>
      <c r="W13" s="405">
        <v>0.50666219166106574</v>
      </c>
      <c r="X13" s="404">
        <v>16430.81855</v>
      </c>
      <c r="Y13" s="405">
        <v>0.46308049986354566</v>
      </c>
      <c r="Z13" s="404">
        <v>45159.514109999996</v>
      </c>
      <c r="AA13" s="405">
        <v>0.21612123839104666</v>
      </c>
      <c r="AB13" s="404">
        <v>36007.016229999994</v>
      </c>
      <c r="AC13" s="405">
        <v>0.22756843707958838</v>
      </c>
      <c r="AD13" s="404">
        <v>15554.39651</v>
      </c>
      <c r="AE13" s="405">
        <v>0.49754293482551737</v>
      </c>
      <c r="AF13" s="404">
        <v>883.26132999999993</v>
      </c>
      <c r="AG13" s="405">
        <v>0.46823856990107038</v>
      </c>
      <c r="AH13" s="404">
        <v>645.89693</v>
      </c>
      <c r="AI13" s="405">
        <v>0.64827089802858073</v>
      </c>
      <c r="AJ13" s="404">
        <v>29212.640370000001</v>
      </c>
      <c r="AK13" s="405">
        <v>0.60712551451644947</v>
      </c>
      <c r="AL13" s="404">
        <v>16080.609570000001</v>
      </c>
      <c r="AM13" s="405">
        <v>0.50337941335785619</v>
      </c>
      <c r="AN13" s="404">
        <v>31249.523219999999</v>
      </c>
      <c r="AO13" s="405">
        <v>0.61005096773461287</v>
      </c>
      <c r="AP13" s="404">
        <v>464785.55747999996</v>
      </c>
      <c r="AQ13" s="405">
        <v>0.41535991127764726</v>
      </c>
    </row>
    <row r="14" spans="1:43" ht="19.5">
      <c r="A14" s="385" t="s">
        <v>493</v>
      </c>
      <c r="B14" s="404">
        <v>0</v>
      </c>
      <c r="C14" s="405">
        <v>0</v>
      </c>
      <c r="D14" s="404">
        <v>0</v>
      </c>
      <c r="E14" s="405">
        <v>0</v>
      </c>
      <c r="F14" s="404">
        <v>0</v>
      </c>
      <c r="G14" s="405">
        <v>0</v>
      </c>
      <c r="H14" s="404">
        <v>0</v>
      </c>
      <c r="I14" s="405">
        <v>0</v>
      </c>
      <c r="J14" s="404">
        <v>0</v>
      </c>
      <c r="K14" s="405">
        <v>0</v>
      </c>
      <c r="L14" s="404">
        <v>0</v>
      </c>
      <c r="M14" s="405">
        <v>0</v>
      </c>
      <c r="N14" s="404">
        <v>0</v>
      </c>
      <c r="O14" s="405">
        <v>0</v>
      </c>
      <c r="P14" s="404">
        <v>0</v>
      </c>
      <c r="Q14" s="405">
        <v>0</v>
      </c>
      <c r="R14" s="404">
        <v>0</v>
      </c>
      <c r="S14" s="405">
        <v>0</v>
      </c>
      <c r="T14" s="404">
        <v>0</v>
      </c>
      <c r="U14" s="405">
        <v>0</v>
      </c>
      <c r="V14" s="404">
        <v>0</v>
      </c>
      <c r="W14" s="405">
        <v>0</v>
      </c>
      <c r="X14" s="404">
        <v>0</v>
      </c>
      <c r="Y14" s="405">
        <v>0</v>
      </c>
      <c r="Z14" s="404">
        <v>0</v>
      </c>
      <c r="AA14" s="405">
        <v>0</v>
      </c>
      <c r="AB14" s="404">
        <v>0</v>
      </c>
      <c r="AC14" s="405">
        <v>0</v>
      </c>
      <c r="AD14" s="404">
        <v>0</v>
      </c>
      <c r="AE14" s="405">
        <v>0</v>
      </c>
      <c r="AF14" s="404">
        <v>0</v>
      </c>
      <c r="AG14" s="405">
        <v>0</v>
      </c>
      <c r="AH14" s="404">
        <v>0</v>
      </c>
      <c r="AI14" s="405">
        <v>0</v>
      </c>
      <c r="AJ14" s="404">
        <v>0</v>
      </c>
      <c r="AK14" s="405">
        <v>0</v>
      </c>
      <c r="AL14" s="404">
        <v>0</v>
      </c>
      <c r="AM14" s="405">
        <v>0</v>
      </c>
      <c r="AN14" s="404">
        <v>0</v>
      </c>
      <c r="AO14" s="405">
        <v>0</v>
      </c>
      <c r="AP14" s="404">
        <v>0</v>
      </c>
      <c r="AQ14" s="405">
        <v>0</v>
      </c>
    </row>
    <row r="15" spans="1:43" ht="19.5">
      <c r="A15" s="385" t="s">
        <v>494</v>
      </c>
      <c r="B15" s="404">
        <v>815.31406000000004</v>
      </c>
      <c r="C15" s="405">
        <v>3.8032414515945412E-2</v>
      </c>
      <c r="D15" s="404">
        <v>1099.9215099999999</v>
      </c>
      <c r="E15" s="405">
        <v>4.9553605687962576E-2</v>
      </c>
      <c r="F15" s="404">
        <v>1515.7891999999999</v>
      </c>
      <c r="G15" s="405">
        <v>6.0107150137396134E-2</v>
      </c>
      <c r="H15" s="404">
        <v>3872.8772599999998</v>
      </c>
      <c r="I15" s="405">
        <v>4.5561349458109836E-2</v>
      </c>
      <c r="J15" s="404">
        <v>7.0630200000000007</v>
      </c>
      <c r="K15" s="405">
        <v>1.3656933828226372E-3</v>
      </c>
      <c r="L15" s="404">
        <v>6251.7819099999997</v>
      </c>
      <c r="M15" s="405">
        <v>4.1694576513921618E-2</v>
      </c>
      <c r="N15" s="404">
        <v>4297.73434</v>
      </c>
      <c r="O15" s="405">
        <v>4.889303331815624E-2</v>
      </c>
      <c r="P15" s="404">
        <v>507.58447999999999</v>
      </c>
      <c r="Q15" s="405">
        <v>2.4882383989944235E-2</v>
      </c>
      <c r="R15" s="404">
        <v>4455.3779599999998</v>
      </c>
      <c r="S15" s="405">
        <v>6.3221983647253482E-2</v>
      </c>
      <c r="T15" s="404">
        <v>347.51934999999997</v>
      </c>
      <c r="U15" s="405">
        <v>1.1495542336775941E-2</v>
      </c>
      <c r="V15" s="404">
        <v>780.46050000000002</v>
      </c>
      <c r="W15" s="405">
        <v>2.3700667398444071E-2</v>
      </c>
      <c r="X15" s="404">
        <v>3382.1301400000002</v>
      </c>
      <c r="Y15" s="405">
        <v>9.5320784601736347E-2</v>
      </c>
      <c r="Z15" s="404">
        <v>16108.645410000001</v>
      </c>
      <c r="AA15" s="405">
        <v>7.7091626502698227E-2</v>
      </c>
      <c r="AB15" s="404">
        <v>11356.28636</v>
      </c>
      <c r="AC15" s="405">
        <v>7.1773021165254386E-2</v>
      </c>
      <c r="AD15" s="404">
        <v>294.05459000000002</v>
      </c>
      <c r="AE15" s="405">
        <v>9.4060083664097259E-3</v>
      </c>
      <c r="AF15" s="404">
        <v>28.989889999999999</v>
      </c>
      <c r="AG15" s="405">
        <v>1.536825418949264E-2</v>
      </c>
      <c r="AH15" s="404">
        <v>0</v>
      </c>
      <c r="AI15" s="405">
        <v>0</v>
      </c>
      <c r="AJ15" s="404">
        <v>1460.6818500000002</v>
      </c>
      <c r="AK15" s="405">
        <v>3.035731137253888E-2</v>
      </c>
      <c r="AL15" s="404">
        <v>264.58529999999996</v>
      </c>
      <c r="AM15" s="405">
        <v>8.2824467889317938E-3</v>
      </c>
      <c r="AN15" s="404">
        <v>2419.3620099999998</v>
      </c>
      <c r="AO15" s="405">
        <v>4.7230612931599726E-2</v>
      </c>
      <c r="AP15" s="404">
        <v>59266.159139999996</v>
      </c>
      <c r="AQ15" s="405">
        <v>5.2963751144992494E-2</v>
      </c>
    </row>
    <row r="16" spans="1:43" ht="19.5">
      <c r="A16" s="386" t="s">
        <v>495</v>
      </c>
      <c r="B16" s="404">
        <v>0</v>
      </c>
      <c r="C16" s="405">
        <v>0</v>
      </c>
      <c r="D16" s="404">
        <v>0</v>
      </c>
      <c r="E16" s="405">
        <v>0</v>
      </c>
      <c r="F16" s="404">
        <v>0</v>
      </c>
      <c r="G16" s="405">
        <v>0</v>
      </c>
      <c r="H16" s="404">
        <v>0</v>
      </c>
      <c r="I16" s="405">
        <v>0</v>
      </c>
      <c r="J16" s="404">
        <v>0</v>
      </c>
      <c r="K16" s="405">
        <v>0</v>
      </c>
      <c r="L16" s="404">
        <v>0</v>
      </c>
      <c r="M16" s="405">
        <v>0</v>
      </c>
      <c r="N16" s="404">
        <v>0</v>
      </c>
      <c r="O16" s="405">
        <v>0</v>
      </c>
      <c r="P16" s="404">
        <v>0</v>
      </c>
      <c r="Q16" s="405">
        <v>0</v>
      </c>
      <c r="R16" s="404">
        <v>0</v>
      </c>
      <c r="S16" s="405">
        <v>0</v>
      </c>
      <c r="T16" s="404">
        <v>0</v>
      </c>
      <c r="U16" s="405">
        <v>0</v>
      </c>
      <c r="V16" s="404">
        <v>0</v>
      </c>
      <c r="W16" s="405">
        <v>0</v>
      </c>
      <c r="X16" s="404">
        <v>0</v>
      </c>
      <c r="Y16" s="405">
        <v>0</v>
      </c>
      <c r="Z16" s="404">
        <v>0</v>
      </c>
      <c r="AA16" s="405">
        <v>0</v>
      </c>
      <c r="AB16" s="404">
        <v>0</v>
      </c>
      <c r="AC16" s="405">
        <v>0</v>
      </c>
      <c r="AD16" s="404">
        <v>0</v>
      </c>
      <c r="AE16" s="405">
        <v>0</v>
      </c>
      <c r="AF16" s="404">
        <v>0</v>
      </c>
      <c r="AG16" s="405">
        <v>0</v>
      </c>
      <c r="AH16" s="404">
        <v>0</v>
      </c>
      <c r="AI16" s="405">
        <v>0</v>
      </c>
      <c r="AJ16" s="404">
        <v>0</v>
      </c>
      <c r="AK16" s="405">
        <v>0</v>
      </c>
      <c r="AL16" s="404">
        <v>0</v>
      </c>
      <c r="AM16" s="405">
        <v>0</v>
      </c>
      <c r="AN16" s="404">
        <v>0</v>
      </c>
      <c r="AO16" s="405">
        <v>0</v>
      </c>
      <c r="AP16" s="404">
        <v>0</v>
      </c>
      <c r="AQ16" s="405">
        <v>0</v>
      </c>
    </row>
    <row r="17" spans="1:43" s="273" customFormat="1" ht="19.5">
      <c r="A17" s="386" t="s">
        <v>496</v>
      </c>
      <c r="B17" s="404">
        <v>85.715330000000009</v>
      </c>
      <c r="C17" s="405">
        <v>3.9984113127290496E-3</v>
      </c>
      <c r="D17" s="404">
        <v>109.82277000000001</v>
      </c>
      <c r="E17" s="405">
        <v>4.947729624943698E-3</v>
      </c>
      <c r="F17" s="404">
        <v>156.25190000000001</v>
      </c>
      <c r="G17" s="405">
        <v>6.196017502007144E-3</v>
      </c>
      <c r="H17" s="404">
        <v>401.79060999999996</v>
      </c>
      <c r="I17" s="405">
        <v>4.7267499490022879E-3</v>
      </c>
      <c r="J17" s="404">
        <v>9.8215499999999984</v>
      </c>
      <c r="K17" s="405">
        <v>1.8990779927087376E-3</v>
      </c>
      <c r="L17" s="404">
        <v>648.22218999999996</v>
      </c>
      <c r="M17" s="405">
        <v>4.3231433994435093E-3</v>
      </c>
      <c r="N17" s="404">
        <v>439.29106999999999</v>
      </c>
      <c r="O17" s="405">
        <v>4.9975804046274537E-3</v>
      </c>
      <c r="P17" s="404">
        <v>51.643430000000002</v>
      </c>
      <c r="Q17" s="405">
        <v>2.5316212501568331E-3</v>
      </c>
      <c r="R17" s="404">
        <v>583.23589000000004</v>
      </c>
      <c r="S17" s="405">
        <v>8.2761395848156803E-3</v>
      </c>
      <c r="T17" s="404">
        <v>0</v>
      </c>
      <c r="U17" s="405">
        <v>0</v>
      </c>
      <c r="V17" s="404">
        <v>0</v>
      </c>
      <c r="W17" s="405">
        <v>0</v>
      </c>
      <c r="X17" s="404">
        <v>0</v>
      </c>
      <c r="Y17" s="405">
        <v>0</v>
      </c>
      <c r="Z17" s="404">
        <v>1625.8699099999999</v>
      </c>
      <c r="AA17" s="405">
        <v>7.7809742938339064E-3</v>
      </c>
      <c r="AB17" s="404">
        <v>1106.5502799999999</v>
      </c>
      <c r="AC17" s="405">
        <v>6.9935235999859166E-3</v>
      </c>
      <c r="AD17" s="404">
        <v>0</v>
      </c>
      <c r="AE17" s="405">
        <v>0</v>
      </c>
      <c r="AF17" s="404">
        <v>0</v>
      </c>
      <c r="AG17" s="405">
        <v>0</v>
      </c>
      <c r="AH17" s="404">
        <v>0</v>
      </c>
      <c r="AI17" s="405">
        <v>0</v>
      </c>
      <c r="AJ17" s="404">
        <v>0</v>
      </c>
      <c r="AK17" s="405">
        <v>0</v>
      </c>
      <c r="AL17" s="404">
        <v>0</v>
      </c>
      <c r="AM17" s="405">
        <v>0</v>
      </c>
      <c r="AN17" s="404">
        <v>0</v>
      </c>
      <c r="AO17" s="405">
        <v>0</v>
      </c>
      <c r="AP17" s="404">
        <v>5218.2149300000001</v>
      </c>
      <c r="AQ17" s="405">
        <v>4.6633060246192371E-3</v>
      </c>
    </row>
    <row r="18" spans="1:43" ht="19.5">
      <c r="A18" s="387" t="s">
        <v>497</v>
      </c>
      <c r="B18" s="404">
        <v>0</v>
      </c>
      <c r="C18" s="405">
        <v>0</v>
      </c>
      <c r="D18" s="404">
        <v>0</v>
      </c>
      <c r="E18" s="405">
        <v>0</v>
      </c>
      <c r="F18" s="404">
        <v>0</v>
      </c>
      <c r="G18" s="405">
        <v>0</v>
      </c>
      <c r="H18" s="404">
        <v>0</v>
      </c>
      <c r="I18" s="405">
        <v>0</v>
      </c>
      <c r="J18" s="404">
        <v>0</v>
      </c>
      <c r="K18" s="405">
        <v>0</v>
      </c>
      <c r="L18" s="404">
        <v>0</v>
      </c>
      <c r="M18" s="405">
        <v>0</v>
      </c>
      <c r="N18" s="404">
        <v>0</v>
      </c>
      <c r="O18" s="405">
        <v>0</v>
      </c>
      <c r="P18" s="404">
        <v>0</v>
      </c>
      <c r="Q18" s="405">
        <v>0</v>
      </c>
      <c r="R18" s="404">
        <v>0</v>
      </c>
      <c r="S18" s="405">
        <v>0</v>
      </c>
      <c r="T18" s="404">
        <v>0</v>
      </c>
      <c r="U18" s="405">
        <v>0</v>
      </c>
      <c r="V18" s="404">
        <v>0</v>
      </c>
      <c r="W18" s="405">
        <v>0</v>
      </c>
      <c r="X18" s="404">
        <v>0</v>
      </c>
      <c r="Y18" s="405">
        <v>0</v>
      </c>
      <c r="Z18" s="404">
        <v>0</v>
      </c>
      <c r="AA18" s="405">
        <v>0</v>
      </c>
      <c r="AB18" s="404">
        <v>0</v>
      </c>
      <c r="AC18" s="405">
        <v>0</v>
      </c>
      <c r="AD18" s="404">
        <v>0</v>
      </c>
      <c r="AE18" s="405">
        <v>0</v>
      </c>
      <c r="AF18" s="404">
        <v>0</v>
      </c>
      <c r="AG18" s="405">
        <v>0</v>
      </c>
      <c r="AH18" s="404">
        <v>0</v>
      </c>
      <c r="AI18" s="405">
        <v>0</v>
      </c>
      <c r="AJ18" s="404">
        <v>0</v>
      </c>
      <c r="AK18" s="405">
        <v>0</v>
      </c>
      <c r="AL18" s="404">
        <v>0</v>
      </c>
      <c r="AM18" s="405">
        <v>0</v>
      </c>
      <c r="AN18" s="404">
        <v>0</v>
      </c>
      <c r="AO18" s="405">
        <v>0</v>
      </c>
      <c r="AP18" s="404">
        <v>0</v>
      </c>
      <c r="AQ18" s="405">
        <v>0</v>
      </c>
    </row>
    <row r="19" spans="1:43" ht="18.75">
      <c r="A19" s="378" t="s">
        <v>498</v>
      </c>
      <c r="B19" s="404">
        <v>0</v>
      </c>
      <c r="C19" s="405">
        <v>0</v>
      </c>
      <c r="D19" s="404">
        <v>0</v>
      </c>
      <c r="E19" s="405">
        <v>0</v>
      </c>
      <c r="F19" s="404">
        <v>0</v>
      </c>
      <c r="G19" s="405">
        <v>0</v>
      </c>
      <c r="H19" s="404">
        <v>0</v>
      </c>
      <c r="I19" s="405">
        <v>0</v>
      </c>
      <c r="J19" s="404">
        <v>0</v>
      </c>
      <c r="K19" s="405">
        <v>0</v>
      </c>
      <c r="L19" s="404">
        <v>0</v>
      </c>
      <c r="M19" s="405">
        <v>0</v>
      </c>
      <c r="N19" s="404">
        <v>0</v>
      </c>
      <c r="O19" s="405">
        <v>0</v>
      </c>
      <c r="P19" s="404">
        <v>0</v>
      </c>
      <c r="Q19" s="405">
        <v>0</v>
      </c>
      <c r="R19" s="404">
        <v>0</v>
      </c>
      <c r="S19" s="405">
        <v>0</v>
      </c>
      <c r="T19" s="404">
        <v>0</v>
      </c>
      <c r="U19" s="405">
        <v>0</v>
      </c>
      <c r="V19" s="404">
        <v>0</v>
      </c>
      <c r="W19" s="405">
        <v>0</v>
      </c>
      <c r="X19" s="404">
        <v>0</v>
      </c>
      <c r="Y19" s="405">
        <v>0</v>
      </c>
      <c r="Z19" s="404">
        <v>0</v>
      </c>
      <c r="AA19" s="405">
        <v>0</v>
      </c>
      <c r="AB19" s="404">
        <v>0</v>
      </c>
      <c r="AC19" s="405">
        <v>0</v>
      </c>
      <c r="AD19" s="404">
        <v>0</v>
      </c>
      <c r="AE19" s="405">
        <v>0</v>
      </c>
      <c r="AF19" s="404">
        <v>0</v>
      </c>
      <c r="AG19" s="405">
        <v>0</v>
      </c>
      <c r="AH19" s="404">
        <v>0</v>
      </c>
      <c r="AI19" s="405">
        <v>0</v>
      </c>
      <c r="AJ19" s="404">
        <v>0</v>
      </c>
      <c r="AK19" s="405">
        <v>0</v>
      </c>
      <c r="AL19" s="404">
        <v>0</v>
      </c>
      <c r="AM19" s="405">
        <v>0</v>
      </c>
      <c r="AN19" s="404">
        <v>0</v>
      </c>
      <c r="AO19" s="405">
        <v>0</v>
      </c>
      <c r="AP19" s="404">
        <v>0</v>
      </c>
      <c r="AQ19" s="405">
        <v>0</v>
      </c>
    </row>
    <row r="20" spans="1:43" ht="19.5">
      <c r="A20" s="385" t="s">
        <v>499</v>
      </c>
      <c r="B20" s="404">
        <v>3080.9925499999999</v>
      </c>
      <c r="C20" s="405">
        <v>0.14372079610909649</v>
      </c>
      <c r="D20" s="404">
        <v>3213.7212300000001</v>
      </c>
      <c r="E20" s="405">
        <v>0.14478439886356445</v>
      </c>
      <c r="F20" s="404">
        <v>3625.7797799999998</v>
      </c>
      <c r="G20" s="405">
        <v>0.14377677951630419</v>
      </c>
      <c r="H20" s="404">
        <v>12622.143050000001</v>
      </c>
      <c r="I20" s="405">
        <v>0.14848956778230105</v>
      </c>
      <c r="J20" s="404">
        <v>109.72313</v>
      </c>
      <c r="K20" s="405">
        <v>2.1215875444723073E-2</v>
      </c>
      <c r="L20" s="404">
        <v>22307.647789999999</v>
      </c>
      <c r="M20" s="405">
        <v>0.14877485187671388</v>
      </c>
      <c r="N20" s="404">
        <v>12767.20551</v>
      </c>
      <c r="O20" s="405">
        <v>0.14524569342742993</v>
      </c>
      <c r="P20" s="404">
        <v>3244.6144399999998</v>
      </c>
      <c r="Q20" s="405">
        <v>0.15905478905777001</v>
      </c>
      <c r="R20" s="404">
        <v>33985.471880000005</v>
      </c>
      <c r="S20" s="405">
        <v>0.48225514574335993</v>
      </c>
      <c r="T20" s="404">
        <v>8266.0356200000006</v>
      </c>
      <c r="U20" s="405">
        <v>0.27343099722938585</v>
      </c>
      <c r="V20" s="404">
        <v>5953.3781200000003</v>
      </c>
      <c r="W20" s="405">
        <v>0.18078946304046684</v>
      </c>
      <c r="X20" s="404">
        <v>12292.330669999999</v>
      </c>
      <c r="Y20" s="405">
        <v>0.34644279065157063</v>
      </c>
      <c r="Z20" s="404">
        <v>95686.991779999997</v>
      </c>
      <c r="AA20" s="405">
        <v>0.45793210066509954</v>
      </c>
      <c r="AB20" s="404">
        <v>72372.522209999996</v>
      </c>
      <c r="AC20" s="405">
        <v>0.45740257014452146</v>
      </c>
      <c r="AD20" s="404">
        <v>8518.01793</v>
      </c>
      <c r="AE20" s="405">
        <v>0.2724682784744426</v>
      </c>
      <c r="AF20" s="404">
        <v>288.91947999999996</v>
      </c>
      <c r="AG20" s="405">
        <v>0.15316332724739676</v>
      </c>
      <c r="AH20" s="404">
        <v>84.437539999999998</v>
      </c>
      <c r="AI20" s="405">
        <v>8.474788676131996E-2</v>
      </c>
      <c r="AJ20" s="404">
        <v>5715.7988499999992</v>
      </c>
      <c r="AK20" s="405">
        <v>0.11879129286931964</v>
      </c>
      <c r="AL20" s="404">
        <v>8617.5391899999995</v>
      </c>
      <c r="AM20" s="405">
        <v>0.2697591657310871</v>
      </c>
      <c r="AN20" s="404">
        <v>10433.216349999999</v>
      </c>
      <c r="AO20" s="405">
        <v>0.203676506873185</v>
      </c>
      <c r="AP20" s="404">
        <v>323186.48709999997</v>
      </c>
      <c r="AQ20" s="405">
        <v>0.28881859267704735</v>
      </c>
    </row>
    <row r="21" spans="1:43" s="273" customFormat="1" ht="19.5">
      <c r="A21" s="385" t="s">
        <v>500</v>
      </c>
      <c r="B21" s="404">
        <v>1260.3867</v>
      </c>
      <c r="C21" s="405">
        <v>5.8793968823234247E-2</v>
      </c>
      <c r="D21" s="404">
        <v>1446.1425900000002</v>
      </c>
      <c r="E21" s="405">
        <v>6.5151539470692729E-2</v>
      </c>
      <c r="F21" s="404">
        <v>1749.7223700000002</v>
      </c>
      <c r="G21" s="405">
        <v>6.9383543036426576E-2</v>
      </c>
      <c r="H21" s="404">
        <v>5523.5044200000002</v>
      </c>
      <c r="I21" s="405">
        <v>6.4979677438327679E-2</v>
      </c>
      <c r="J21" s="404">
        <v>0</v>
      </c>
      <c r="K21" s="405">
        <v>0</v>
      </c>
      <c r="L21" s="404">
        <v>9268.7380199999989</v>
      </c>
      <c r="M21" s="405">
        <v>6.1815353146633403E-2</v>
      </c>
      <c r="N21" s="404">
        <v>5762.02279</v>
      </c>
      <c r="O21" s="405">
        <v>6.5551462692653439E-2</v>
      </c>
      <c r="P21" s="404">
        <v>1031.83647</v>
      </c>
      <c r="Q21" s="405">
        <v>5.0581828785168086E-2</v>
      </c>
      <c r="R21" s="404">
        <v>6584.1003499999997</v>
      </c>
      <c r="S21" s="405">
        <v>9.3428635773826901E-2</v>
      </c>
      <c r="T21" s="404">
        <v>3605.3146699999998</v>
      </c>
      <c r="U21" s="405">
        <v>0.11925968273819683</v>
      </c>
      <c r="V21" s="404">
        <v>1752.9579199999998</v>
      </c>
      <c r="W21" s="405">
        <v>5.323302412535718E-2</v>
      </c>
      <c r="X21" s="404">
        <v>1881.59556</v>
      </c>
      <c r="Y21" s="405">
        <v>5.3030237648496709E-2</v>
      </c>
      <c r="Z21" s="404">
        <v>19462.966420000001</v>
      </c>
      <c r="AA21" s="405">
        <v>9.3144500961809762E-2</v>
      </c>
      <c r="AB21" s="404">
        <v>13974.623509999999</v>
      </c>
      <c r="AC21" s="405">
        <v>8.8321209695146452E-2</v>
      </c>
      <c r="AD21" s="404">
        <v>3699.7605400000002</v>
      </c>
      <c r="AE21" s="405">
        <v>0.1183452997382308</v>
      </c>
      <c r="AF21" s="404">
        <v>89.464320000000001</v>
      </c>
      <c r="AG21" s="405">
        <v>4.7427237931917311E-2</v>
      </c>
      <c r="AH21" s="404">
        <v>37.195250000000001</v>
      </c>
      <c r="AI21" s="405">
        <v>3.7331959636187725E-2</v>
      </c>
      <c r="AJ21" s="404">
        <v>1579.3899099999999</v>
      </c>
      <c r="AK21" s="405">
        <v>3.2824417772094688E-2</v>
      </c>
      <c r="AL21" s="404">
        <v>3793.6421</v>
      </c>
      <c r="AM21" s="405">
        <v>0.11875428767018224</v>
      </c>
      <c r="AN21" s="404">
        <v>3326.17553</v>
      </c>
      <c r="AO21" s="405">
        <v>6.4933361915519447E-2</v>
      </c>
      <c r="AP21" s="404">
        <v>85829.539439999993</v>
      </c>
      <c r="AQ21" s="405">
        <v>7.670236157958453E-2</v>
      </c>
    </row>
    <row r="22" spans="1:43" s="273" customFormat="1" ht="19.5">
      <c r="A22" s="385" t="s">
        <v>501</v>
      </c>
      <c r="B22" s="404">
        <v>218.05267000000001</v>
      </c>
      <c r="C22" s="405">
        <v>1.0171625804844644E-2</v>
      </c>
      <c r="D22" s="404">
        <v>232.12057999999999</v>
      </c>
      <c r="E22" s="405">
        <v>1.0457484092097782E-2</v>
      </c>
      <c r="F22" s="404">
        <v>260.25641000000002</v>
      </c>
      <c r="G22" s="405">
        <v>1.0320215442945316E-2</v>
      </c>
      <c r="H22" s="404">
        <v>886.27857999999992</v>
      </c>
      <c r="I22" s="405">
        <v>1.0426369179749671E-2</v>
      </c>
      <c r="J22" s="404">
        <v>56.271660000000004</v>
      </c>
      <c r="K22" s="405">
        <v>1.0880591263007222E-2</v>
      </c>
      <c r="L22" s="404">
        <v>1547.47054</v>
      </c>
      <c r="M22" s="405">
        <v>1.0320438198566272E-2</v>
      </c>
      <c r="N22" s="404">
        <v>879.24461999999994</v>
      </c>
      <c r="O22" s="405">
        <v>1.0002697491178483E-2</v>
      </c>
      <c r="P22" s="404">
        <v>184.89219</v>
      </c>
      <c r="Q22" s="405">
        <v>9.0636310793460982E-3</v>
      </c>
      <c r="R22" s="404">
        <v>14422.03174</v>
      </c>
      <c r="S22" s="405">
        <v>0.20464918195771897</v>
      </c>
      <c r="T22" s="404">
        <v>1245.9846200000002</v>
      </c>
      <c r="U22" s="405">
        <v>4.1215745109392285E-2</v>
      </c>
      <c r="V22" s="404">
        <v>331.26513</v>
      </c>
      <c r="W22" s="405">
        <v>1.0059707911972915E-2</v>
      </c>
      <c r="X22" s="404">
        <v>4565.0717400000003</v>
      </c>
      <c r="Y22" s="405">
        <v>0.12866040099214329</v>
      </c>
      <c r="Z22" s="404">
        <v>39101.71125</v>
      </c>
      <c r="AA22" s="405">
        <v>0.18713022992175685</v>
      </c>
      <c r="AB22" s="404">
        <v>31328.028620000001</v>
      </c>
      <c r="AC22" s="405">
        <v>0.19799670331745273</v>
      </c>
      <c r="AD22" s="404">
        <v>1297.7182700000001</v>
      </c>
      <c r="AE22" s="405">
        <v>4.151048587564219E-2</v>
      </c>
      <c r="AF22" s="404">
        <v>15.40766</v>
      </c>
      <c r="AG22" s="405">
        <v>8.1679797800294583E-3</v>
      </c>
      <c r="AH22" s="404">
        <v>7.7038700000000002</v>
      </c>
      <c r="AI22" s="405">
        <v>7.732185262431023E-3</v>
      </c>
      <c r="AJ22" s="404">
        <v>346.67286000000001</v>
      </c>
      <c r="AK22" s="405">
        <v>7.2048926707952033E-3</v>
      </c>
      <c r="AL22" s="404">
        <v>1207.1503</v>
      </c>
      <c r="AM22" s="405">
        <v>3.7788033295852237E-2</v>
      </c>
      <c r="AN22" s="404">
        <v>2280.9095400000001</v>
      </c>
      <c r="AO22" s="405">
        <v>4.4527753668304151E-2</v>
      </c>
      <c r="AP22" s="404">
        <v>100414.24284999998</v>
      </c>
      <c r="AQ22" s="405">
        <v>8.9736116645541084E-2</v>
      </c>
    </row>
    <row r="23" spans="1:43" ht="19.5">
      <c r="A23" s="385" t="s">
        <v>493</v>
      </c>
      <c r="B23" s="404">
        <v>0</v>
      </c>
      <c r="C23" s="405">
        <v>0</v>
      </c>
      <c r="D23" s="404">
        <v>0</v>
      </c>
      <c r="E23" s="405">
        <v>0</v>
      </c>
      <c r="F23" s="404">
        <v>0</v>
      </c>
      <c r="G23" s="405">
        <v>0</v>
      </c>
      <c r="H23" s="404">
        <v>0</v>
      </c>
      <c r="I23" s="405">
        <v>0</v>
      </c>
      <c r="J23" s="404">
        <v>0</v>
      </c>
      <c r="K23" s="405">
        <v>0</v>
      </c>
      <c r="L23" s="404">
        <v>0</v>
      </c>
      <c r="M23" s="405">
        <v>0</v>
      </c>
      <c r="N23" s="404">
        <v>0</v>
      </c>
      <c r="O23" s="405">
        <v>0</v>
      </c>
      <c r="P23" s="404">
        <v>0</v>
      </c>
      <c r="Q23" s="405">
        <v>0</v>
      </c>
      <c r="R23" s="404">
        <v>0</v>
      </c>
      <c r="S23" s="405">
        <v>0</v>
      </c>
      <c r="T23" s="404">
        <v>0</v>
      </c>
      <c r="U23" s="405">
        <v>0</v>
      </c>
      <c r="V23" s="404">
        <v>0</v>
      </c>
      <c r="W23" s="405">
        <v>0</v>
      </c>
      <c r="X23" s="404">
        <v>0</v>
      </c>
      <c r="Y23" s="405">
        <v>0</v>
      </c>
      <c r="Z23" s="404">
        <v>0</v>
      </c>
      <c r="AA23" s="405">
        <v>0</v>
      </c>
      <c r="AB23" s="404">
        <v>0</v>
      </c>
      <c r="AC23" s="405">
        <v>0</v>
      </c>
      <c r="AD23" s="404">
        <v>0</v>
      </c>
      <c r="AE23" s="405">
        <v>0</v>
      </c>
      <c r="AF23" s="404">
        <v>0</v>
      </c>
      <c r="AG23" s="405">
        <v>0</v>
      </c>
      <c r="AH23" s="404">
        <v>0</v>
      </c>
      <c r="AI23" s="405">
        <v>0</v>
      </c>
      <c r="AJ23" s="404">
        <v>0</v>
      </c>
      <c r="AK23" s="405">
        <v>0</v>
      </c>
      <c r="AL23" s="404">
        <v>0</v>
      </c>
      <c r="AM23" s="405">
        <v>0</v>
      </c>
      <c r="AN23" s="404">
        <v>0</v>
      </c>
      <c r="AO23" s="405">
        <v>0</v>
      </c>
      <c r="AP23" s="404">
        <v>0</v>
      </c>
      <c r="AQ23" s="405">
        <v>0</v>
      </c>
    </row>
    <row r="24" spans="1:43" ht="19.5">
      <c r="A24" s="385" t="s">
        <v>502</v>
      </c>
      <c r="B24" s="404">
        <v>0</v>
      </c>
      <c r="C24" s="405">
        <v>0</v>
      </c>
      <c r="D24" s="404">
        <v>0</v>
      </c>
      <c r="E24" s="405">
        <v>0</v>
      </c>
      <c r="F24" s="404">
        <v>0</v>
      </c>
      <c r="G24" s="405">
        <v>0</v>
      </c>
      <c r="H24" s="404">
        <v>0</v>
      </c>
      <c r="I24" s="405">
        <v>0</v>
      </c>
      <c r="J24" s="404">
        <v>0</v>
      </c>
      <c r="K24" s="405">
        <v>0</v>
      </c>
      <c r="L24" s="404">
        <v>0</v>
      </c>
      <c r="M24" s="405">
        <v>0</v>
      </c>
      <c r="N24" s="404">
        <v>0</v>
      </c>
      <c r="O24" s="405">
        <v>0</v>
      </c>
      <c r="P24" s="404">
        <v>0</v>
      </c>
      <c r="Q24" s="405">
        <v>0</v>
      </c>
      <c r="R24" s="404">
        <v>0</v>
      </c>
      <c r="S24" s="405">
        <v>0</v>
      </c>
      <c r="T24" s="404">
        <v>752.65384999999992</v>
      </c>
      <c r="U24" s="405">
        <v>2.4896927890813585E-2</v>
      </c>
      <c r="V24" s="404">
        <v>0</v>
      </c>
      <c r="W24" s="405">
        <v>0</v>
      </c>
      <c r="X24" s="404">
        <v>0</v>
      </c>
      <c r="Y24" s="405">
        <v>0</v>
      </c>
      <c r="Z24" s="404">
        <v>0</v>
      </c>
      <c r="AA24" s="405">
        <v>0</v>
      </c>
      <c r="AB24" s="404">
        <v>0</v>
      </c>
      <c r="AC24" s="405">
        <v>0</v>
      </c>
      <c r="AD24" s="404">
        <v>780.99172999999996</v>
      </c>
      <c r="AE24" s="405">
        <v>2.4981806087355431E-2</v>
      </c>
      <c r="AF24" s="404">
        <v>0</v>
      </c>
      <c r="AG24" s="405">
        <v>0</v>
      </c>
      <c r="AH24" s="404">
        <v>0</v>
      </c>
      <c r="AI24" s="405">
        <v>0</v>
      </c>
      <c r="AJ24" s="404">
        <v>0</v>
      </c>
      <c r="AK24" s="405">
        <v>0</v>
      </c>
      <c r="AL24" s="404">
        <v>758.47113000000002</v>
      </c>
      <c r="AM24" s="405">
        <v>2.3742803455694517E-2</v>
      </c>
      <c r="AN24" s="404">
        <v>762.79165</v>
      </c>
      <c r="AO24" s="405">
        <v>1.4891164290294157E-2</v>
      </c>
      <c r="AP24" s="404">
        <v>3054.9083599999999</v>
      </c>
      <c r="AQ24" s="405">
        <v>2.7300471044123266E-3</v>
      </c>
    </row>
    <row r="25" spans="1:43" ht="19.5">
      <c r="A25" s="386" t="s">
        <v>495</v>
      </c>
      <c r="B25" s="404">
        <v>0</v>
      </c>
      <c r="C25" s="405">
        <v>0</v>
      </c>
      <c r="D25" s="404">
        <v>0</v>
      </c>
      <c r="E25" s="405">
        <v>0</v>
      </c>
      <c r="F25" s="404">
        <v>0</v>
      </c>
      <c r="G25" s="405">
        <v>0</v>
      </c>
      <c r="H25" s="404">
        <v>0</v>
      </c>
      <c r="I25" s="405">
        <v>0</v>
      </c>
      <c r="J25" s="404">
        <v>0</v>
      </c>
      <c r="K25" s="405">
        <v>0</v>
      </c>
      <c r="L25" s="404">
        <v>0</v>
      </c>
      <c r="M25" s="405">
        <v>0</v>
      </c>
      <c r="N25" s="404">
        <v>0</v>
      </c>
      <c r="O25" s="405">
        <v>0</v>
      </c>
      <c r="P25" s="404">
        <v>0</v>
      </c>
      <c r="Q25" s="405">
        <v>0</v>
      </c>
      <c r="R25" s="404">
        <v>0</v>
      </c>
      <c r="S25" s="405">
        <v>0</v>
      </c>
      <c r="T25" s="404">
        <v>0</v>
      </c>
      <c r="U25" s="405">
        <v>0</v>
      </c>
      <c r="V25" s="404">
        <v>0</v>
      </c>
      <c r="W25" s="405">
        <v>0</v>
      </c>
      <c r="X25" s="404">
        <v>0</v>
      </c>
      <c r="Y25" s="405">
        <v>0</v>
      </c>
      <c r="Z25" s="404">
        <v>0</v>
      </c>
      <c r="AA25" s="405">
        <v>0</v>
      </c>
      <c r="AB25" s="404">
        <v>0</v>
      </c>
      <c r="AC25" s="405">
        <v>0</v>
      </c>
      <c r="AD25" s="404">
        <v>0</v>
      </c>
      <c r="AE25" s="405">
        <v>0</v>
      </c>
      <c r="AF25" s="404">
        <v>0</v>
      </c>
      <c r="AG25" s="405">
        <v>0</v>
      </c>
      <c r="AH25" s="404">
        <v>0</v>
      </c>
      <c r="AI25" s="405">
        <v>0</v>
      </c>
      <c r="AJ25" s="404">
        <v>0</v>
      </c>
      <c r="AK25" s="405">
        <v>0</v>
      </c>
      <c r="AL25" s="404">
        <v>0</v>
      </c>
      <c r="AM25" s="405">
        <v>0</v>
      </c>
      <c r="AN25" s="404">
        <v>0</v>
      </c>
      <c r="AO25" s="405">
        <v>0</v>
      </c>
      <c r="AP25" s="404">
        <v>0</v>
      </c>
      <c r="AQ25" s="405">
        <v>0</v>
      </c>
    </row>
    <row r="26" spans="1:43" ht="39">
      <c r="A26" s="386" t="s">
        <v>503</v>
      </c>
      <c r="B26" s="404">
        <v>1602.5531799999999</v>
      </c>
      <c r="C26" s="405">
        <v>7.4755201481017608E-2</v>
      </c>
      <c r="D26" s="404">
        <v>1535.4580600000002</v>
      </c>
      <c r="E26" s="405">
        <v>6.9175375300773959E-2</v>
      </c>
      <c r="F26" s="404">
        <v>1615.8009999999999</v>
      </c>
      <c r="G26" s="405">
        <v>6.4073021036932312E-2</v>
      </c>
      <c r="H26" s="404">
        <v>6212.3600500000002</v>
      </c>
      <c r="I26" s="405">
        <v>7.3083521164223703E-2</v>
      </c>
      <c r="J26" s="404">
        <v>53.45147</v>
      </c>
      <c r="K26" s="405">
        <v>1.0335284181715851E-2</v>
      </c>
      <c r="L26" s="404">
        <v>11491.43923</v>
      </c>
      <c r="M26" s="405">
        <v>7.6639060531514203E-2</v>
      </c>
      <c r="N26" s="404">
        <v>6125.9380999999994</v>
      </c>
      <c r="O26" s="405">
        <v>6.9691533243597989E-2</v>
      </c>
      <c r="P26" s="404">
        <v>2027.8857800000001</v>
      </c>
      <c r="Q26" s="405">
        <v>9.9409329193255833E-2</v>
      </c>
      <c r="R26" s="404">
        <v>12979.33979</v>
      </c>
      <c r="S26" s="405">
        <v>0.18417732801181394</v>
      </c>
      <c r="T26" s="404">
        <v>2662.08248</v>
      </c>
      <c r="U26" s="405">
        <v>8.805864149098315E-2</v>
      </c>
      <c r="V26" s="404">
        <v>3869.1550699999998</v>
      </c>
      <c r="W26" s="405">
        <v>0.11749673100313672</v>
      </c>
      <c r="X26" s="404">
        <v>5845.6633700000002</v>
      </c>
      <c r="Y26" s="405">
        <v>0.16475215201093066</v>
      </c>
      <c r="Z26" s="404">
        <v>37122.314109999999</v>
      </c>
      <c r="AA26" s="405">
        <v>0.17765736978153299</v>
      </c>
      <c r="AB26" s="404">
        <v>27069.870079999997</v>
      </c>
      <c r="AC26" s="405">
        <v>0.17108465713192231</v>
      </c>
      <c r="AD26" s="404">
        <v>2739.5473900000002</v>
      </c>
      <c r="AE26" s="405">
        <v>8.7630686773214214E-2</v>
      </c>
      <c r="AF26" s="404">
        <v>184.04750000000001</v>
      </c>
      <c r="AG26" s="405">
        <v>9.7568109535450018E-2</v>
      </c>
      <c r="AH26" s="404">
        <v>39.538419999999995</v>
      </c>
      <c r="AI26" s="405">
        <v>3.9683741862701211E-2</v>
      </c>
      <c r="AJ26" s="404">
        <v>3789.7360800000001</v>
      </c>
      <c r="AK26" s="405">
        <v>7.8761982426429761E-2</v>
      </c>
      <c r="AL26" s="404">
        <v>2858.2756600000002</v>
      </c>
      <c r="AM26" s="405">
        <v>8.9474041309358113E-2</v>
      </c>
      <c r="AN26" s="404">
        <v>4063.3396299999999</v>
      </c>
      <c r="AO26" s="405">
        <v>7.9324226999067271E-2</v>
      </c>
      <c r="AP26" s="404">
        <v>133887.79644999999</v>
      </c>
      <c r="AQ26" s="405">
        <v>0.1196500673475094</v>
      </c>
    </row>
    <row r="27" spans="1:43" ht="19.5">
      <c r="A27" s="387" t="s">
        <v>497</v>
      </c>
      <c r="B27" s="404">
        <v>0</v>
      </c>
      <c r="C27" s="405">
        <v>0</v>
      </c>
      <c r="D27" s="404">
        <v>0</v>
      </c>
      <c r="E27" s="405">
        <v>0</v>
      </c>
      <c r="F27" s="404">
        <v>0</v>
      </c>
      <c r="G27" s="405">
        <v>0</v>
      </c>
      <c r="H27" s="404">
        <v>0</v>
      </c>
      <c r="I27" s="405">
        <v>0</v>
      </c>
      <c r="J27" s="404">
        <v>0</v>
      </c>
      <c r="K27" s="405">
        <v>0</v>
      </c>
      <c r="L27" s="404">
        <v>0</v>
      </c>
      <c r="M27" s="405">
        <v>0</v>
      </c>
      <c r="N27" s="404">
        <v>0</v>
      </c>
      <c r="O27" s="405">
        <v>0</v>
      </c>
      <c r="P27" s="404">
        <v>0</v>
      </c>
      <c r="Q27" s="405">
        <v>0</v>
      </c>
      <c r="R27" s="404">
        <v>0</v>
      </c>
      <c r="S27" s="405">
        <v>0</v>
      </c>
      <c r="T27" s="404">
        <v>0</v>
      </c>
      <c r="U27" s="405">
        <v>0</v>
      </c>
      <c r="V27" s="404">
        <v>0</v>
      </c>
      <c r="W27" s="405">
        <v>0</v>
      </c>
      <c r="X27" s="404">
        <v>0</v>
      </c>
      <c r="Y27" s="405">
        <v>0</v>
      </c>
      <c r="Z27" s="404">
        <v>0</v>
      </c>
      <c r="AA27" s="405">
        <v>0</v>
      </c>
      <c r="AB27" s="404">
        <v>0</v>
      </c>
      <c r="AC27" s="405">
        <v>0</v>
      </c>
      <c r="AD27" s="404">
        <v>0</v>
      </c>
      <c r="AE27" s="405">
        <v>0</v>
      </c>
      <c r="AF27" s="404">
        <v>0</v>
      </c>
      <c r="AG27" s="405">
        <v>0</v>
      </c>
      <c r="AH27" s="404">
        <v>0</v>
      </c>
      <c r="AI27" s="405">
        <v>0</v>
      </c>
      <c r="AJ27" s="404">
        <v>0</v>
      </c>
      <c r="AK27" s="405">
        <v>0</v>
      </c>
      <c r="AL27" s="404">
        <v>0</v>
      </c>
      <c r="AM27" s="405">
        <v>0</v>
      </c>
      <c r="AN27" s="404">
        <v>0</v>
      </c>
      <c r="AO27" s="405">
        <v>0</v>
      </c>
      <c r="AP27" s="404">
        <v>0</v>
      </c>
      <c r="AQ27" s="405">
        <v>0</v>
      </c>
    </row>
    <row r="28" spans="1:43" ht="19.5">
      <c r="A28" s="385" t="s">
        <v>498</v>
      </c>
      <c r="B28" s="404">
        <v>0</v>
      </c>
      <c r="C28" s="405">
        <v>0</v>
      </c>
      <c r="D28" s="404">
        <v>0</v>
      </c>
      <c r="E28" s="405">
        <v>0</v>
      </c>
      <c r="F28" s="404">
        <v>0</v>
      </c>
      <c r="G28" s="405">
        <v>0</v>
      </c>
      <c r="H28" s="404">
        <v>0</v>
      </c>
      <c r="I28" s="405">
        <v>0</v>
      </c>
      <c r="J28" s="404">
        <v>0</v>
      </c>
      <c r="K28" s="405">
        <v>0</v>
      </c>
      <c r="L28" s="404">
        <v>0</v>
      </c>
      <c r="M28" s="405">
        <v>0</v>
      </c>
      <c r="N28" s="404">
        <v>0</v>
      </c>
      <c r="O28" s="405">
        <v>0</v>
      </c>
      <c r="P28" s="404">
        <v>0</v>
      </c>
      <c r="Q28" s="405">
        <v>0</v>
      </c>
      <c r="R28" s="404">
        <v>0</v>
      </c>
      <c r="S28" s="405">
        <v>0</v>
      </c>
      <c r="T28" s="404">
        <v>0</v>
      </c>
      <c r="U28" s="405">
        <v>0</v>
      </c>
      <c r="V28" s="404">
        <v>0</v>
      </c>
      <c r="W28" s="405">
        <v>0</v>
      </c>
      <c r="X28" s="404">
        <v>0</v>
      </c>
      <c r="Y28" s="405">
        <v>0</v>
      </c>
      <c r="Z28" s="404">
        <v>0</v>
      </c>
      <c r="AA28" s="405">
        <v>0</v>
      </c>
      <c r="AB28" s="404">
        <v>0</v>
      </c>
      <c r="AC28" s="405">
        <v>0</v>
      </c>
      <c r="AD28" s="404">
        <v>0</v>
      </c>
      <c r="AE28" s="405">
        <v>0</v>
      </c>
      <c r="AF28" s="404">
        <v>0</v>
      </c>
      <c r="AG28" s="405">
        <v>0</v>
      </c>
      <c r="AH28" s="404">
        <v>0</v>
      </c>
      <c r="AI28" s="405">
        <v>0</v>
      </c>
      <c r="AJ28" s="404">
        <v>0</v>
      </c>
      <c r="AK28" s="405">
        <v>0</v>
      </c>
      <c r="AL28" s="404">
        <v>0</v>
      </c>
      <c r="AM28" s="405">
        <v>0</v>
      </c>
      <c r="AN28" s="404">
        <v>0</v>
      </c>
      <c r="AO28" s="405">
        <v>0</v>
      </c>
      <c r="AP28" s="404">
        <v>0</v>
      </c>
      <c r="AQ28" s="405">
        <v>0</v>
      </c>
    </row>
    <row r="29" spans="1:43" ht="19.5">
      <c r="A29" s="385" t="s">
        <v>504</v>
      </c>
      <c r="B29" s="404">
        <v>0</v>
      </c>
      <c r="C29" s="405">
        <v>0</v>
      </c>
      <c r="D29" s="404">
        <v>0</v>
      </c>
      <c r="E29" s="405">
        <v>0</v>
      </c>
      <c r="F29" s="404">
        <v>0</v>
      </c>
      <c r="G29" s="405">
        <v>0</v>
      </c>
      <c r="H29" s="404">
        <v>0</v>
      </c>
      <c r="I29" s="405">
        <v>0</v>
      </c>
      <c r="J29" s="404">
        <v>0</v>
      </c>
      <c r="K29" s="405">
        <v>0</v>
      </c>
      <c r="L29" s="404">
        <v>0</v>
      </c>
      <c r="M29" s="405">
        <v>0</v>
      </c>
      <c r="N29" s="404">
        <v>0</v>
      </c>
      <c r="O29" s="405">
        <v>0</v>
      </c>
      <c r="P29" s="404">
        <v>0</v>
      </c>
      <c r="Q29" s="405">
        <v>0</v>
      </c>
      <c r="R29" s="404">
        <v>0</v>
      </c>
      <c r="S29" s="405">
        <v>0</v>
      </c>
      <c r="T29" s="404">
        <v>0</v>
      </c>
      <c r="U29" s="405">
        <v>0</v>
      </c>
      <c r="V29" s="404">
        <v>0</v>
      </c>
      <c r="W29" s="405">
        <v>0</v>
      </c>
      <c r="X29" s="404">
        <v>0</v>
      </c>
      <c r="Y29" s="405">
        <v>0</v>
      </c>
      <c r="Z29" s="404">
        <v>0</v>
      </c>
      <c r="AA29" s="405">
        <v>0</v>
      </c>
      <c r="AB29" s="404">
        <v>0</v>
      </c>
      <c r="AC29" s="405">
        <v>0</v>
      </c>
      <c r="AD29" s="404">
        <v>0</v>
      </c>
      <c r="AE29" s="405">
        <v>0</v>
      </c>
      <c r="AF29" s="404">
        <v>0</v>
      </c>
      <c r="AG29" s="405">
        <v>0</v>
      </c>
      <c r="AH29" s="404">
        <v>0</v>
      </c>
      <c r="AI29" s="405">
        <v>0</v>
      </c>
      <c r="AJ29" s="404">
        <v>0</v>
      </c>
      <c r="AK29" s="405">
        <v>0</v>
      </c>
      <c r="AL29" s="404">
        <v>0</v>
      </c>
      <c r="AM29" s="405">
        <v>0</v>
      </c>
      <c r="AN29" s="404">
        <v>0</v>
      </c>
      <c r="AO29" s="405">
        <v>0</v>
      </c>
      <c r="AP29" s="404">
        <v>0</v>
      </c>
      <c r="AQ29" s="405">
        <v>0</v>
      </c>
    </row>
    <row r="30" spans="1:43" ht="18">
      <c r="A30" s="378" t="s">
        <v>505</v>
      </c>
      <c r="B30" s="402">
        <v>21533.554510000002</v>
      </c>
      <c r="C30" s="403">
        <v>1.0044878548102383</v>
      </c>
      <c r="D30" s="402">
        <v>22302.665870000001</v>
      </c>
      <c r="E30" s="403">
        <v>1.0047785230714881</v>
      </c>
      <c r="F30" s="402">
        <v>25341.874899999999</v>
      </c>
      <c r="G30" s="403">
        <v>1.0049074629753336</v>
      </c>
      <c r="H30" s="402">
        <v>85420.660629999998</v>
      </c>
      <c r="I30" s="403">
        <v>1.0049067679222126</v>
      </c>
      <c r="J30" s="402">
        <v>5176.5794599999999</v>
      </c>
      <c r="K30" s="403">
        <v>1.0009344889548069</v>
      </c>
      <c r="L30" s="402">
        <v>150589.04581000001</v>
      </c>
      <c r="M30" s="403">
        <v>1.0043131035393864</v>
      </c>
      <c r="N30" s="402">
        <v>88342.455669999996</v>
      </c>
      <c r="O30" s="403">
        <v>1.0050250403520871</v>
      </c>
      <c r="P30" s="402">
        <v>20456.815920000001</v>
      </c>
      <c r="Q30" s="403">
        <v>1.0028170068025808</v>
      </c>
      <c r="R30" s="402">
        <v>70600.310040000011</v>
      </c>
      <c r="S30" s="403">
        <v>1.0018210995593979</v>
      </c>
      <c r="T30" s="402">
        <v>30268.51498</v>
      </c>
      <c r="U30" s="403">
        <v>1.0012478310169688</v>
      </c>
      <c r="V30" s="402">
        <v>32998.11752</v>
      </c>
      <c r="W30" s="403">
        <v>1.0020717360023859</v>
      </c>
      <c r="X30" s="402">
        <v>36934.173470000002</v>
      </c>
      <c r="Y30" s="403">
        <v>1.0409399544208653</v>
      </c>
      <c r="Z30" s="402">
        <v>209146.51872999998</v>
      </c>
      <c r="AA30" s="403">
        <v>1.0009187548608864</v>
      </c>
      <c r="AB30" s="402">
        <v>158403.19312000001</v>
      </c>
      <c r="AC30" s="403">
        <v>1.0011261931973365</v>
      </c>
      <c r="AD30" s="402">
        <v>31310.051149999999</v>
      </c>
      <c r="AE30" s="403">
        <v>1.0015235710811943</v>
      </c>
      <c r="AF30" s="402">
        <v>1888.2700400000001</v>
      </c>
      <c r="AG30" s="403">
        <v>1.0010184223922007</v>
      </c>
      <c r="AH30" s="402">
        <v>997.20109000000002</v>
      </c>
      <c r="AI30" s="403">
        <v>1.0008662622523683</v>
      </c>
      <c r="AJ30" s="402">
        <v>48193.097729999994</v>
      </c>
      <c r="AK30" s="403">
        <v>1.0015958463486121</v>
      </c>
      <c r="AL30" s="402">
        <v>31994.45882</v>
      </c>
      <c r="AM30" s="403">
        <v>1.0015386445026218</v>
      </c>
      <c r="AN30" s="402">
        <v>51290.66115</v>
      </c>
      <c r="AO30" s="403">
        <v>1.0012926357314711</v>
      </c>
      <c r="AP30" s="402">
        <v>1123188.2206100002</v>
      </c>
      <c r="AQ30" s="403">
        <v>1.003747539381628</v>
      </c>
    </row>
    <row r="31" spans="1:43" ht="19.5">
      <c r="A31" s="385" t="s">
        <v>506</v>
      </c>
      <c r="B31" s="404">
        <v>96.207700000000003</v>
      </c>
      <c r="C31" s="405">
        <v>4.4878548102380593E-3</v>
      </c>
      <c r="D31" s="404">
        <v>106.06696000000001</v>
      </c>
      <c r="E31" s="405">
        <v>4.7785230714879829E-3</v>
      </c>
      <c r="F31" s="404">
        <v>123.75698</v>
      </c>
      <c r="G31" s="405">
        <v>4.9074629753337274E-3</v>
      </c>
      <c r="H31" s="404">
        <v>417.09278</v>
      </c>
      <c r="I31" s="405">
        <v>4.9067679222125739E-3</v>
      </c>
      <c r="J31" s="404">
        <v>4.8329399999999998</v>
      </c>
      <c r="K31" s="405">
        <v>9.3448895480670237E-4</v>
      </c>
      <c r="L31" s="404">
        <v>646.71679000000006</v>
      </c>
      <c r="M31" s="405">
        <v>4.3131035393863858E-3</v>
      </c>
      <c r="N31" s="404">
        <v>441.70481999999998</v>
      </c>
      <c r="O31" s="405">
        <v>5.0250403520870493E-3</v>
      </c>
      <c r="P31" s="404">
        <v>57.465110000000003</v>
      </c>
      <c r="Q31" s="405">
        <v>2.8170068025806945E-3</v>
      </c>
      <c r="R31" s="404">
        <v>128.33647999999999</v>
      </c>
      <c r="S31" s="405">
        <v>1.8210995593976665E-3</v>
      </c>
      <c r="T31" s="404">
        <v>37.722919999999995</v>
      </c>
      <c r="U31" s="405">
        <v>1.2478310169687296E-3</v>
      </c>
      <c r="V31" s="404">
        <v>68.222049999999996</v>
      </c>
      <c r="W31" s="405">
        <v>2.071736002385798E-3</v>
      </c>
      <c r="X31" s="404">
        <v>1452.6134500000001</v>
      </c>
      <c r="Y31" s="405">
        <v>4.0939954420865399E-2</v>
      </c>
      <c r="Z31" s="404">
        <v>191.97800000000001</v>
      </c>
      <c r="AA31" s="405">
        <v>9.187548608865305E-4</v>
      </c>
      <c r="AB31" s="404">
        <v>178.19192000000001</v>
      </c>
      <c r="AC31" s="405">
        <v>1.126193197336503E-3</v>
      </c>
      <c r="AD31" s="404">
        <v>47.630519999999997</v>
      </c>
      <c r="AE31" s="405">
        <v>1.523571081194297E-3</v>
      </c>
      <c r="AF31" s="404">
        <v>1.9210999999999998</v>
      </c>
      <c r="AG31" s="405">
        <v>1.018422392200671E-3</v>
      </c>
      <c r="AH31" s="404">
        <v>0.86309000000000002</v>
      </c>
      <c r="AI31" s="405">
        <v>8.6626225236817228E-4</v>
      </c>
      <c r="AJ31" s="404">
        <v>76.786240000000006</v>
      </c>
      <c r="AK31" s="405">
        <v>1.5958463486121224E-3</v>
      </c>
      <c r="AL31" s="404">
        <v>49.152470000000001</v>
      </c>
      <c r="AM31" s="405">
        <v>1.5386445026219007E-3</v>
      </c>
      <c r="AN31" s="404">
        <v>66.214550000000003</v>
      </c>
      <c r="AO31" s="405">
        <v>1.2926357314712307E-3</v>
      </c>
      <c r="AP31" s="404">
        <v>4193.4768700000004</v>
      </c>
      <c r="AQ31" s="405">
        <v>3.7475393816276594E-3</v>
      </c>
    </row>
    <row r="32" spans="1:43" ht="22.5" customHeight="1">
      <c r="A32" s="752" t="s">
        <v>507</v>
      </c>
      <c r="B32" s="753">
        <v>21437.346809999999</v>
      </c>
      <c r="C32" s="754">
        <v>1</v>
      </c>
      <c r="D32" s="753">
        <v>22196.598910000001</v>
      </c>
      <c r="E32" s="754">
        <v>1</v>
      </c>
      <c r="F32" s="753">
        <v>25218.117920000001</v>
      </c>
      <c r="G32" s="754">
        <v>1</v>
      </c>
      <c r="H32" s="753">
        <v>85003.567849999992</v>
      </c>
      <c r="I32" s="754">
        <v>1</v>
      </c>
      <c r="J32" s="753">
        <v>5171.7465199999997</v>
      </c>
      <c r="K32" s="754">
        <v>1</v>
      </c>
      <c r="L32" s="753">
        <v>149942.32902</v>
      </c>
      <c r="M32" s="754">
        <v>1</v>
      </c>
      <c r="N32" s="753">
        <v>87900.750849999997</v>
      </c>
      <c r="O32" s="754">
        <v>1</v>
      </c>
      <c r="P32" s="753">
        <v>20399.35081</v>
      </c>
      <c r="Q32" s="754">
        <v>1</v>
      </c>
      <c r="R32" s="753">
        <v>70471.973559999999</v>
      </c>
      <c r="S32" s="754">
        <v>1</v>
      </c>
      <c r="T32" s="753">
        <v>30230.79206</v>
      </c>
      <c r="U32" s="754">
        <v>1</v>
      </c>
      <c r="V32" s="753">
        <v>32929.895469999996</v>
      </c>
      <c r="W32" s="754">
        <v>1</v>
      </c>
      <c r="X32" s="753">
        <v>35481.560020000004</v>
      </c>
      <c r="Y32" s="754">
        <v>1</v>
      </c>
      <c r="Z32" s="753">
        <v>208954.54072999998</v>
      </c>
      <c r="AA32" s="754">
        <v>1</v>
      </c>
      <c r="AB32" s="753">
        <v>158225.0012</v>
      </c>
      <c r="AC32" s="754">
        <v>1</v>
      </c>
      <c r="AD32" s="753">
        <v>31262.420630000001</v>
      </c>
      <c r="AE32" s="754">
        <v>1</v>
      </c>
      <c r="AF32" s="753">
        <v>1886.3489399999999</v>
      </c>
      <c r="AG32" s="754">
        <v>1</v>
      </c>
      <c r="AH32" s="753">
        <v>996.33799999999997</v>
      </c>
      <c r="AI32" s="754">
        <v>1</v>
      </c>
      <c r="AJ32" s="753">
        <v>48116.31149</v>
      </c>
      <c r="AK32" s="754">
        <v>1</v>
      </c>
      <c r="AL32" s="753">
        <v>31945.306350000003</v>
      </c>
      <c r="AM32" s="754">
        <v>1</v>
      </c>
      <c r="AN32" s="753">
        <v>51224.446600000003</v>
      </c>
      <c r="AO32" s="754">
        <v>1</v>
      </c>
      <c r="AP32" s="753">
        <v>1118994.7437399998</v>
      </c>
      <c r="AQ32" s="754">
        <v>1</v>
      </c>
    </row>
    <row r="33" spans="1:43" ht="19.5">
      <c r="A33" s="387" t="s">
        <v>508</v>
      </c>
      <c r="B33" s="404">
        <v>20.606900000000003</v>
      </c>
      <c r="C33" s="405">
        <v>9.6126167956509369E-4</v>
      </c>
      <c r="D33" s="404">
        <v>29.120099999999997</v>
      </c>
      <c r="E33" s="405">
        <v>1.3119172048867732E-3</v>
      </c>
      <c r="F33" s="404">
        <v>32.907309999999995</v>
      </c>
      <c r="G33" s="405">
        <v>1.3049074520308213E-3</v>
      </c>
      <c r="H33" s="404">
        <v>86.343999999999994</v>
      </c>
      <c r="I33" s="405">
        <v>1.0157691280954862E-3</v>
      </c>
      <c r="J33" s="404">
        <v>0.66508</v>
      </c>
      <c r="K33" s="405">
        <v>1.2859872335738528E-4</v>
      </c>
      <c r="L33" s="404">
        <v>150.5977</v>
      </c>
      <c r="M33" s="405">
        <v>1.0043708203299456E-3</v>
      </c>
      <c r="N33" s="404">
        <v>104.32046000000001</v>
      </c>
      <c r="O33" s="405">
        <v>1.1867982809159361E-3</v>
      </c>
      <c r="P33" s="404">
        <v>5.6165699999999994</v>
      </c>
      <c r="Q33" s="405">
        <v>2.7533082068703337E-4</v>
      </c>
      <c r="R33" s="404">
        <v>0</v>
      </c>
      <c r="S33" s="405">
        <v>0</v>
      </c>
      <c r="T33" s="404">
        <v>9.5135300000000012</v>
      </c>
      <c r="U33" s="405">
        <v>3.146966834715478E-4</v>
      </c>
      <c r="V33" s="404">
        <v>0.27644000000000002</v>
      </c>
      <c r="W33" s="405">
        <v>8.3948034469724977E-6</v>
      </c>
      <c r="X33" s="404">
        <v>0</v>
      </c>
      <c r="Y33" s="405">
        <v>0</v>
      </c>
      <c r="Z33" s="404">
        <v>0</v>
      </c>
      <c r="AA33" s="405">
        <v>0</v>
      </c>
      <c r="AB33" s="404">
        <v>0</v>
      </c>
      <c r="AC33" s="405">
        <v>0</v>
      </c>
      <c r="AD33" s="404">
        <v>9.2932999999999986</v>
      </c>
      <c r="AE33" s="405">
        <v>2.9726744803254215E-4</v>
      </c>
      <c r="AF33" s="404">
        <v>0.21791999999999997</v>
      </c>
      <c r="AG33" s="405">
        <v>1.1552475545696227E-4</v>
      </c>
      <c r="AH33" s="404">
        <v>0.26304</v>
      </c>
      <c r="AI33" s="405">
        <v>2.640067928755101E-4</v>
      </c>
      <c r="AJ33" s="404">
        <v>8.2454699999999992</v>
      </c>
      <c r="AK33" s="405">
        <v>1.7136537994425557E-4</v>
      </c>
      <c r="AL33" s="404">
        <v>6.8707700000000003</v>
      </c>
      <c r="AM33" s="405">
        <v>2.150791707777753E-4</v>
      </c>
      <c r="AN33" s="404">
        <v>17.474540000000001</v>
      </c>
      <c r="AO33" s="405">
        <v>3.4113672591633227E-4</v>
      </c>
      <c r="AP33" s="404">
        <v>482.33312999999998</v>
      </c>
      <c r="AQ33" s="405">
        <v>4.3104146172117394E-4</v>
      </c>
    </row>
    <row r="34" spans="1:43" ht="28.5">
      <c r="A34" s="387" t="s">
        <v>509</v>
      </c>
      <c r="B34" s="404">
        <v>0</v>
      </c>
      <c r="C34" s="405">
        <v>0</v>
      </c>
      <c r="D34" s="404">
        <v>0</v>
      </c>
      <c r="E34" s="405">
        <v>0</v>
      </c>
      <c r="F34" s="404">
        <v>0</v>
      </c>
      <c r="G34" s="405">
        <v>0</v>
      </c>
      <c r="H34" s="404">
        <v>0</v>
      </c>
      <c r="I34" s="405">
        <v>0</v>
      </c>
      <c r="J34" s="404">
        <v>0</v>
      </c>
      <c r="K34" s="405">
        <v>0</v>
      </c>
      <c r="L34" s="404">
        <v>0</v>
      </c>
      <c r="M34" s="405">
        <v>0</v>
      </c>
      <c r="N34" s="404">
        <v>0</v>
      </c>
      <c r="O34" s="405">
        <v>0</v>
      </c>
      <c r="P34" s="404">
        <v>0</v>
      </c>
      <c r="Q34" s="405">
        <v>0</v>
      </c>
      <c r="R34" s="404">
        <v>0</v>
      </c>
      <c r="S34" s="405">
        <v>0</v>
      </c>
      <c r="T34" s="404">
        <v>0</v>
      </c>
      <c r="U34" s="405">
        <v>0</v>
      </c>
      <c r="V34" s="404">
        <v>0</v>
      </c>
      <c r="W34" s="405">
        <v>0</v>
      </c>
      <c r="X34" s="404">
        <v>0</v>
      </c>
      <c r="Y34" s="405">
        <v>0</v>
      </c>
      <c r="Z34" s="404">
        <v>0</v>
      </c>
      <c r="AA34" s="405">
        <v>0</v>
      </c>
      <c r="AB34" s="404">
        <v>0</v>
      </c>
      <c r="AC34" s="405">
        <v>0</v>
      </c>
      <c r="AD34" s="404">
        <v>0</v>
      </c>
      <c r="AE34" s="405">
        <v>0</v>
      </c>
      <c r="AF34" s="404">
        <v>0</v>
      </c>
      <c r="AG34" s="405">
        <v>0</v>
      </c>
      <c r="AH34" s="404">
        <v>0</v>
      </c>
      <c r="AI34" s="405">
        <v>0</v>
      </c>
      <c r="AJ34" s="404">
        <v>0</v>
      </c>
      <c r="AK34" s="405">
        <v>0</v>
      </c>
      <c r="AL34" s="404">
        <v>0</v>
      </c>
      <c r="AM34" s="405">
        <v>0</v>
      </c>
      <c r="AN34" s="404">
        <v>0</v>
      </c>
      <c r="AO34" s="405">
        <v>0</v>
      </c>
      <c r="AP34" s="404">
        <v>0</v>
      </c>
      <c r="AQ34" s="405">
        <v>0</v>
      </c>
    </row>
    <row r="35" spans="1:43" ht="12.75" customHeight="1">
      <c r="A35" s="34" t="s">
        <v>614</v>
      </c>
    </row>
    <row r="36" spans="1:43" ht="12.75" customHeight="1"/>
    <row r="37" spans="1:43">
      <c r="A37" s="657" t="s">
        <v>92</v>
      </c>
      <c r="AQ37" s="25" t="s">
        <v>914</v>
      </c>
    </row>
    <row r="39" spans="1:43" ht="12.75" customHeight="1"/>
    <row r="51" spans="1:1">
      <c r="A51" s="34"/>
    </row>
    <row r="52" spans="1:1">
      <c r="A52" s="576"/>
    </row>
  </sheetData>
  <mergeCells count="22">
    <mergeCell ref="AN5:AO5"/>
    <mergeCell ref="AP5:AQ5"/>
    <mergeCell ref="AB5:AC5"/>
    <mergeCell ref="AD5:AE5"/>
    <mergeCell ref="AF5:AG5"/>
    <mergeCell ref="AH5:AI5"/>
    <mergeCell ref="AJ5:AK5"/>
    <mergeCell ref="T5:U5"/>
    <mergeCell ref="V5:W5"/>
    <mergeCell ref="X5:Y5"/>
    <mergeCell ref="Z5:AA5"/>
    <mergeCell ref="AL5:AM5"/>
    <mergeCell ref="J5:K5"/>
    <mergeCell ref="L5:M5"/>
    <mergeCell ref="N5:O5"/>
    <mergeCell ref="P5:Q5"/>
    <mergeCell ref="R5:S5"/>
    <mergeCell ref="A5:A7"/>
    <mergeCell ref="B5:C5"/>
    <mergeCell ref="D5:E5"/>
    <mergeCell ref="F5:G5"/>
    <mergeCell ref="H5:I5"/>
  </mergeCells>
  <hyperlinks>
    <hyperlink ref="A37" location="'2 Sadržaj'!A1" display="Sadržaj / Contents"/>
  </hyperlinks>
  <pageMargins left="0.7" right="0.7" top="0.75" bottom="0.75" header="0.3" footer="0.3"/>
  <pageSetup paperSize="9"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6"/>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38" t="s">
        <v>95</v>
      </c>
      <c r="B1" s="637"/>
      <c r="C1" s="637"/>
      <c r="D1" s="637"/>
      <c r="E1" s="637"/>
      <c r="F1" s="591"/>
      <c r="G1" s="591"/>
      <c r="H1" s="591"/>
      <c r="I1" s="591"/>
    </row>
    <row r="2" spans="1:9">
      <c r="A2" s="639" t="s">
        <v>96</v>
      </c>
      <c r="B2" s="637"/>
      <c r="C2" s="637"/>
      <c r="D2" s="637"/>
      <c r="E2" s="637"/>
      <c r="G2" s="591"/>
      <c r="H2" s="591"/>
      <c r="I2" s="591"/>
    </row>
    <row r="4" spans="1:9">
      <c r="A4" s="59" t="s">
        <v>97</v>
      </c>
      <c r="I4" s="60"/>
    </row>
    <row r="5" spans="1:9">
      <c r="A5" s="590" t="s">
        <v>98</v>
      </c>
      <c r="I5" s="61"/>
    </row>
    <row r="7" spans="1:9" ht="26.25" customHeight="1">
      <c r="A7" s="1096" t="s">
        <v>754</v>
      </c>
      <c r="B7" s="1096"/>
      <c r="C7" s="1096"/>
      <c r="D7" s="59"/>
      <c r="E7" s="1096" t="s">
        <v>756</v>
      </c>
      <c r="F7" s="1096"/>
      <c r="G7" s="1096"/>
      <c r="I7" s="59"/>
    </row>
    <row r="8" spans="1:9" ht="27.75" customHeight="1">
      <c r="A8" s="1097" t="s">
        <v>755</v>
      </c>
      <c r="B8" s="1097"/>
      <c r="C8" s="1097"/>
      <c r="E8" s="1097" t="s">
        <v>757</v>
      </c>
      <c r="F8" s="1097"/>
      <c r="G8" s="1097"/>
      <c r="H8" s="592"/>
    </row>
    <row r="9" spans="1:9">
      <c r="B9" s="591"/>
    </row>
    <row r="10" spans="1:9" ht="26.25" customHeight="1">
      <c r="A10" s="142" t="s">
        <v>610</v>
      </c>
      <c r="B10" s="142" t="s">
        <v>611</v>
      </c>
      <c r="C10" s="142" t="s">
        <v>612</v>
      </c>
      <c r="E10" s="142" t="s">
        <v>613</v>
      </c>
      <c r="F10" s="142" t="s">
        <v>611</v>
      </c>
      <c r="G10" s="142" t="s">
        <v>612</v>
      </c>
    </row>
    <row r="11" spans="1:9">
      <c r="A11" s="81" t="s">
        <v>172</v>
      </c>
      <c r="B11" s="82">
        <v>137</v>
      </c>
      <c r="C11" s="82">
        <v>135</v>
      </c>
      <c r="E11" s="83" t="s">
        <v>968</v>
      </c>
      <c r="F11" s="82">
        <v>946</v>
      </c>
      <c r="G11" s="82">
        <v>938</v>
      </c>
    </row>
    <row r="12" spans="1:9">
      <c r="A12" s="81" t="s">
        <v>204</v>
      </c>
      <c r="B12" s="82">
        <v>191</v>
      </c>
      <c r="C12" s="82">
        <v>189</v>
      </c>
      <c r="E12" s="83" t="s">
        <v>1000</v>
      </c>
      <c r="F12" s="82">
        <v>1521</v>
      </c>
      <c r="G12" s="82">
        <v>1513</v>
      </c>
    </row>
    <row r="13" spans="1:9">
      <c r="A13" s="81" t="s">
        <v>267</v>
      </c>
      <c r="B13" s="184">
        <v>251</v>
      </c>
      <c r="C13" s="82">
        <v>249</v>
      </c>
      <c r="E13" s="83" t="s">
        <v>1063</v>
      </c>
      <c r="F13" s="82">
        <v>2223</v>
      </c>
      <c r="G13" s="82">
        <v>2216</v>
      </c>
    </row>
    <row r="14" spans="1:9">
      <c r="A14" s="81" t="s">
        <v>280</v>
      </c>
      <c r="B14" s="82">
        <v>347</v>
      </c>
      <c r="C14" s="82">
        <v>343</v>
      </c>
      <c r="E14" s="83" t="s">
        <v>1215</v>
      </c>
      <c r="F14" s="82">
        <v>2632</v>
      </c>
      <c r="G14" s="82">
        <v>2624</v>
      </c>
    </row>
    <row r="15" spans="1:9">
      <c r="A15" s="81" t="s">
        <v>999</v>
      </c>
      <c r="B15" s="82">
        <v>1521</v>
      </c>
      <c r="C15" s="82">
        <v>1513</v>
      </c>
      <c r="E15" s="83" t="s">
        <v>1571</v>
      </c>
      <c r="F15" s="82">
        <v>3675</v>
      </c>
      <c r="G15" s="82">
        <v>3666</v>
      </c>
    </row>
    <row r="16" spans="1:9" ht="15">
      <c r="A16" s="34" t="s">
        <v>614</v>
      </c>
      <c r="E16" s="34" t="s">
        <v>609</v>
      </c>
      <c r="F16"/>
      <c r="G16"/>
    </row>
    <row r="17" spans="1:9">
      <c r="A17" s="34"/>
    </row>
    <row r="18" spans="1:9">
      <c r="A18" s="1009" t="s">
        <v>1572</v>
      </c>
    </row>
    <row r="19" spans="1:9">
      <c r="A19" s="1010" t="s">
        <v>1573</v>
      </c>
    </row>
    <row r="21" spans="1:9">
      <c r="A21" s="59" t="s">
        <v>99</v>
      </c>
    </row>
    <row r="22" spans="1:9">
      <c r="A22" s="590" t="s">
        <v>100</v>
      </c>
    </row>
    <row r="23" spans="1:9">
      <c r="E23" s="34"/>
    </row>
    <row r="24" spans="1:9" ht="29.25" customHeight="1">
      <c r="A24" s="1096" t="s">
        <v>758</v>
      </c>
      <c r="B24" s="1096"/>
      <c r="C24" s="1096"/>
      <c r="E24" s="1096" t="s">
        <v>760</v>
      </c>
      <c r="F24" s="1096"/>
      <c r="G24" s="1096"/>
    </row>
    <row r="25" spans="1:9" ht="27" customHeight="1">
      <c r="A25" s="1097" t="s">
        <v>759</v>
      </c>
      <c r="B25" s="1097"/>
      <c r="C25" s="1097"/>
      <c r="E25" s="1097" t="s">
        <v>761</v>
      </c>
      <c r="F25" s="1097"/>
      <c r="G25" s="1097"/>
      <c r="H25" s="1098"/>
      <c r="I25" s="1098"/>
    </row>
    <row r="26" spans="1:9">
      <c r="H26" s="75"/>
      <c r="I26" s="76"/>
    </row>
    <row r="27" spans="1:9" ht="25.5" customHeight="1">
      <c r="A27" s="142" t="s">
        <v>610</v>
      </c>
      <c r="B27" s="142" t="s">
        <v>611</v>
      </c>
      <c r="C27" s="142" t="s">
        <v>612</v>
      </c>
      <c r="E27" s="142" t="s">
        <v>613</v>
      </c>
      <c r="F27" s="142" t="s">
        <v>611</v>
      </c>
      <c r="G27" s="142" t="s">
        <v>612</v>
      </c>
    </row>
    <row r="28" spans="1:9">
      <c r="A28" s="81" t="s">
        <v>172</v>
      </c>
      <c r="B28" s="82">
        <v>14285</v>
      </c>
      <c r="C28" s="82">
        <v>14904</v>
      </c>
      <c r="E28" s="83" t="s">
        <v>968</v>
      </c>
      <c r="F28" s="82">
        <v>8202</v>
      </c>
      <c r="G28" s="82">
        <v>8432</v>
      </c>
    </row>
    <row r="29" spans="1:9">
      <c r="A29" s="81" t="s">
        <v>204</v>
      </c>
      <c r="B29" s="82">
        <v>13006</v>
      </c>
      <c r="C29" s="82">
        <v>13515</v>
      </c>
      <c r="E29" s="83" t="s">
        <v>1000</v>
      </c>
      <c r="F29" s="82">
        <v>7714</v>
      </c>
      <c r="G29" s="82">
        <v>7908</v>
      </c>
    </row>
    <row r="30" spans="1:9">
      <c r="A30" s="81" t="s">
        <v>267</v>
      </c>
      <c r="B30" s="82">
        <v>11521</v>
      </c>
      <c r="C30" s="82">
        <v>11909</v>
      </c>
      <c r="E30" s="83" t="s">
        <v>1063</v>
      </c>
      <c r="F30" s="82">
        <v>7134</v>
      </c>
      <c r="G30" s="82">
        <v>7300</v>
      </c>
    </row>
    <row r="31" spans="1:9">
      <c r="A31" s="81" t="s">
        <v>280</v>
      </c>
      <c r="B31" s="82">
        <v>10024</v>
      </c>
      <c r="C31" s="82">
        <v>10317</v>
      </c>
      <c r="E31" s="83" t="s">
        <v>1215</v>
      </c>
      <c r="F31" s="82">
        <v>6579</v>
      </c>
      <c r="G31" s="82">
        <v>6706</v>
      </c>
    </row>
    <row r="32" spans="1:9">
      <c r="A32" s="81" t="s">
        <v>999</v>
      </c>
      <c r="B32" s="82">
        <v>7714</v>
      </c>
      <c r="C32" s="82">
        <v>7908</v>
      </c>
      <c r="E32" s="83" t="s">
        <v>1571</v>
      </c>
      <c r="F32" s="82">
        <v>6412</v>
      </c>
      <c r="G32" s="82">
        <v>6532</v>
      </c>
    </row>
    <row r="33" spans="1:9" ht="15">
      <c r="A33" s="34" t="s">
        <v>609</v>
      </c>
      <c r="E33" s="34" t="s">
        <v>609</v>
      </c>
      <c r="F33" s="273"/>
      <c r="G33" s="273"/>
    </row>
    <row r="35" spans="1:9">
      <c r="A35" s="1009" t="s">
        <v>1572</v>
      </c>
    </row>
    <row r="36" spans="1:9">
      <c r="A36" s="1010" t="s">
        <v>1573</v>
      </c>
    </row>
    <row r="37" spans="1:9">
      <c r="A37" s="657" t="s">
        <v>92</v>
      </c>
    </row>
    <row r="40" spans="1:9">
      <c r="E40" s="34"/>
    </row>
    <row r="41" spans="1:9">
      <c r="E41" s="34"/>
    </row>
    <row r="42" spans="1:9">
      <c r="D42" s="223"/>
      <c r="E42" s="223"/>
      <c r="F42" s="223"/>
      <c r="G42" s="223"/>
      <c r="H42" s="223"/>
      <c r="I42" s="223"/>
    </row>
    <row r="44" spans="1:9">
      <c r="D44" s="224"/>
      <c r="E44" s="224"/>
      <c r="F44" s="224"/>
      <c r="G44" s="224"/>
      <c r="H44" s="224"/>
      <c r="I44" s="224"/>
    </row>
    <row r="46" spans="1:9">
      <c r="I46" s="62"/>
    </row>
    <row r="56" spans="8:8">
      <c r="H56" s="62" t="s">
        <v>915</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5"/>
  <sheetViews>
    <sheetView showGridLines="0" zoomScaleNormal="100" workbookViewId="0"/>
  </sheetViews>
  <sheetFormatPr defaultColWidth="9.140625" defaultRowHeight="14.25"/>
  <cols>
    <col min="1" max="1" width="50.140625" style="943" customWidth="1"/>
    <col min="2" max="2" width="14.28515625" style="943" bestFit="1" customWidth="1"/>
    <col min="3" max="3" width="12.5703125" style="943" customWidth="1"/>
    <col min="4" max="4" width="13.7109375" style="943" customWidth="1"/>
    <col min="5" max="16384" width="9.140625" style="943"/>
  </cols>
  <sheetData>
    <row r="1" spans="1:4">
      <c r="A1" s="152" t="s">
        <v>1113</v>
      </c>
      <c r="B1" s="298"/>
      <c r="C1" s="298"/>
      <c r="D1" s="298"/>
    </row>
    <row r="2" spans="1:4">
      <c r="A2" s="564" t="s">
        <v>1114</v>
      </c>
      <c r="B2" s="298"/>
      <c r="C2" s="298"/>
      <c r="D2" s="298"/>
    </row>
    <row r="3" spans="1:4">
      <c r="A3" s="298"/>
      <c r="B3" s="298"/>
      <c r="C3" s="298"/>
      <c r="D3" s="298"/>
    </row>
    <row r="4" spans="1:4">
      <c r="A4" s="298"/>
      <c r="B4" s="298"/>
      <c r="C4" s="298"/>
      <c r="D4" s="944" t="s">
        <v>375</v>
      </c>
    </row>
    <row r="5" spans="1:4" ht="35.25" customHeight="1">
      <c r="A5" s="1099" t="s">
        <v>365</v>
      </c>
      <c r="B5" s="945" t="s">
        <v>1115</v>
      </c>
      <c r="C5" s="1101" t="s">
        <v>404</v>
      </c>
      <c r="D5" s="1101"/>
    </row>
    <row r="6" spans="1:4" ht="22.5">
      <c r="A6" s="1100"/>
      <c r="B6" s="946" t="s">
        <v>1574</v>
      </c>
      <c r="C6" s="947" t="s">
        <v>405</v>
      </c>
      <c r="D6" s="947" t="s">
        <v>406</v>
      </c>
    </row>
    <row r="7" spans="1:4">
      <c r="A7" s="493" t="s">
        <v>1116</v>
      </c>
      <c r="B7" s="494">
        <v>582.95397000000003</v>
      </c>
      <c r="C7" s="495">
        <v>14.301717523739876</v>
      </c>
      <c r="D7" s="494">
        <v>544.85667999999998</v>
      </c>
    </row>
    <row r="8" spans="1:4">
      <c r="A8" s="493" t="s">
        <v>1159</v>
      </c>
      <c r="B8" s="494">
        <v>4373.5679600000003</v>
      </c>
      <c r="C8" s="495">
        <v>4.0317078494653753</v>
      </c>
      <c r="D8" s="494">
        <v>3504.3664699999999</v>
      </c>
    </row>
    <row r="9" spans="1:4">
      <c r="A9" s="493" t="s">
        <v>1160</v>
      </c>
      <c r="B9" s="494">
        <v>1150353.2365999999</v>
      </c>
      <c r="C9" s="495">
        <v>0.64570280780340839</v>
      </c>
      <c r="D9" s="494">
        <v>451348.99892999994</v>
      </c>
    </row>
    <row r="10" spans="1:4">
      <c r="A10" s="493" t="s">
        <v>1117</v>
      </c>
      <c r="B10" s="494">
        <v>20.582819999999998</v>
      </c>
      <c r="C10" s="495">
        <v>-0.72933841777768893</v>
      </c>
      <c r="D10" s="494">
        <v>-55.463509999999999</v>
      </c>
    </row>
    <row r="11" spans="1:4">
      <c r="A11" s="493" t="s">
        <v>1118</v>
      </c>
      <c r="B11" s="494">
        <v>23.698439999999998</v>
      </c>
      <c r="C11" s="495">
        <v>-0.17466464626131561</v>
      </c>
      <c r="D11" s="494">
        <v>-5.0152700000000001</v>
      </c>
    </row>
    <row r="12" spans="1:4">
      <c r="A12" s="493" t="s">
        <v>1161</v>
      </c>
      <c r="B12" s="494">
        <v>60676.831689999999</v>
      </c>
      <c r="C12" s="495">
        <v>0.76104495993108323</v>
      </c>
      <c r="D12" s="494">
        <v>26221.816019999995</v>
      </c>
    </row>
    <row r="13" spans="1:4" ht="22.5">
      <c r="A13" s="496" t="s">
        <v>1162</v>
      </c>
      <c r="B13" s="494">
        <v>55.348839999999996</v>
      </c>
      <c r="C13" s="495">
        <v>-5.8729535441403885E-2</v>
      </c>
      <c r="D13" s="494">
        <v>-3.4534300000000004</v>
      </c>
    </row>
    <row r="14" spans="1:4">
      <c r="A14" s="948" t="s">
        <v>1119</v>
      </c>
      <c r="B14" s="949">
        <v>1216086.2203199998</v>
      </c>
      <c r="C14" s="950">
        <v>0.65559749890403141</v>
      </c>
      <c r="D14" s="949">
        <v>481556.10589000001</v>
      </c>
    </row>
    <row r="15" spans="1:4">
      <c r="A15" s="493" t="s">
        <v>1163</v>
      </c>
      <c r="B15" s="494">
        <v>447158.24745999998</v>
      </c>
      <c r="C15" s="495">
        <v>4.8349500663278633</v>
      </c>
      <c r="D15" s="494">
        <v>370523.78745999996</v>
      </c>
    </row>
    <row r="16" spans="1:4">
      <c r="A16" s="496" t="s">
        <v>1164</v>
      </c>
      <c r="B16" s="494">
        <v>49006.980389999997</v>
      </c>
      <c r="C16" s="495">
        <v>0.20599730857379203</v>
      </c>
      <c r="D16" s="494">
        <v>8370.919230000005</v>
      </c>
    </row>
    <row r="17" spans="1:4" ht="22.5">
      <c r="A17" s="496" t="s">
        <v>1166</v>
      </c>
      <c r="B17" s="494">
        <v>0</v>
      </c>
      <c r="C17" s="495"/>
      <c r="D17" s="494"/>
    </row>
    <row r="18" spans="1:4">
      <c r="A18" s="493" t="s">
        <v>1167</v>
      </c>
      <c r="B18" s="494">
        <v>0</v>
      </c>
      <c r="C18" s="495"/>
      <c r="D18" s="494"/>
    </row>
    <row r="19" spans="1:4">
      <c r="A19" s="493" t="s">
        <v>1168</v>
      </c>
      <c r="B19" s="494">
        <v>1065576.4134899999</v>
      </c>
      <c r="C19" s="495">
        <v>0.76878615719352716</v>
      </c>
      <c r="D19" s="494">
        <v>463142.69975000003</v>
      </c>
    </row>
    <row r="20" spans="1:4">
      <c r="A20" s="493" t="s">
        <v>1169</v>
      </c>
      <c r="B20" s="494">
        <v>15768.76093</v>
      </c>
      <c r="C20" s="495">
        <v>0.16570419000090963</v>
      </c>
      <c r="D20" s="494">
        <v>2241.5204299999996</v>
      </c>
    </row>
    <row r="21" spans="1:4">
      <c r="A21" s="493" t="s">
        <v>1170</v>
      </c>
      <c r="B21" s="494">
        <v>8961.4575600000007</v>
      </c>
      <c r="C21" s="495">
        <v>7.2621488668060898</v>
      </c>
      <c r="D21" s="494">
        <v>7876.8175100000008</v>
      </c>
    </row>
    <row r="22" spans="1:4">
      <c r="A22" s="493" t="s">
        <v>1171</v>
      </c>
      <c r="B22" s="494">
        <v>991.66038000000003</v>
      </c>
      <c r="C22" s="495">
        <v>4.4864685952270076</v>
      </c>
      <c r="D22" s="494">
        <v>810.91381000000001</v>
      </c>
    </row>
    <row r="23" spans="1:4">
      <c r="A23" s="496" t="s">
        <v>1172</v>
      </c>
      <c r="B23" s="494">
        <v>607.48292000000004</v>
      </c>
      <c r="C23" s="495">
        <v>0.33513008433753888</v>
      </c>
      <c r="D23" s="494">
        <v>152.48387000000005</v>
      </c>
    </row>
    <row r="24" spans="1:4" ht="22.5">
      <c r="A24" s="496" t="s">
        <v>1173</v>
      </c>
      <c r="B24" s="494">
        <v>75173.464650000009</v>
      </c>
      <c r="C24" s="495">
        <v>-1.3636159430395504E-2</v>
      </c>
      <c r="D24" s="494">
        <v>-1039.2487099999935</v>
      </c>
    </row>
    <row r="25" spans="1:4">
      <c r="A25" s="948" t="s">
        <v>1120</v>
      </c>
      <c r="B25" s="949">
        <v>1216086.2203199998</v>
      </c>
      <c r="C25" s="950">
        <v>0.65559749890403141</v>
      </c>
      <c r="D25" s="949">
        <v>481556.10589000001</v>
      </c>
    </row>
    <row r="26" spans="1:4">
      <c r="A26" s="493" t="s">
        <v>1199</v>
      </c>
      <c r="B26" s="494">
        <v>447158.24745999998</v>
      </c>
      <c r="C26" s="495">
        <v>4.8349500663278633</v>
      </c>
      <c r="D26" s="494">
        <v>370523.78745999996</v>
      </c>
    </row>
    <row r="27" spans="1:4">
      <c r="A27" s="34" t="s">
        <v>614</v>
      </c>
      <c r="B27" s="951"/>
      <c r="C27" s="951"/>
      <c r="D27" s="952"/>
    </row>
    <row r="28" spans="1:4">
      <c r="A28" s="1009" t="s">
        <v>1572</v>
      </c>
      <c r="B28" s="951"/>
      <c r="C28" s="951"/>
      <c r="D28" s="952"/>
    </row>
    <row r="29" spans="1:4">
      <c r="A29" s="1010" t="s">
        <v>1573</v>
      </c>
      <c r="B29" s="954"/>
      <c r="C29" s="954"/>
      <c r="D29" s="952"/>
    </row>
    <row r="30" spans="1:4">
      <c r="A30" s="152" t="s">
        <v>1188</v>
      </c>
      <c r="B30" s="954"/>
      <c r="C30" s="954"/>
      <c r="D30" s="952"/>
    </row>
    <row r="31" spans="1:4">
      <c r="A31" s="564" t="s">
        <v>1189</v>
      </c>
      <c r="B31" s="954"/>
      <c r="C31" s="954"/>
      <c r="D31" s="952"/>
    </row>
    <row r="32" spans="1:4">
      <c r="A32" s="953"/>
      <c r="B32" s="954"/>
      <c r="C32" s="954"/>
      <c r="D32" s="952"/>
    </row>
    <row r="33" spans="1:4">
      <c r="A33" s="955"/>
      <c r="B33" s="298"/>
      <c r="C33" s="298"/>
      <c r="D33" s="944" t="s">
        <v>375</v>
      </c>
    </row>
    <row r="34" spans="1:4" ht="40.5" customHeight="1">
      <c r="A34" s="1099" t="s">
        <v>365</v>
      </c>
      <c r="B34" s="945" t="s">
        <v>366</v>
      </c>
      <c r="C34" s="1101" t="s">
        <v>424</v>
      </c>
      <c r="D34" s="1101"/>
    </row>
    <row r="35" spans="1:4" ht="22.5">
      <c r="A35" s="1102"/>
      <c r="B35" s="946" t="s">
        <v>1575</v>
      </c>
      <c r="C35" s="947" t="s">
        <v>405</v>
      </c>
      <c r="D35" s="947" t="s">
        <v>406</v>
      </c>
    </row>
    <row r="36" spans="1:4" ht="45">
      <c r="A36" s="80" t="s">
        <v>1147</v>
      </c>
      <c r="B36" s="494">
        <v>543467.41019000008</v>
      </c>
      <c r="C36" s="495">
        <v>1.2627560223051491</v>
      </c>
      <c r="D36" s="494">
        <v>303287.99852000008</v>
      </c>
    </row>
    <row r="37" spans="1:4">
      <c r="A37" s="80" t="s">
        <v>1148</v>
      </c>
      <c r="B37" s="494">
        <v>128554.52931999999</v>
      </c>
      <c r="C37" s="495">
        <v>0.74065598560352741</v>
      </c>
      <c r="D37" s="494">
        <v>54700.459139999984</v>
      </c>
    </row>
    <row r="38" spans="1:4">
      <c r="A38" s="80" t="s">
        <v>1149</v>
      </c>
      <c r="B38" s="494">
        <v>0</v>
      </c>
      <c r="C38" s="495"/>
      <c r="D38" s="494"/>
    </row>
    <row r="39" spans="1:4">
      <c r="A39" s="80" t="s">
        <v>1150</v>
      </c>
      <c r="B39" s="494">
        <v>54.583880000000001</v>
      </c>
      <c r="C39" s="495">
        <v>-0.33325149204606525</v>
      </c>
      <c r="D39" s="494">
        <v>-27.281890000000008</v>
      </c>
    </row>
    <row r="40" spans="1:4" ht="22.5">
      <c r="A40" s="80" t="s">
        <v>1151</v>
      </c>
      <c r="B40" s="554">
        <v>-544050.73905999993</v>
      </c>
      <c r="C40" s="956">
        <v>1.0911857633149766</v>
      </c>
      <c r="D40" s="554">
        <v>-283886.98478999996</v>
      </c>
    </row>
    <row r="41" spans="1:4">
      <c r="A41" s="80" t="s">
        <v>1152</v>
      </c>
      <c r="B41" s="554">
        <v>-5956.6015199999993</v>
      </c>
      <c r="C41" s="956">
        <v>0.13438915343097282</v>
      </c>
      <c r="D41" s="554">
        <v>-705.66844999999921</v>
      </c>
    </row>
    <row r="42" spans="1:4">
      <c r="A42" s="80" t="s">
        <v>1153</v>
      </c>
      <c r="B42" s="554">
        <v>-112085.31641</v>
      </c>
      <c r="C42" s="956">
        <v>2.1136881616026266</v>
      </c>
      <c r="D42" s="554">
        <v>-76087.711449999988</v>
      </c>
    </row>
    <row r="43" spans="1:4">
      <c r="A43" s="80" t="s">
        <v>1154</v>
      </c>
      <c r="B43" s="554">
        <v>0</v>
      </c>
      <c r="C43" s="956">
        <v>-1</v>
      </c>
      <c r="D43" s="554">
        <v>7709.1296900000007</v>
      </c>
    </row>
    <row r="44" spans="1:4" ht="22.5">
      <c r="A44" s="80" t="s">
        <v>1155</v>
      </c>
      <c r="B44" s="554">
        <v>9983.8664000000008</v>
      </c>
      <c r="C44" s="956">
        <v>0.99920205860174183</v>
      </c>
      <c r="D44" s="554">
        <v>4989.9407700000002</v>
      </c>
    </row>
    <row r="45" spans="1:4">
      <c r="A45" s="80" t="s">
        <v>1156</v>
      </c>
      <c r="B45" s="554">
        <v>-1761.0345199999999</v>
      </c>
      <c r="C45" s="956">
        <v>1.0909485667606249</v>
      </c>
      <c r="D45" s="554">
        <v>-918.81651999999997</v>
      </c>
    </row>
    <row r="46" spans="1:4" ht="22.5">
      <c r="A46" s="80" t="s">
        <v>1157</v>
      </c>
      <c r="B46" s="554">
        <v>8222.8318799999997</v>
      </c>
      <c r="C46" s="956">
        <v>0.98059030471757958</v>
      </c>
      <c r="D46" s="554">
        <v>4071.1242499999998</v>
      </c>
    </row>
    <row r="47" spans="1:4">
      <c r="A47" s="80" t="s">
        <v>1158</v>
      </c>
      <c r="B47" s="554">
        <v>-508.36221999999998</v>
      </c>
      <c r="C47" s="956">
        <v>-0.7306128472671175</v>
      </c>
      <c r="D47" s="554">
        <v>1378.7441799999999</v>
      </c>
    </row>
    <row r="48" spans="1:4" ht="21.75">
      <c r="A48" s="957" t="s">
        <v>1165</v>
      </c>
      <c r="B48" s="958">
        <v>7714.4696599999997</v>
      </c>
      <c r="C48" s="959">
        <v>2.4065466174810828</v>
      </c>
      <c r="D48" s="958">
        <v>5449.8684299999995</v>
      </c>
    </row>
    <row r="49" spans="1:5">
      <c r="A49" s="34" t="s">
        <v>614</v>
      </c>
    </row>
    <row r="50" spans="1:5">
      <c r="A50" s="1009" t="s">
        <v>1572</v>
      </c>
    </row>
    <row r="51" spans="1:5">
      <c r="A51" s="1010" t="s">
        <v>1573</v>
      </c>
    </row>
    <row r="53" spans="1:5">
      <c r="A53" s="657" t="s">
        <v>92</v>
      </c>
    </row>
    <row r="55" spans="1:5">
      <c r="E55" s="62" t="s">
        <v>1175</v>
      </c>
    </row>
  </sheetData>
  <mergeCells count="4">
    <mergeCell ref="A5:A6"/>
    <mergeCell ref="C5:D5"/>
    <mergeCell ref="A34:A35"/>
    <mergeCell ref="C34:D34"/>
  </mergeCells>
  <hyperlinks>
    <hyperlink ref="A53" location="'2 Sadržaj'!A1" display="Sadržaj / Contents"/>
  </hyperlinks>
  <pageMargins left="0.7" right="0.7" top="0.75" bottom="0.75" header="0.3" footer="0.3"/>
  <pageSetup paperSize="9" scale="8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40625" defaultRowHeight="14.25"/>
  <cols>
    <col min="1" max="1" width="57.140625" style="943" customWidth="1"/>
    <col min="2" max="2" width="13.140625" style="943" customWidth="1"/>
    <col min="3" max="3" width="13.42578125" style="943" customWidth="1"/>
    <col min="4" max="4" width="12.85546875" style="943" customWidth="1"/>
    <col min="5" max="5" width="12.7109375" style="943" bestFit="1" customWidth="1"/>
    <col min="6" max="16384" width="9.140625" style="943"/>
  </cols>
  <sheetData>
    <row r="1" spans="1:5">
      <c r="A1" s="960" t="s">
        <v>1191</v>
      </c>
      <c r="B1" s="961"/>
      <c r="C1" s="961"/>
      <c r="D1" s="962"/>
      <c r="E1" s="758" t="s">
        <v>1576</v>
      </c>
    </row>
    <row r="2" spans="1:5">
      <c r="A2" s="564" t="s">
        <v>1192</v>
      </c>
      <c r="B2" s="962"/>
      <c r="C2" s="962"/>
      <c r="D2" s="962"/>
      <c r="E2" s="569" t="s">
        <v>1214</v>
      </c>
    </row>
    <row r="3" spans="1:5">
      <c r="A3" s="962"/>
      <c r="B3" s="962"/>
      <c r="C3" s="944" t="s">
        <v>375</v>
      </c>
      <c r="D3" s="962"/>
    </row>
    <row r="4" spans="1:5" ht="24">
      <c r="A4" s="945" t="s">
        <v>478</v>
      </c>
      <c r="B4" s="974" t="s">
        <v>1121</v>
      </c>
      <c r="C4" s="974" t="s">
        <v>1122</v>
      </c>
      <c r="D4" s="962"/>
    </row>
    <row r="5" spans="1:5">
      <c r="A5" s="990" t="s">
        <v>1190</v>
      </c>
      <c r="B5" s="972">
        <v>47103.127890000003</v>
      </c>
      <c r="C5" s="973">
        <v>4.1093401697941574E-2</v>
      </c>
      <c r="D5" s="962"/>
    </row>
    <row r="6" spans="1:5">
      <c r="A6" s="80" t="s">
        <v>1123</v>
      </c>
      <c r="B6" s="972">
        <v>147545.65665000002</v>
      </c>
      <c r="C6" s="973">
        <v>0.12872081343863839</v>
      </c>
      <c r="D6" s="962"/>
    </row>
    <row r="7" spans="1:5">
      <c r="A7" s="80" t="s">
        <v>1127</v>
      </c>
      <c r="B7" s="972">
        <v>687.55921999999998</v>
      </c>
      <c r="C7" s="973">
        <v>5.9983590229008418E-4</v>
      </c>
      <c r="D7" s="962"/>
    </row>
    <row r="8" spans="1:5">
      <c r="A8" s="80" t="s">
        <v>1124</v>
      </c>
      <c r="B8" s="972">
        <v>901530.02061999997</v>
      </c>
      <c r="C8" s="973">
        <v>0.78650690388559685</v>
      </c>
      <c r="D8" s="962"/>
    </row>
    <row r="9" spans="1:5">
      <c r="A9" s="80" t="s">
        <v>1125</v>
      </c>
      <c r="B9" s="972">
        <v>0</v>
      </c>
      <c r="C9" s="973">
        <v>0</v>
      </c>
      <c r="D9" s="962"/>
    </row>
    <row r="10" spans="1:5">
      <c r="A10" s="80" t="s">
        <v>1126</v>
      </c>
      <c r="B10" s="972">
        <v>3164.14347</v>
      </c>
      <c r="C10" s="973">
        <v>2.7604412799565512E-3</v>
      </c>
      <c r="D10" s="962"/>
    </row>
    <row r="11" spans="1:5">
      <c r="A11" s="80" t="s">
        <v>1128</v>
      </c>
      <c r="B11" s="972"/>
      <c r="C11" s="973">
        <v>0</v>
      </c>
      <c r="D11" s="962"/>
    </row>
    <row r="12" spans="1:5">
      <c r="A12" s="971" t="s">
        <v>1133</v>
      </c>
      <c r="B12" s="972">
        <v>46020.925940000001</v>
      </c>
      <c r="C12" s="973">
        <v>4.0149274175168566E-2</v>
      </c>
      <c r="D12" s="962"/>
    </row>
    <row r="13" spans="1:5">
      <c r="A13" s="80" t="s">
        <v>1129</v>
      </c>
      <c r="B13" s="972">
        <v>194.09332000000001</v>
      </c>
      <c r="C13" s="973">
        <v>1.6932962040808362E-4</v>
      </c>
      <c r="D13" s="962"/>
    </row>
    <row r="14" spans="1:5" ht="21.75">
      <c r="A14" s="991" t="s">
        <v>1222</v>
      </c>
      <c r="B14" s="992">
        <v>1146245.5271099999</v>
      </c>
      <c r="C14" s="993">
        <v>1.0000000000000002</v>
      </c>
      <c r="D14" s="962"/>
    </row>
    <row r="15" spans="1:5">
      <c r="A15" s="34" t="s">
        <v>614</v>
      </c>
      <c r="B15" s="962"/>
      <c r="C15" s="962"/>
      <c r="D15" s="962"/>
    </row>
    <row r="16" spans="1:5">
      <c r="A16" s="1009" t="s">
        <v>1572</v>
      </c>
      <c r="B16" s="962"/>
      <c r="C16" s="962"/>
      <c r="D16" s="962"/>
    </row>
    <row r="17" spans="1:5">
      <c r="A17" s="1010" t="s">
        <v>1573</v>
      </c>
      <c r="B17" s="962"/>
      <c r="C17" s="962"/>
      <c r="D17" s="962"/>
    </row>
    <row r="18" spans="1:5">
      <c r="A18" s="1010"/>
      <c r="B18" s="962"/>
      <c r="C18" s="962"/>
      <c r="D18" s="962"/>
    </row>
    <row r="19" spans="1:5">
      <c r="A19" s="963" t="s">
        <v>1193</v>
      </c>
      <c r="B19" s="962"/>
      <c r="C19" s="962"/>
      <c r="E19" s="758" t="s">
        <v>1576</v>
      </c>
    </row>
    <row r="20" spans="1:5">
      <c r="A20" s="564" t="s">
        <v>1194</v>
      </c>
      <c r="B20" s="962"/>
      <c r="C20" s="962"/>
      <c r="E20" s="569" t="s">
        <v>1214</v>
      </c>
    </row>
    <row r="21" spans="1:5">
      <c r="A21" s="962"/>
      <c r="B21" s="944" t="s">
        <v>375</v>
      </c>
      <c r="C21" s="962"/>
      <c r="D21" s="962"/>
    </row>
    <row r="22" spans="1:5" ht="24">
      <c r="A22" s="977" t="s">
        <v>1138</v>
      </c>
      <c r="B22" s="978" t="s">
        <v>1139</v>
      </c>
      <c r="C22" s="962"/>
      <c r="D22" s="962"/>
    </row>
    <row r="23" spans="1:5">
      <c r="A23" s="964" t="s">
        <v>1130</v>
      </c>
      <c r="B23" s="965">
        <v>39510.048270000007</v>
      </c>
      <c r="C23" s="962"/>
      <c r="D23" s="962"/>
    </row>
    <row r="24" spans="1:5">
      <c r="A24" s="964" t="s">
        <v>1131</v>
      </c>
      <c r="B24" s="965">
        <v>54793.605210000002</v>
      </c>
      <c r="C24" s="962"/>
      <c r="D24" s="962"/>
    </row>
    <row r="25" spans="1:5" ht="21.75">
      <c r="A25" s="975" t="s">
        <v>1577</v>
      </c>
      <c r="B25" s="967">
        <v>15283.556939999999</v>
      </c>
      <c r="C25" s="962"/>
      <c r="D25" s="962"/>
    </row>
    <row r="26" spans="1:5">
      <c r="A26" s="964" t="s">
        <v>1132</v>
      </c>
      <c r="B26" s="965">
        <v>13170.016089999999</v>
      </c>
      <c r="C26" s="962"/>
      <c r="D26" s="962"/>
    </row>
    <row r="27" spans="1:5">
      <c r="A27" s="964" t="s">
        <v>1142</v>
      </c>
      <c r="B27" s="965">
        <v>54793.605210000002</v>
      </c>
      <c r="C27" s="962"/>
      <c r="D27" s="962"/>
    </row>
    <row r="28" spans="1:5" ht="32.25">
      <c r="A28" s="975" t="s">
        <v>1134</v>
      </c>
      <c r="B28" s="967">
        <v>41623.589119999997</v>
      </c>
      <c r="C28" s="962"/>
      <c r="D28" s="962"/>
    </row>
    <row r="29" spans="1:5" ht="22.5">
      <c r="A29" s="976" t="s">
        <v>1135</v>
      </c>
      <c r="B29" s="965">
        <v>23100</v>
      </c>
      <c r="C29" s="962"/>
      <c r="D29" s="962"/>
    </row>
    <row r="30" spans="1:5">
      <c r="A30" s="964" t="s">
        <v>1142</v>
      </c>
      <c r="B30" s="965">
        <v>54793.605210000002</v>
      </c>
      <c r="C30" s="962"/>
      <c r="D30" s="962"/>
    </row>
    <row r="31" spans="1:5" ht="32.25">
      <c r="A31" s="975" t="s">
        <v>1136</v>
      </c>
      <c r="B31" s="967">
        <v>31693.605210000002</v>
      </c>
      <c r="C31" s="962"/>
      <c r="D31" s="962"/>
    </row>
    <row r="32" spans="1:5">
      <c r="A32" s="34" t="s">
        <v>614</v>
      </c>
      <c r="B32" s="962"/>
      <c r="C32" s="962"/>
      <c r="D32" s="962"/>
    </row>
    <row r="33" spans="1:4">
      <c r="A33" s="57" t="s">
        <v>1578</v>
      </c>
      <c r="B33" s="962"/>
      <c r="C33" s="962"/>
      <c r="D33" s="962"/>
    </row>
    <row r="34" spans="1:4">
      <c r="A34" s="1009" t="s">
        <v>1572</v>
      </c>
      <c r="B34" s="962"/>
      <c r="C34" s="962"/>
      <c r="D34" s="962"/>
    </row>
    <row r="35" spans="1:4">
      <c r="A35" s="1010" t="s">
        <v>1573</v>
      </c>
    </row>
    <row r="36" spans="1:4">
      <c r="A36" s="1010"/>
    </row>
    <row r="37" spans="1:4">
      <c r="A37" s="963" t="s">
        <v>1195</v>
      </c>
      <c r="B37" s="962"/>
      <c r="C37" s="962"/>
      <c r="D37" s="962"/>
    </row>
    <row r="38" spans="1:4">
      <c r="A38" s="564" t="s">
        <v>1196</v>
      </c>
      <c r="B38" s="962"/>
      <c r="C38" s="962"/>
      <c r="D38" s="962"/>
    </row>
    <row r="39" spans="1:4">
      <c r="A39" s="962"/>
      <c r="C39" s="962"/>
      <c r="D39" s="944" t="s">
        <v>375</v>
      </c>
    </row>
    <row r="40" spans="1:4" ht="78.75" customHeight="1">
      <c r="A40" s="987" t="s">
        <v>1140</v>
      </c>
      <c r="B40" s="987" t="s">
        <v>1115</v>
      </c>
      <c r="C40" s="1101" t="s">
        <v>404</v>
      </c>
      <c r="D40" s="1101"/>
    </row>
    <row r="41" spans="1:4" ht="22.5">
      <c r="A41" s="988"/>
      <c r="B41" s="1011" t="s">
        <v>1574</v>
      </c>
      <c r="C41" s="989" t="s">
        <v>405</v>
      </c>
      <c r="D41" s="989" t="s">
        <v>406</v>
      </c>
    </row>
    <row r="42" spans="1:4">
      <c r="A42" s="964" t="s">
        <v>1141</v>
      </c>
      <c r="B42" s="965">
        <v>6938.4409599999999</v>
      </c>
      <c r="C42" s="968">
        <v>1.5635090469049042</v>
      </c>
      <c r="D42" s="965">
        <v>4231.8224800000007</v>
      </c>
    </row>
    <row r="43" spans="1:4">
      <c r="A43" s="964" t="s">
        <v>1143</v>
      </c>
      <c r="B43" s="965">
        <v>2178.80575</v>
      </c>
      <c r="C43" s="968">
        <v>0.59901519916886059</v>
      </c>
      <c r="D43" s="965">
        <v>816.21348</v>
      </c>
    </row>
    <row r="44" spans="1:4">
      <c r="A44" s="964" t="s">
        <v>1144</v>
      </c>
      <c r="B44" s="965">
        <v>672568.60499999998</v>
      </c>
      <c r="C44" s="968">
        <v>1.6555290817147896</v>
      </c>
      <c r="D44" s="965">
        <v>419297.56774000003</v>
      </c>
    </row>
    <row r="45" spans="1:4">
      <c r="A45" s="964" t="s">
        <v>1145</v>
      </c>
      <c r="B45" s="965">
        <v>179553.81148999999</v>
      </c>
      <c r="C45" s="968">
        <v>-0.15439729940777158</v>
      </c>
      <c r="D45" s="965">
        <v>-32784.454890000015</v>
      </c>
    </row>
    <row r="46" spans="1:4">
      <c r="A46" s="964" t="s">
        <v>1146</v>
      </c>
      <c r="B46" s="965">
        <v>126511.54373000002</v>
      </c>
      <c r="C46" s="968">
        <v>1.3559445501809271</v>
      </c>
      <c r="D46" s="965">
        <v>72812.680690000023</v>
      </c>
    </row>
    <row r="47" spans="1:4">
      <c r="A47" s="966" t="s">
        <v>1174</v>
      </c>
      <c r="B47" s="969">
        <v>987751.20692999999</v>
      </c>
      <c r="C47" s="970">
        <v>0.88726385496497406</v>
      </c>
      <c r="D47" s="969">
        <v>464373.82950000005</v>
      </c>
    </row>
    <row r="48" spans="1:4">
      <c r="A48" s="34" t="s">
        <v>614</v>
      </c>
    </row>
    <row r="49" spans="1:5">
      <c r="E49" s="943" t="s">
        <v>1137</v>
      </c>
    </row>
    <row r="50" spans="1:5">
      <c r="A50" s="1009" t="s">
        <v>1572</v>
      </c>
    </row>
    <row r="51" spans="1:5">
      <c r="A51" s="1010" t="s">
        <v>1573</v>
      </c>
    </row>
    <row r="54" spans="1:5">
      <c r="A54" s="657" t="s">
        <v>92</v>
      </c>
    </row>
    <row r="58" spans="1:5">
      <c r="E58" s="62" t="s">
        <v>1176</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19"/>
  <sheetViews>
    <sheetView showGridLines="0" zoomScaleNormal="100" workbookViewId="0"/>
  </sheetViews>
  <sheetFormatPr defaultRowHeight="15"/>
  <cols>
    <col min="1" max="1" width="29.140625" customWidth="1"/>
    <col min="2" max="3" width="12.140625" customWidth="1"/>
    <col min="4" max="6" width="11.42578125" customWidth="1"/>
    <col min="7" max="7" width="11.5703125" customWidth="1"/>
    <col min="8" max="8" width="11.85546875" customWidth="1"/>
    <col min="9" max="11" width="11.42578125" customWidth="1"/>
    <col min="12" max="13" width="11" bestFit="1" customWidth="1"/>
    <col min="14" max="16" width="11.42578125" customWidth="1"/>
  </cols>
  <sheetData>
    <row r="1" spans="1:16" ht="18">
      <c r="A1" s="640" t="s">
        <v>101</v>
      </c>
      <c r="B1" s="586"/>
      <c r="C1" s="586"/>
      <c r="D1" s="205"/>
      <c r="E1" s="205"/>
      <c r="F1" s="205"/>
      <c r="G1" s="205"/>
      <c r="H1" s="205"/>
      <c r="I1" s="205"/>
      <c r="J1" s="205"/>
      <c r="K1" s="205"/>
      <c r="L1" s="205"/>
      <c r="M1" s="205"/>
      <c r="N1" s="205"/>
      <c r="O1" s="205"/>
      <c r="P1" s="205"/>
    </row>
    <row r="2" spans="1:16" ht="18">
      <c r="A2" s="641" t="s">
        <v>102</v>
      </c>
      <c r="B2" s="586"/>
      <c r="C2" s="586"/>
      <c r="D2" s="205"/>
      <c r="E2" s="205"/>
      <c r="F2" s="205"/>
      <c r="G2" s="205"/>
      <c r="H2" s="205"/>
      <c r="I2" s="205"/>
      <c r="J2" s="205"/>
      <c r="K2" s="205"/>
      <c r="L2" s="205"/>
      <c r="M2" s="205"/>
      <c r="N2" s="205"/>
      <c r="O2" s="205"/>
      <c r="P2" s="205"/>
    </row>
    <row r="3" spans="1:16" s="273" customFormat="1" ht="18">
      <c r="A3" s="587"/>
      <c r="B3" s="586"/>
      <c r="C3" s="586"/>
      <c r="D3" s="205"/>
      <c r="E3" s="205"/>
      <c r="F3" s="205"/>
      <c r="G3" s="205"/>
      <c r="H3" s="205"/>
      <c r="I3" s="205"/>
      <c r="J3" s="205"/>
      <c r="K3" s="205"/>
      <c r="L3" s="205"/>
      <c r="M3" s="205"/>
      <c r="N3" s="205"/>
      <c r="O3" s="205"/>
      <c r="P3" s="205"/>
    </row>
    <row r="4" spans="1:16" ht="12.6" customHeight="1">
      <c r="A4" s="152" t="s">
        <v>1490</v>
      </c>
    </row>
    <row r="5" spans="1:16" ht="12.75" customHeight="1">
      <c r="A5" s="564" t="s">
        <v>1491</v>
      </c>
      <c r="H5" s="53"/>
      <c r="J5" s="53"/>
    </row>
    <row r="6" spans="1:16" ht="12.75" customHeight="1">
      <c r="L6" s="1103" t="s">
        <v>601</v>
      </c>
      <c r="M6" s="1104"/>
      <c r="N6" s="1104"/>
      <c r="O6" s="1104"/>
      <c r="P6" s="1104"/>
    </row>
    <row r="7" spans="1:16" ht="24" customHeight="1">
      <c r="A7" s="1105" t="s">
        <v>602</v>
      </c>
      <c r="B7" s="1106" t="s">
        <v>598</v>
      </c>
      <c r="C7" s="1106"/>
      <c r="D7" s="1106"/>
      <c r="E7" s="1106"/>
      <c r="F7" s="1106"/>
      <c r="G7" s="1106" t="s">
        <v>599</v>
      </c>
      <c r="H7" s="1106"/>
      <c r="I7" s="1106"/>
      <c r="J7" s="1106"/>
      <c r="K7" s="1106"/>
      <c r="L7" s="1106" t="s">
        <v>600</v>
      </c>
      <c r="M7" s="1106"/>
      <c r="N7" s="1106"/>
      <c r="O7" s="1106"/>
      <c r="P7" s="1106"/>
    </row>
    <row r="8" spans="1:16" ht="48" customHeight="1">
      <c r="A8" s="1105"/>
      <c r="B8" s="1105" t="s">
        <v>603</v>
      </c>
      <c r="C8" s="1105"/>
      <c r="D8" s="1105"/>
      <c r="E8" s="1105" t="s">
        <v>604</v>
      </c>
      <c r="F8" s="1105"/>
      <c r="G8" s="1105" t="s">
        <v>603</v>
      </c>
      <c r="H8" s="1105"/>
      <c r="I8" s="1105"/>
      <c r="J8" s="1105" t="s">
        <v>605</v>
      </c>
      <c r="K8" s="1105"/>
      <c r="L8" s="1105" t="s">
        <v>606</v>
      </c>
      <c r="M8" s="1105"/>
      <c r="N8" s="1105"/>
      <c r="O8" s="1105" t="s">
        <v>605</v>
      </c>
      <c r="P8" s="1105"/>
    </row>
    <row r="9" spans="1:16" ht="24">
      <c r="A9" s="1105"/>
      <c r="B9" s="912" t="s">
        <v>1492</v>
      </c>
      <c r="C9" s="912" t="s">
        <v>1493</v>
      </c>
      <c r="D9" s="410" t="s">
        <v>607</v>
      </c>
      <c r="E9" s="912" t="s">
        <v>1492</v>
      </c>
      <c r="F9" s="912" t="s">
        <v>1493</v>
      </c>
      <c r="G9" s="912" t="s">
        <v>1492</v>
      </c>
      <c r="H9" s="912" t="s">
        <v>1493</v>
      </c>
      <c r="I9" s="410" t="s">
        <v>607</v>
      </c>
      <c r="J9" s="912" t="s">
        <v>1492</v>
      </c>
      <c r="K9" s="912" t="s">
        <v>1493</v>
      </c>
      <c r="L9" s="912" t="s">
        <v>1492</v>
      </c>
      <c r="M9" s="912" t="s">
        <v>1493</v>
      </c>
      <c r="N9" s="410" t="s">
        <v>607</v>
      </c>
      <c r="O9" s="912" t="s">
        <v>1492</v>
      </c>
      <c r="P9" s="912" t="s">
        <v>1493</v>
      </c>
    </row>
    <row r="10" spans="1:16">
      <c r="A10" s="84" t="s">
        <v>1528</v>
      </c>
      <c r="B10" s="85">
        <v>603163.94602999999</v>
      </c>
      <c r="C10" s="85">
        <v>800551.55345000001</v>
      </c>
      <c r="D10" s="86">
        <v>132.72536575158333</v>
      </c>
      <c r="E10" s="87">
        <v>9.4741390226684111E-2</v>
      </c>
      <c r="F10" s="88">
        <v>0.12035914315042079</v>
      </c>
      <c r="G10" s="85">
        <v>0</v>
      </c>
      <c r="H10" s="85">
        <v>0</v>
      </c>
      <c r="I10" s="86" t="s">
        <v>157</v>
      </c>
      <c r="J10" s="87">
        <v>0</v>
      </c>
      <c r="K10" s="88">
        <v>0</v>
      </c>
      <c r="L10" s="85">
        <v>603163.94602999999</v>
      </c>
      <c r="M10" s="85">
        <v>800551.55345000001</v>
      </c>
      <c r="N10" s="89">
        <v>132.72536575158333</v>
      </c>
      <c r="O10" s="90">
        <v>6.7400123240963394E-2</v>
      </c>
      <c r="P10" s="88">
        <v>9.0597662070363974E-2</v>
      </c>
    </row>
    <row r="11" spans="1:16">
      <c r="A11" s="84" t="s">
        <v>1529</v>
      </c>
      <c r="B11" s="85">
        <v>57957.76238</v>
      </c>
      <c r="C11" s="85">
        <v>67253.838599999988</v>
      </c>
      <c r="D11" s="86">
        <v>116.03939806897698</v>
      </c>
      <c r="E11" s="87">
        <v>9.1036591600849801E-3</v>
      </c>
      <c r="F11" s="88">
        <v>1.0111296833525235E-2</v>
      </c>
      <c r="G11" s="85">
        <v>267482.09606999997</v>
      </c>
      <c r="H11" s="85">
        <v>257510.20983000001</v>
      </c>
      <c r="I11" s="86">
        <v>96.271942538767036</v>
      </c>
      <c r="J11" s="87">
        <v>0.10357171130694127</v>
      </c>
      <c r="K11" s="88">
        <v>0.11785464008959602</v>
      </c>
      <c r="L11" s="85">
        <v>325439.85845</v>
      </c>
      <c r="M11" s="85">
        <v>324764.04843000002</v>
      </c>
      <c r="N11" s="89">
        <v>99.792339505302536</v>
      </c>
      <c r="O11" s="90">
        <v>3.6366043944477906E-2</v>
      </c>
      <c r="P11" s="88">
        <v>3.6753240169812657E-2</v>
      </c>
    </row>
    <row r="12" spans="1:16">
      <c r="A12" s="84" t="s">
        <v>1530</v>
      </c>
      <c r="B12" s="85">
        <v>688661.14228999999</v>
      </c>
      <c r="C12" s="85">
        <v>666737.06978000002</v>
      </c>
      <c r="D12" s="86">
        <v>96.816420854370264</v>
      </c>
      <c r="E12" s="87">
        <v>0.10817077918050128</v>
      </c>
      <c r="F12" s="88">
        <v>0.10024076785500255</v>
      </c>
      <c r="G12" s="85">
        <v>485103.57569999999</v>
      </c>
      <c r="H12" s="85">
        <v>297761.72651999997</v>
      </c>
      <c r="I12" s="86">
        <v>61.38106199079909</v>
      </c>
      <c r="J12" s="87">
        <v>0.1878368991217145</v>
      </c>
      <c r="K12" s="88">
        <v>0.13627654272286263</v>
      </c>
      <c r="L12" s="85">
        <v>1173764.71799</v>
      </c>
      <c r="M12" s="85">
        <v>964498.79629999993</v>
      </c>
      <c r="N12" s="89">
        <v>82.171391039223323</v>
      </c>
      <c r="O12" s="90">
        <v>0.13116149791301648</v>
      </c>
      <c r="P12" s="88">
        <v>0.10915141646766886</v>
      </c>
    </row>
    <row r="13" spans="1:16">
      <c r="A13" s="84" t="s">
        <v>1531</v>
      </c>
      <c r="B13" s="85">
        <v>1944623.3713</v>
      </c>
      <c r="C13" s="85">
        <v>1992498.3633900001</v>
      </c>
      <c r="D13" s="86">
        <v>102.46191590600884</v>
      </c>
      <c r="E13" s="87">
        <v>0.3054498248393312</v>
      </c>
      <c r="F13" s="88">
        <v>0.29956271362255782</v>
      </c>
      <c r="G13" s="85">
        <v>462539.93306999997</v>
      </c>
      <c r="H13" s="85">
        <v>383530.62458</v>
      </c>
      <c r="I13" s="86">
        <v>82.918381129690957</v>
      </c>
      <c r="J13" s="88">
        <v>0.1791000336834544</v>
      </c>
      <c r="K13" s="88">
        <v>0.17553037509873504</v>
      </c>
      <c r="L13" s="85">
        <v>2407163.30437</v>
      </c>
      <c r="M13" s="85">
        <v>2376028.9879699997</v>
      </c>
      <c r="N13" s="89">
        <v>98.706597248991017</v>
      </c>
      <c r="O13" s="90">
        <v>0.26898673974719484</v>
      </c>
      <c r="P13" s="88">
        <v>0.26889295310691019</v>
      </c>
    </row>
    <row r="14" spans="1:16">
      <c r="A14" s="84" t="s">
        <v>1532</v>
      </c>
      <c r="B14" s="85">
        <v>57676.986510000002</v>
      </c>
      <c r="C14" s="85">
        <v>0</v>
      </c>
      <c r="D14" s="86" t="s">
        <v>157</v>
      </c>
      <c r="E14" s="87">
        <v>9.059556563368128E-3</v>
      </c>
      <c r="F14" s="88">
        <v>0</v>
      </c>
      <c r="G14" s="85">
        <v>0</v>
      </c>
      <c r="H14" s="85">
        <v>0</v>
      </c>
      <c r="I14" s="86" t="s">
        <v>157</v>
      </c>
      <c r="J14" s="87">
        <v>0</v>
      </c>
      <c r="K14" s="88">
        <v>0</v>
      </c>
      <c r="L14" s="85">
        <v>57676.986510000002</v>
      </c>
      <c r="M14" s="85">
        <v>0</v>
      </c>
      <c r="N14" s="89" t="s">
        <v>157</v>
      </c>
      <c r="O14" s="90">
        <v>6.4450735567474233E-3</v>
      </c>
      <c r="P14" s="88">
        <v>0</v>
      </c>
    </row>
    <row r="15" spans="1:16">
      <c r="A15" s="84" t="s">
        <v>1533</v>
      </c>
      <c r="B15" s="85">
        <v>0</v>
      </c>
      <c r="C15" s="85">
        <v>0</v>
      </c>
      <c r="D15" s="86" t="s">
        <v>157</v>
      </c>
      <c r="E15" s="87">
        <v>0</v>
      </c>
      <c r="F15" s="88">
        <v>0</v>
      </c>
      <c r="G15" s="85">
        <v>591.31666000000018</v>
      </c>
      <c r="H15" s="85">
        <v>0</v>
      </c>
      <c r="I15" s="86" t="s">
        <v>157</v>
      </c>
      <c r="J15" s="87">
        <v>2.2896365513928573E-4</v>
      </c>
      <c r="K15" s="88">
        <v>0</v>
      </c>
      <c r="L15" s="85">
        <v>591.31666000000018</v>
      </c>
      <c r="M15" s="85">
        <v>0</v>
      </c>
      <c r="N15" s="89" t="s">
        <v>157</v>
      </c>
      <c r="O15" s="90">
        <v>6.6076256747038013E-5</v>
      </c>
      <c r="P15" s="88">
        <v>0</v>
      </c>
    </row>
    <row r="16" spans="1:16">
      <c r="A16" s="84" t="s">
        <v>1534</v>
      </c>
      <c r="B16" s="85">
        <v>1026974.44606</v>
      </c>
      <c r="C16" s="85">
        <v>1087300.7877</v>
      </c>
      <c r="D16" s="86">
        <v>105.87418137534412</v>
      </c>
      <c r="E16" s="87">
        <v>0.16131101234980627</v>
      </c>
      <c r="F16" s="88">
        <v>0.16347053552063728</v>
      </c>
      <c r="G16" s="85">
        <v>0</v>
      </c>
      <c r="H16" s="85">
        <v>0</v>
      </c>
      <c r="I16" s="86" t="s">
        <v>157</v>
      </c>
      <c r="J16" s="87">
        <v>0</v>
      </c>
      <c r="K16" s="88">
        <v>0</v>
      </c>
      <c r="L16" s="85">
        <v>1026974.44606</v>
      </c>
      <c r="M16" s="85">
        <v>1087300.7877</v>
      </c>
      <c r="N16" s="89">
        <v>105.87418137534412</v>
      </c>
      <c r="O16" s="90">
        <v>0.11475852408844303</v>
      </c>
      <c r="P16" s="88">
        <v>0.12304880167725214</v>
      </c>
    </row>
    <row r="17" spans="1:16">
      <c r="A17" s="84" t="s">
        <v>1535</v>
      </c>
      <c r="B17" s="85">
        <v>479065.70600999997</v>
      </c>
      <c r="C17" s="85">
        <v>497975.01656000002</v>
      </c>
      <c r="D17" s="86">
        <v>103.94712255809131</v>
      </c>
      <c r="E17" s="87">
        <v>7.5248779864998547E-2</v>
      </c>
      <c r="F17" s="88">
        <v>7.4868190618309266E-2</v>
      </c>
      <c r="G17" s="85">
        <v>193381.51481999998</v>
      </c>
      <c r="H17" s="85">
        <v>163476.54586000001</v>
      </c>
      <c r="I17" s="86">
        <v>84.535766519444437</v>
      </c>
      <c r="J17" s="87">
        <v>7.4879233860177613E-2</v>
      </c>
      <c r="K17" s="88">
        <v>7.4818274149750202E-2</v>
      </c>
      <c r="L17" s="85">
        <v>672447.22083000001</v>
      </c>
      <c r="M17" s="85">
        <v>661451.56241999997</v>
      </c>
      <c r="N17" s="89">
        <v>98.364829525739111</v>
      </c>
      <c r="O17" s="90">
        <v>7.5142133171751377E-2</v>
      </c>
      <c r="P17" s="88">
        <v>7.4855847658765698E-2</v>
      </c>
    </row>
    <row r="18" spans="1:16">
      <c r="A18" s="84" t="s">
        <v>1536</v>
      </c>
      <c r="B18" s="85">
        <v>127106.68229000001</v>
      </c>
      <c r="C18" s="85">
        <v>145320.65147000001</v>
      </c>
      <c r="D18" s="86">
        <v>114.32967083386218</v>
      </c>
      <c r="E18" s="87">
        <v>1.9965158505440731E-2</v>
      </c>
      <c r="F18" s="88">
        <v>2.1848273253126042E-2</v>
      </c>
      <c r="G18" s="85">
        <v>224951.62644999998</v>
      </c>
      <c r="H18" s="85">
        <v>199992.19493999999</v>
      </c>
      <c r="I18" s="86">
        <v>88.90453387517617</v>
      </c>
      <c r="J18" s="87">
        <v>8.7103493112335451E-2</v>
      </c>
      <c r="K18" s="88">
        <v>9.1530383090216855E-2</v>
      </c>
      <c r="L18" s="85">
        <v>352058.30874000001</v>
      </c>
      <c r="M18" s="85">
        <v>345312.84641</v>
      </c>
      <c r="N18" s="89">
        <v>98.083992860687857</v>
      </c>
      <c r="O18" s="90">
        <v>3.9340503611435894E-2</v>
      </c>
      <c r="P18" s="88">
        <v>3.9078728200310234E-2</v>
      </c>
    </row>
    <row r="19" spans="1:16">
      <c r="A19" s="84" t="s">
        <v>1537</v>
      </c>
      <c r="B19" s="85">
        <v>208444.36186</v>
      </c>
      <c r="C19" s="85">
        <v>201512.02013999998</v>
      </c>
      <c r="D19" s="86">
        <v>96.674248390246177</v>
      </c>
      <c r="E19" s="87">
        <v>3.2741195420437436E-2</v>
      </c>
      <c r="F19" s="88">
        <v>3.0296380007056662E-2</v>
      </c>
      <c r="G19" s="85">
        <v>0</v>
      </c>
      <c r="H19" s="85">
        <v>0</v>
      </c>
      <c r="I19" s="86" t="s">
        <v>157</v>
      </c>
      <c r="J19" s="87">
        <v>0</v>
      </c>
      <c r="K19" s="88">
        <v>0</v>
      </c>
      <c r="L19" s="85">
        <v>208444.36186</v>
      </c>
      <c r="M19" s="85">
        <v>201512.02013999998</v>
      </c>
      <c r="N19" s="89">
        <v>96.674248390246177</v>
      </c>
      <c r="O19" s="90">
        <v>2.3292465955100698E-2</v>
      </c>
      <c r="P19" s="88">
        <v>2.2804924711073395E-2</v>
      </c>
    </row>
    <row r="20" spans="1:16">
      <c r="A20" s="84" t="s">
        <v>1538</v>
      </c>
      <c r="B20" s="85">
        <v>9396.1353900000013</v>
      </c>
      <c r="C20" s="85">
        <v>10526.30897</v>
      </c>
      <c r="D20" s="86">
        <v>112.02806827584462</v>
      </c>
      <c r="E20" s="87">
        <v>1.475888828345967E-3</v>
      </c>
      <c r="F20" s="88">
        <v>1.5825808128232149E-3</v>
      </c>
      <c r="G20" s="85">
        <v>0</v>
      </c>
      <c r="H20" s="85">
        <v>0</v>
      </c>
      <c r="I20" s="86" t="s">
        <v>157</v>
      </c>
      <c r="J20" s="87">
        <v>0</v>
      </c>
      <c r="K20" s="88">
        <v>0</v>
      </c>
      <c r="L20" s="85">
        <v>9396.1353900000013</v>
      </c>
      <c r="M20" s="85">
        <v>10526.30897</v>
      </c>
      <c r="N20" s="89">
        <v>112.02806827584462</v>
      </c>
      <c r="O20" s="90">
        <v>1.0499644208562804E-3</v>
      </c>
      <c r="P20" s="88">
        <v>1.1912524294063014E-3</v>
      </c>
    </row>
    <row r="21" spans="1:16">
      <c r="A21" s="84" t="s">
        <v>1539</v>
      </c>
      <c r="B21" s="85">
        <v>58015.783519999997</v>
      </c>
      <c r="C21" s="85">
        <v>0</v>
      </c>
      <c r="D21" s="86" t="s">
        <v>157</v>
      </c>
      <c r="E21" s="87">
        <v>9.1127727742230883E-3</v>
      </c>
      <c r="F21" s="88">
        <v>0</v>
      </c>
      <c r="G21" s="85">
        <v>0</v>
      </c>
      <c r="H21" s="85">
        <v>0</v>
      </c>
      <c r="I21" s="86" t="s">
        <v>157</v>
      </c>
      <c r="J21" s="86">
        <v>0</v>
      </c>
      <c r="K21" s="88">
        <v>0</v>
      </c>
      <c r="L21" s="85">
        <v>58015.783519999997</v>
      </c>
      <c r="M21" s="85">
        <v>0</v>
      </c>
      <c r="N21" s="89" t="s">
        <v>157</v>
      </c>
      <c r="O21" s="90">
        <v>6.4829321860271879E-3</v>
      </c>
      <c r="P21" s="88">
        <v>0</v>
      </c>
    </row>
    <row r="22" spans="1:16">
      <c r="A22" s="84" t="s">
        <v>1540</v>
      </c>
      <c r="B22" s="85">
        <v>24067.70347</v>
      </c>
      <c r="C22" s="85">
        <v>26082.36346</v>
      </c>
      <c r="D22" s="86">
        <v>108.37080277522631</v>
      </c>
      <c r="E22" s="87">
        <v>3.7804111159488582E-3</v>
      </c>
      <c r="F22" s="88">
        <v>3.9213600971164846E-3</v>
      </c>
      <c r="G22" s="85">
        <v>194275.35631</v>
      </c>
      <c r="H22" s="85">
        <v>167827.56862000001</v>
      </c>
      <c r="I22" s="86">
        <v>86.38644231963319</v>
      </c>
      <c r="J22" s="86">
        <v>7.522533811955287E-2</v>
      </c>
      <c r="K22" s="88">
        <v>7.6809605762349048E-2</v>
      </c>
      <c r="L22" s="85">
        <v>218343.05978000001</v>
      </c>
      <c r="M22" s="85">
        <v>193909.93208</v>
      </c>
      <c r="N22" s="89">
        <v>88.809752998506781</v>
      </c>
      <c r="O22" s="90">
        <v>2.4398588866001415E-2</v>
      </c>
      <c r="P22" s="88">
        <v>2.1944603596060975E-2</v>
      </c>
    </row>
    <row r="23" spans="1:16">
      <c r="A23" s="84" t="s">
        <v>1541</v>
      </c>
      <c r="B23" s="85">
        <v>0</v>
      </c>
      <c r="C23" s="85">
        <v>0</v>
      </c>
      <c r="D23" s="86" t="s">
        <v>157</v>
      </c>
      <c r="E23" s="87">
        <v>0</v>
      </c>
      <c r="F23" s="88">
        <v>0</v>
      </c>
      <c r="G23" s="85">
        <v>37868.742819999999</v>
      </c>
      <c r="H23" s="85">
        <v>27918.056659999998</v>
      </c>
      <c r="I23" s="86">
        <v>73.723220210139516</v>
      </c>
      <c r="J23" s="86">
        <v>1.4663151502609075E-2</v>
      </c>
      <c r="K23" s="88">
        <v>1.2777250742164287E-2</v>
      </c>
      <c r="L23" s="85">
        <v>37868.742819999999</v>
      </c>
      <c r="M23" s="85">
        <v>27918.056659999998</v>
      </c>
      <c r="N23" s="89">
        <v>73.723220210139516</v>
      </c>
      <c r="O23" s="90">
        <v>4.2316155497155641E-3</v>
      </c>
      <c r="P23" s="88">
        <v>3.1594600648063415E-3</v>
      </c>
    </row>
    <row r="24" spans="1:16" s="273" customFormat="1">
      <c r="A24" s="84" t="s">
        <v>1542</v>
      </c>
      <c r="B24" s="85">
        <v>378358.23260000005</v>
      </c>
      <c r="C24" s="85">
        <v>424034.06635000004</v>
      </c>
      <c r="D24" s="86">
        <v>112.07211309666107</v>
      </c>
      <c r="E24" s="87">
        <v>5.9430251420319824E-2</v>
      </c>
      <c r="F24" s="88">
        <v>6.3751518153368061E-2</v>
      </c>
      <c r="G24" s="85">
        <v>49676.728060000001</v>
      </c>
      <c r="H24" s="85">
        <v>49411.803549999997</v>
      </c>
      <c r="I24" s="86">
        <v>99.466702980759862</v>
      </c>
      <c r="J24" s="86">
        <v>1.9235320093937344E-2</v>
      </c>
      <c r="K24" s="88">
        <v>2.2614289069965429E-2</v>
      </c>
      <c r="L24" s="85">
        <v>428034.96066000004</v>
      </c>
      <c r="M24" s="85">
        <v>473445.86989999999</v>
      </c>
      <c r="N24" s="89">
        <v>110.60915892710715</v>
      </c>
      <c r="O24" s="90">
        <v>4.7830460175565609E-2</v>
      </c>
      <c r="P24" s="88">
        <v>5.3579421268949767E-2</v>
      </c>
    </row>
    <row r="25" spans="1:16">
      <c r="A25" s="84" t="s">
        <v>1543</v>
      </c>
      <c r="B25" s="85">
        <v>370185.05264000001</v>
      </c>
      <c r="C25" s="85">
        <v>333738.81841000001</v>
      </c>
      <c r="D25" s="86">
        <v>90.154590529768512</v>
      </c>
      <c r="E25" s="87">
        <v>5.8146457126778336E-2</v>
      </c>
      <c r="F25" s="88">
        <v>5.0176054305002708E-2</v>
      </c>
      <c r="G25" s="85">
        <v>154174.75162999998</v>
      </c>
      <c r="H25" s="85">
        <v>144342.42859</v>
      </c>
      <c r="I25" s="86">
        <v>93.622611396452044</v>
      </c>
      <c r="J25" s="86">
        <v>5.9697987645733398E-2</v>
      </c>
      <c r="K25" s="88">
        <v>6.6061166981934663E-2</v>
      </c>
      <c r="L25" s="85">
        <v>524359.80426999996</v>
      </c>
      <c r="M25" s="85">
        <v>478081.24699999997</v>
      </c>
      <c r="N25" s="89">
        <v>91.17427444034773</v>
      </c>
      <c r="O25" s="90">
        <v>5.8594210849346115E-2</v>
      </c>
      <c r="P25" s="88">
        <v>5.4104002510800712E-2</v>
      </c>
    </row>
    <row r="26" spans="1:16" ht="24">
      <c r="A26" s="84" t="s">
        <v>1544</v>
      </c>
      <c r="B26" s="85">
        <v>332727.59007999999</v>
      </c>
      <c r="C26" s="85">
        <v>397825.51145999995</v>
      </c>
      <c r="D26" s="86">
        <v>119.56493038775294</v>
      </c>
      <c r="E26" s="87">
        <v>5.2262862623731129E-2</v>
      </c>
      <c r="F26" s="88">
        <v>5.9811185771053606E-2</v>
      </c>
      <c r="G26" s="85">
        <v>470765.86802999995</v>
      </c>
      <c r="H26" s="85">
        <v>457968.76788</v>
      </c>
      <c r="I26" s="86">
        <v>97.281642315414331</v>
      </c>
      <c r="J26" s="87">
        <v>0.18228519700251195</v>
      </c>
      <c r="K26" s="88">
        <v>0.20959846347997185</v>
      </c>
      <c r="L26" s="85">
        <v>803493.45811000001</v>
      </c>
      <c r="M26" s="85">
        <v>855794.27934000001</v>
      </c>
      <c r="N26" s="89">
        <v>106.50917822691717</v>
      </c>
      <c r="O26" s="90">
        <v>8.9785801118205902E-2</v>
      </c>
      <c r="P26" s="88">
        <v>9.6849429105802701E-2</v>
      </c>
    </row>
    <row r="27" spans="1:16">
      <c r="A27" s="84" t="s">
        <v>1545</v>
      </c>
      <c r="B27" s="85">
        <v>0</v>
      </c>
      <c r="C27" s="85">
        <v>0</v>
      </c>
      <c r="D27" s="86" t="s">
        <v>157</v>
      </c>
      <c r="E27" s="87">
        <v>0</v>
      </c>
      <c r="F27" s="88">
        <v>0</v>
      </c>
      <c r="G27" s="85">
        <v>41767.195460000003</v>
      </c>
      <c r="H27" s="85">
        <v>35241.586080000001</v>
      </c>
      <c r="I27" s="86">
        <v>84.376232811107684</v>
      </c>
      <c r="J27" s="87">
        <v>1.6172670895892867E-2</v>
      </c>
      <c r="K27" s="88">
        <v>1.6129008812453879E-2</v>
      </c>
      <c r="L27" s="85">
        <v>41767.195460000003</v>
      </c>
      <c r="M27" s="85">
        <v>35241.586080000001</v>
      </c>
      <c r="N27" s="89">
        <v>84.376232811107684</v>
      </c>
      <c r="O27" s="90">
        <v>4.667245348403814E-3</v>
      </c>
      <c r="P27" s="88">
        <v>3.9882569620157465E-3</v>
      </c>
    </row>
    <row r="28" spans="1:16" ht="18.75" customHeight="1">
      <c r="A28" s="411" t="s">
        <v>608</v>
      </c>
      <c r="B28" s="412">
        <v>6366424.9024300007</v>
      </c>
      <c r="C28" s="412">
        <v>6651356.3697400019</v>
      </c>
      <c r="D28" s="413">
        <v>104.47553331228718</v>
      </c>
      <c r="E28" s="414">
        <v>1</v>
      </c>
      <c r="F28" s="415">
        <v>1</v>
      </c>
      <c r="G28" s="416">
        <v>2582578.7050799998</v>
      </c>
      <c r="H28" s="412">
        <v>2184981.5131100002</v>
      </c>
      <c r="I28" s="413">
        <v>84.604643754402701</v>
      </c>
      <c r="J28" s="414">
        <v>1</v>
      </c>
      <c r="K28" s="415">
        <v>1</v>
      </c>
      <c r="L28" s="417">
        <v>8949003.6075100005</v>
      </c>
      <c r="M28" s="418">
        <v>8836337.8828500025</v>
      </c>
      <c r="N28" s="419">
        <v>98.741024927451718</v>
      </c>
      <c r="O28" s="420">
        <v>1</v>
      </c>
      <c r="P28" s="415">
        <v>1</v>
      </c>
    </row>
    <row r="29" spans="1:16" ht="12.75" customHeight="1">
      <c r="A29" s="34" t="s">
        <v>609</v>
      </c>
    </row>
    <row r="30" spans="1:16" ht="12.75" customHeight="1"/>
    <row r="31" spans="1:16" ht="12.75" customHeight="1">
      <c r="A31" s="300" t="s">
        <v>279</v>
      </c>
    </row>
    <row r="32" spans="1:16" ht="12.75" customHeight="1">
      <c r="A32" s="1002" t="s">
        <v>1546</v>
      </c>
    </row>
    <row r="33" spans="1:16">
      <c r="A33" s="1002" t="s">
        <v>1547</v>
      </c>
    </row>
    <row r="34" spans="1:16">
      <c r="A34" s="1002" t="s">
        <v>1548</v>
      </c>
    </row>
    <row r="35" spans="1:16" ht="12.75" customHeight="1">
      <c r="A35" s="588" t="s">
        <v>1206</v>
      </c>
    </row>
    <row r="36" spans="1:16" ht="12.75" customHeight="1">
      <c r="A36" s="589" t="s">
        <v>1549</v>
      </c>
    </row>
    <row r="37" spans="1:16" ht="12.75" customHeight="1">
      <c r="A37" s="928" t="s">
        <v>1550</v>
      </c>
    </row>
    <row r="38" spans="1:16" ht="12.75" customHeight="1">
      <c r="A38" s="1003" t="s">
        <v>1551</v>
      </c>
    </row>
    <row r="39" spans="1:16" ht="12.75" customHeight="1"/>
    <row r="40" spans="1:16" ht="12.75" customHeight="1">
      <c r="A40" s="657" t="s">
        <v>92</v>
      </c>
    </row>
    <row r="41" spans="1:16" ht="12.75" customHeight="1"/>
    <row r="42" spans="1:16" ht="12.75" customHeight="1"/>
    <row r="43" spans="1:16" ht="12.75" customHeight="1"/>
    <row r="44" spans="1:16" ht="12.75" customHeight="1"/>
    <row r="45" spans="1:16" ht="12.75" customHeight="1"/>
    <row r="46" spans="1:16" ht="12.75" customHeight="1"/>
    <row r="47" spans="1:16" ht="12.75" customHeight="1"/>
    <row r="48" spans="1:16" ht="12.75" customHeight="1">
      <c r="P48" s="25" t="s">
        <v>1177</v>
      </c>
    </row>
    <row r="49" ht="12.75" customHeight="1"/>
    <row r="50" ht="12.75" customHeight="1"/>
    <row r="51" ht="12.75" customHeight="1"/>
    <row r="52" ht="12.75" customHeight="1"/>
    <row r="53" ht="12.75" customHeight="1"/>
    <row r="54" ht="12.75" customHeight="1"/>
    <row r="55" ht="12.75" customHeight="1"/>
    <row r="107" spans="1:1">
      <c r="A107" s="689"/>
    </row>
    <row r="109" spans="1:1">
      <c r="A109" s="690"/>
    </row>
    <row r="111" spans="1:1">
      <c r="A111" s="690"/>
    </row>
    <row r="113" spans="1:1">
      <c r="A113" s="690"/>
    </row>
    <row r="115" spans="1:1">
      <c r="A115" s="690"/>
    </row>
    <row r="117" spans="1:1">
      <c r="A117" s="690"/>
    </row>
    <row r="119" spans="1:1">
      <c r="A119" s="690"/>
    </row>
  </sheetData>
  <mergeCells count="11">
    <mergeCell ref="L6:P6"/>
    <mergeCell ref="A7:A9"/>
    <mergeCell ref="B7:F7"/>
    <mergeCell ref="G7:K7"/>
    <mergeCell ref="L7:P7"/>
    <mergeCell ref="B8:D8"/>
    <mergeCell ref="E8:F8"/>
    <mergeCell ref="G8:I8"/>
    <mergeCell ref="J8:K8"/>
    <mergeCell ref="L8:N8"/>
    <mergeCell ref="O8:P8"/>
  </mergeCells>
  <hyperlinks>
    <hyperlink ref="A40" location="'2 Sadržaj'!A1" display="Sadržaj / Contents"/>
  </hyperlinks>
  <pageMargins left="0.7" right="0.7" top="0.75" bottom="0.75" header="0.3" footer="0.3"/>
  <pageSetup paperSize="9" scale="6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39"/>
  <sheetViews>
    <sheetView showGridLines="0" zoomScaleNormal="100" workbookViewId="0"/>
  </sheetViews>
  <sheetFormatPr defaultRowHeight="15"/>
  <cols>
    <col min="1" max="1" width="5.5703125" customWidth="1"/>
    <col min="2" max="2" width="36.85546875" customWidth="1"/>
    <col min="3" max="3" width="13.140625" bestFit="1" customWidth="1"/>
    <col min="4" max="4" width="13.140625" customWidth="1"/>
    <col min="5" max="5" width="12" bestFit="1" customWidth="1"/>
    <col min="6" max="6" width="12.140625" customWidth="1"/>
  </cols>
  <sheetData>
    <row r="1" spans="1:8">
      <c r="A1" s="151" t="s">
        <v>1494</v>
      </c>
    </row>
    <row r="2" spans="1:8">
      <c r="A2" s="585" t="s">
        <v>1495</v>
      </c>
    </row>
    <row r="3" spans="1:8" ht="12.75" customHeight="1"/>
    <row r="4" spans="1:8" ht="12.75" customHeight="1">
      <c r="B4" s="905"/>
      <c r="C4" s="904"/>
      <c r="D4" s="904"/>
      <c r="E4" s="904"/>
      <c r="F4" s="25" t="s">
        <v>564</v>
      </c>
    </row>
    <row r="5" spans="1:8">
      <c r="A5" s="1107" t="s">
        <v>565</v>
      </c>
      <c r="B5" s="1107" t="s">
        <v>566</v>
      </c>
      <c r="C5" s="1108" t="s">
        <v>1019</v>
      </c>
      <c r="D5" s="1108"/>
      <c r="E5" s="1109" t="s">
        <v>1020</v>
      </c>
      <c r="F5" s="1109"/>
    </row>
    <row r="6" spans="1:8" ht="65.25">
      <c r="A6" s="1107"/>
      <c r="B6" s="1107"/>
      <c r="C6" s="421" t="s">
        <v>567</v>
      </c>
      <c r="D6" s="421" t="s">
        <v>568</v>
      </c>
      <c r="E6" s="421" t="s">
        <v>569</v>
      </c>
      <c r="F6" s="421" t="s">
        <v>570</v>
      </c>
    </row>
    <row r="7" spans="1:8" ht="22.5">
      <c r="A7" s="91">
        <v>1</v>
      </c>
      <c r="B7" s="92" t="s">
        <v>571</v>
      </c>
      <c r="C7" s="93">
        <v>2317364</v>
      </c>
      <c r="D7" s="93">
        <v>404219.94183999998</v>
      </c>
      <c r="E7" s="93">
        <v>10159</v>
      </c>
      <c r="F7" s="93">
        <v>79955.04221</v>
      </c>
      <c r="G7" s="53"/>
    </row>
    <row r="8" spans="1:8" ht="22.5">
      <c r="A8" s="91">
        <v>2</v>
      </c>
      <c r="B8" s="92" t="s">
        <v>573</v>
      </c>
      <c r="C8" s="93">
        <v>448732</v>
      </c>
      <c r="D8" s="93">
        <v>546131.35885000008</v>
      </c>
      <c r="E8" s="93">
        <v>3464290</v>
      </c>
      <c r="F8" s="93">
        <v>259635.82650999998</v>
      </c>
      <c r="G8" s="53"/>
    </row>
    <row r="9" spans="1:8" ht="22.5">
      <c r="A9" s="91">
        <v>3</v>
      </c>
      <c r="B9" s="92" t="s">
        <v>572</v>
      </c>
      <c r="C9" s="93">
        <v>576133</v>
      </c>
      <c r="D9" s="93">
        <v>1094443.59054</v>
      </c>
      <c r="E9" s="93">
        <v>95299</v>
      </c>
      <c r="F9" s="93">
        <v>624337.45649999997</v>
      </c>
      <c r="G9" s="53"/>
    </row>
    <row r="10" spans="1:8" ht="33.75">
      <c r="A10" s="91">
        <v>4</v>
      </c>
      <c r="B10" s="92" t="s">
        <v>574</v>
      </c>
      <c r="C10" s="93">
        <v>53</v>
      </c>
      <c r="D10" s="93">
        <v>2418.5792000000001</v>
      </c>
      <c r="E10" s="93">
        <v>119</v>
      </c>
      <c r="F10" s="93">
        <v>1018.05118</v>
      </c>
    </row>
    <row r="11" spans="1:8" ht="22.5">
      <c r="A11" s="91">
        <v>5</v>
      </c>
      <c r="B11" s="92" t="s">
        <v>575</v>
      </c>
      <c r="C11" s="93">
        <v>152</v>
      </c>
      <c r="D11" s="93">
        <v>6631.1665800000001</v>
      </c>
      <c r="E11" s="93">
        <v>11</v>
      </c>
      <c r="F11" s="191">
        <v>2472.7728700000002</v>
      </c>
    </row>
    <row r="12" spans="1:8" ht="22.5">
      <c r="A12" s="91">
        <v>6</v>
      </c>
      <c r="B12" s="92" t="s">
        <v>576</v>
      </c>
      <c r="C12" s="93">
        <v>22627</v>
      </c>
      <c r="D12" s="93">
        <v>159903.77583</v>
      </c>
      <c r="E12" s="93">
        <v>1347</v>
      </c>
      <c r="F12" s="93">
        <v>62413.199340000006</v>
      </c>
    </row>
    <row r="13" spans="1:8" ht="22.5">
      <c r="A13" s="91">
        <v>7</v>
      </c>
      <c r="B13" s="92" t="s">
        <v>577</v>
      </c>
      <c r="C13" s="93">
        <v>7810</v>
      </c>
      <c r="D13" s="93">
        <v>30349.326010000001</v>
      </c>
      <c r="E13" s="93">
        <v>1087</v>
      </c>
      <c r="F13" s="93">
        <v>5632.3790300000001</v>
      </c>
    </row>
    <row r="14" spans="1:8" ht="22.5">
      <c r="A14" s="91">
        <v>8</v>
      </c>
      <c r="B14" s="92" t="s">
        <v>578</v>
      </c>
      <c r="C14" s="93">
        <v>568693</v>
      </c>
      <c r="D14" s="93">
        <v>632671.56388000003</v>
      </c>
      <c r="E14" s="93">
        <v>33688</v>
      </c>
      <c r="F14" s="93">
        <v>439810.85326999996</v>
      </c>
      <c r="H14" s="273"/>
    </row>
    <row r="15" spans="1:8" ht="22.5">
      <c r="A15" s="91">
        <v>9</v>
      </c>
      <c r="B15" s="92" t="s">
        <v>579</v>
      </c>
      <c r="C15" s="93">
        <v>585566</v>
      </c>
      <c r="D15" s="93">
        <v>739023.99090999993</v>
      </c>
      <c r="E15" s="93">
        <v>55685</v>
      </c>
      <c r="F15" s="93">
        <v>339668.43964999996</v>
      </c>
    </row>
    <row r="16" spans="1:8" ht="33.75">
      <c r="A16" s="91">
        <v>10</v>
      </c>
      <c r="B16" s="92" t="s">
        <v>580</v>
      </c>
      <c r="C16" s="93">
        <v>2610298</v>
      </c>
      <c r="D16" s="93">
        <v>2176029.5508499998</v>
      </c>
      <c r="E16" s="93">
        <v>74868</v>
      </c>
      <c r="F16" s="93">
        <v>1014403.67238</v>
      </c>
    </row>
    <row r="17" spans="1:6" ht="33.75">
      <c r="A17" s="91">
        <v>11</v>
      </c>
      <c r="B17" s="92" t="s">
        <v>581</v>
      </c>
      <c r="C17" s="93">
        <v>528</v>
      </c>
      <c r="D17" s="93">
        <v>1657.1421699999999</v>
      </c>
      <c r="E17" s="93">
        <v>2</v>
      </c>
      <c r="F17" s="93">
        <v>306.7448</v>
      </c>
    </row>
    <row r="18" spans="1:6" ht="22.5">
      <c r="A18" s="91">
        <v>12</v>
      </c>
      <c r="B18" s="92" t="s">
        <v>582</v>
      </c>
      <c r="C18" s="93">
        <v>55550</v>
      </c>
      <c r="D18" s="93">
        <v>35687.02822</v>
      </c>
      <c r="E18" s="93">
        <v>199</v>
      </c>
      <c r="F18" s="93">
        <v>7658.7422100000003</v>
      </c>
    </row>
    <row r="19" spans="1:6" ht="22.5">
      <c r="A19" s="91">
        <v>13</v>
      </c>
      <c r="B19" s="92" t="s">
        <v>583</v>
      </c>
      <c r="C19" s="93">
        <v>208095</v>
      </c>
      <c r="D19" s="93">
        <v>392856.24531999999</v>
      </c>
      <c r="E19" s="93">
        <v>10825</v>
      </c>
      <c r="F19" s="93">
        <v>141404.90830000001</v>
      </c>
    </row>
    <row r="20" spans="1:6" ht="22.5">
      <c r="A20" s="91">
        <v>14</v>
      </c>
      <c r="B20" s="92" t="s">
        <v>584</v>
      </c>
      <c r="C20" s="93">
        <v>60677</v>
      </c>
      <c r="D20" s="93">
        <v>218501.11366999999</v>
      </c>
      <c r="E20" s="93">
        <v>794</v>
      </c>
      <c r="F20" s="93">
        <v>-13938.596949999999</v>
      </c>
    </row>
    <row r="21" spans="1:6" ht="22.5">
      <c r="A21" s="91">
        <v>15</v>
      </c>
      <c r="B21" s="92" t="s">
        <v>585</v>
      </c>
      <c r="C21" s="93">
        <v>2745</v>
      </c>
      <c r="D21" s="93">
        <v>12634.84901</v>
      </c>
      <c r="E21" s="93">
        <v>374</v>
      </c>
      <c r="F21" s="93">
        <v>2440.6632300000001</v>
      </c>
    </row>
    <row r="22" spans="1:6" ht="22.5">
      <c r="A22" s="91">
        <v>16</v>
      </c>
      <c r="B22" s="92" t="s">
        <v>586</v>
      </c>
      <c r="C22" s="93">
        <v>78849</v>
      </c>
      <c r="D22" s="93">
        <v>106967.82018000001</v>
      </c>
      <c r="E22" s="93">
        <v>1732</v>
      </c>
      <c r="F22" s="93">
        <v>23677.244629999997</v>
      </c>
    </row>
    <row r="23" spans="1:6" ht="22.5">
      <c r="A23" s="91">
        <v>17</v>
      </c>
      <c r="B23" s="92" t="s">
        <v>587</v>
      </c>
      <c r="C23" s="93">
        <v>32739</v>
      </c>
      <c r="D23" s="93">
        <v>4656.7</v>
      </c>
      <c r="E23" s="93">
        <v>10</v>
      </c>
      <c r="F23" s="93">
        <v>145.40299999999999</v>
      </c>
    </row>
    <row r="24" spans="1:6" ht="22.5">
      <c r="A24" s="91">
        <v>18</v>
      </c>
      <c r="B24" s="92" t="s">
        <v>588</v>
      </c>
      <c r="C24" s="93">
        <v>605168</v>
      </c>
      <c r="D24" s="93">
        <v>86572.626669999998</v>
      </c>
      <c r="E24" s="93">
        <v>278144</v>
      </c>
      <c r="F24" s="93">
        <v>34448.002740000004</v>
      </c>
    </row>
    <row r="25" spans="1:6" ht="22.5">
      <c r="A25" s="91">
        <v>19</v>
      </c>
      <c r="B25" s="92" t="s">
        <v>589</v>
      </c>
      <c r="C25" s="93">
        <v>734432</v>
      </c>
      <c r="D25" s="93">
        <v>1822097.8121400001</v>
      </c>
      <c r="E25" s="93">
        <v>46593</v>
      </c>
      <c r="F25" s="93">
        <v>2002197.1779799999</v>
      </c>
    </row>
    <row r="26" spans="1:6" ht="22.5">
      <c r="A26" s="91">
        <v>20</v>
      </c>
      <c r="B26" s="92" t="s">
        <v>590</v>
      </c>
      <c r="C26" s="93">
        <v>3506</v>
      </c>
      <c r="D26" s="93">
        <v>10999.6582</v>
      </c>
      <c r="E26" s="93">
        <v>2426</v>
      </c>
      <c r="F26" s="93">
        <v>18011.751899999999</v>
      </c>
    </row>
    <row r="27" spans="1:6" ht="33.75">
      <c r="A27" s="91">
        <v>21</v>
      </c>
      <c r="B27" s="92" t="s">
        <v>591</v>
      </c>
      <c r="C27" s="93">
        <v>610603</v>
      </c>
      <c r="D27" s="93">
        <v>101140.66695</v>
      </c>
      <c r="E27" s="93">
        <v>1958</v>
      </c>
      <c r="F27" s="93">
        <v>11220.563300000002</v>
      </c>
    </row>
    <row r="28" spans="1:6" ht="22.5">
      <c r="A28" s="91">
        <v>22</v>
      </c>
      <c r="B28" s="92" t="s">
        <v>592</v>
      </c>
      <c r="C28" s="93">
        <v>2285</v>
      </c>
      <c r="D28" s="93">
        <v>2940.8659400000001</v>
      </c>
      <c r="E28" s="93">
        <v>215</v>
      </c>
      <c r="F28" s="93">
        <v>8303.9382299999997</v>
      </c>
    </row>
    <row r="29" spans="1:6" ht="45">
      <c r="A29" s="91">
        <v>23</v>
      </c>
      <c r="B29" s="92" t="s">
        <v>593</v>
      </c>
      <c r="C29" s="93">
        <v>66565</v>
      </c>
      <c r="D29" s="93">
        <v>247802.50988</v>
      </c>
      <c r="E29" s="93">
        <v>4782</v>
      </c>
      <c r="F29" s="93">
        <v>267678.79992999998</v>
      </c>
    </row>
    <row r="30" spans="1:6" ht="22.5">
      <c r="A30" s="91">
        <v>24</v>
      </c>
      <c r="B30" s="92" t="s">
        <v>594</v>
      </c>
      <c r="C30" s="93">
        <v>0</v>
      </c>
      <c r="D30" s="93">
        <v>0</v>
      </c>
      <c r="E30" s="93">
        <v>0</v>
      </c>
      <c r="F30" s="93">
        <v>0</v>
      </c>
    </row>
    <row r="31" spans="1:6" ht="22.5">
      <c r="A31" s="91">
        <v>25</v>
      </c>
      <c r="B31" s="92" t="s">
        <v>595</v>
      </c>
      <c r="C31" s="93">
        <v>0</v>
      </c>
      <c r="D31" s="93">
        <v>0</v>
      </c>
      <c r="E31" s="93">
        <v>0</v>
      </c>
      <c r="F31" s="93">
        <v>0</v>
      </c>
    </row>
    <row r="32" spans="1:6" ht="22.5">
      <c r="A32" s="425"/>
      <c r="B32" s="426" t="s">
        <v>596</v>
      </c>
      <c r="C32" s="427">
        <v>8181779</v>
      </c>
      <c r="D32" s="427">
        <v>6651356.36974</v>
      </c>
      <c r="E32" s="427">
        <v>4028633</v>
      </c>
      <c r="F32" s="427">
        <v>3025490.8048800002</v>
      </c>
    </row>
    <row r="33" spans="1:6" ht="22.5">
      <c r="A33" s="425"/>
      <c r="B33" s="426" t="s">
        <v>597</v>
      </c>
      <c r="C33" s="427">
        <v>1417391</v>
      </c>
      <c r="D33" s="427">
        <v>2184981.5131100002</v>
      </c>
      <c r="E33" s="427">
        <v>55974</v>
      </c>
      <c r="F33" s="427">
        <v>2307412.2313399999</v>
      </c>
    </row>
    <row r="34" spans="1:6">
      <c r="A34" s="422"/>
      <c r="B34" s="423" t="s">
        <v>336</v>
      </c>
      <c r="C34" s="424">
        <v>9599170</v>
      </c>
      <c r="D34" s="424">
        <v>8836337.8828500006</v>
      </c>
      <c r="E34" s="424">
        <v>4084607</v>
      </c>
      <c r="F34" s="424">
        <v>5332903.0362299997</v>
      </c>
    </row>
    <row r="35" spans="1:6" ht="12.75" customHeight="1">
      <c r="A35" s="34" t="s">
        <v>563</v>
      </c>
    </row>
    <row r="36" spans="1:6" ht="12.75" customHeight="1"/>
    <row r="37" spans="1:6" ht="12.75" customHeight="1">
      <c r="A37" s="657" t="s">
        <v>92</v>
      </c>
    </row>
    <row r="38" spans="1:6" ht="12.75" customHeight="1">
      <c r="F38" s="35" t="s">
        <v>1178</v>
      </c>
    </row>
    <row r="39" spans="1:6" ht="12.75" customHeight="1"/>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5"/>
  <sheetViews>
    <sheetView showGridLines="0" zoomScaleNormal="100" workbookViewId="0">
      <pane ySplit="6" topLeftCell="A7" activePane="bottomLeft" state="frozen"/>
      <selection activeCell="A113" sqref="A113"/>
      <selection pane="bottomLeft"/>
    </sheetView>
  </sheetViews>
  <sheetFormatPr defaultRowHeight="15"/>
  <cols>
    <col min="1" max="1" width="40.140625"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 min="9" max="9" width="13.140625" bestFit="1" customWidth="1"/>
  </cols>
  <sheetData>
    <row r="1" spans="1:9">
      <c r="A1" s="642" t="s">
        <v>103</v>
      </c>
      <c r="B1" s="205"/>
      <c r="C1" s="205"/>
      <c r="D1" s="205"/>
      <c r="E1" s="205"/>
      <c r="F1" s="205"/>
      <c r="G1" s="205"/>
    </row>
    <row r="2" spans="1:9">
      <c r="A2" s="643" t="s">
        <v>104</v>
      </c>
      <c r="B2" s="205"/>
      <c r="C2" s="205"/>
      <c r="D2" s="205"/>
      <c r="E2" s="205"/>
      <c r="F2" s="205"/>
      <c r="G2" s="205"/>
    </row>
    <row r="3" spans="1:9" s="273" customFormat="1">
      <c r="A3" s="584"/>
      <c r="B3" s="205"/>
      <c r="C3" s="205"/>
      <c r="D3" s="205"/>
      <c r="E3" s="205"/>
      <c r="F3" s="205"/>
      <c r="G3" s="205"/>
    </row>
    <row r="4" spans="1:9" ht="12.75" customHeight="1">
      <c r="A4" s="24" t="s">
        <v>762</v>
      </c>
    </row>
    <row r="5" spans="1:9" ht="12.75" customHeight="1">
      <c r="A5" s="565" t="s">
        <v>763</v>
      </c>
      <c r="B5" s="205"/>
    </row>
    <row r="6" spans="1:9" ht="53.25" customHeight="1">
      <c r="A6" s="921" t="s">
        <v>958</v>
      </c>
      <c r="B6" s="1110" t="s">
        <v>539</v>
      </c>
      <c r="C6" s="1111"/>
      <c r="D6" s="1112"/>
      <c r="E6" s="1110" t="s">
        <v>971</v>
      </c>
      <c r="F6" s="1111"/>
      <c r="G6" s="1112"/>
      <c r="I6" s="196"/>
    </row>
    <row r="7" spans="1:9" s="273" customFormat="1">
      <c r="A7" s="1113" t="s">
        <v>983</v>
      </c>
      <c r="B7" s="435" t="str">
        <f>Naslovnica!A20</f>
        <v>Listopad 2020.</v>
      </c>
      <c r="C7" s="1114" t="s">
        <v>984</v>
      </c>
      <c r="D7" s="1116" t="s">
        <v>979</v>
      </c>
      <c r="E7" s="435" t="str">
        <f>$B$7</f>
        <v>Listopad 2020.</v>
      </c>
      <c r="F7" s="1114" t="s">
        <v>984</v>
      </c>
      <c r="G7" s="1116" t="s">
        <v>979</v>
      </c>
    </row>
    <row r="8" spans="1:9" s="273" customFormat="1">
      <c r="A8" s="1113"/>
      <c r="B8" s="890" t="str">
        <f>Naslovnica!A24</f>
        <v>October 2020</v>
      </c>
      <c r="C8" s="1115"/>
      <c r="D8" s="1113"/>
      <c r="E8" s="890" t="str">
        <f>$B$8</f>
        <v>October 2020</v>
      </c>
      <c r="F8" s="1115"/>
      <c r="G8" s="1113"/>
    </row>
    <row r="9" spans="1:9" ht="25.5">
      <c r="A9" s="253" t="s">
        <v>545</v>
      </c>
      <c r="B9" s="261">
        <v>120716499.87</v>
      </c>
      <c r="C9" s="257">
        <v>2185969660.4900002</v>
      </c>
      <c r="D9" s="264">
        <v>-0.21998269049145969</v>
      </c>
      <c r="E9" s="261">
        <v>1374150</v>
      </c>
      <c r="F9" s="256">
        <v>2270910</v>
      </c>
      <c r="G9" s="267">
        <v>65.525464756003103</v>
      </c>
    </row>
    <row r="10" spans="1:9">
      <c r="A10" s="94" t="s">
        <v>547</v>
      </c>
      <c r="B10" s="262">
        <v>96419402.650000006</v>
      </c>
      <c r="C10" s="197">
        <v>1993936655.6500001</v>
      </c>
      <c r="D10" s="265">
        <v>-0.26480243305841211</v>
      </c>
      <c r="E10" s="262">
        <v>1374150</v>
      </c>
      <c r="F10" s="198">
        <v>2270910</v>
      </c>
      <c r="G10" s="265">
        <v>65.525464756003103</v>
      </c>
    </row>
    <row r="11" spans="1:9">
      <c r="A11" s="94" t="s">
        <v>546</v>
      </c>
      <c r="B11" s="262">
        <v>24297097.219999999</v>
      </c>
      <c r="C11" s="197">
        <v>192033004.84</v>
      </c>
      <c r="D11" s="265">
        <v>2.894068502956415E-2</v>
      </c>
      <c r="E11" s="262" t="s">
        <v>157</v>
      </c>
      <c r="F11" s="198" t="s">
        <v>157</v>
      </c>
      <c r="G11" s="265" t="s">
        <v>157</v>
      </c>
    </row>
    <row r="12" spans="1:9">
      <c r="A12" s="94" t="s">
        <v>548</v>
      </c>
      <c r="B12" s="262" t="s">
        <v>157</v>
      </c>
      <c r="C12" s="198" t="s">
        <v>157</v>
      </c>
      <c r="D12" s="266" t="s">
        <v>157</v>
      </c>
      <c r="E12" s="262" t="s">
        <v>157</v>
      </c>
      <c r="F12" s="198" t="s">
        <v>157</v>
      </c>
      <c r="G12" s="266" t="s">
        <v>157</v>
      </c>
    </row>
    <row r="13" spans="1:9">
      <c r="A13" s="94" t="s">
        <v>972</v>
      </c>
      <c r="B13" s="262" t="s">
        <v>157</v>
      </c>
      <c r="C13" s="198" t="s">
        <v>157</v>
      </c>
      <c r="D13" s="266" t="s">
        <v>157</v>
      </c>
      <c r="E13" s="262" t="s">
        <v>157</v>
      </c>
      <c r="F13" s="198" t="s">
        <v>157</v>
      </c>
      <c r="G13" s="266" t="s">
        <v>157</v>
      </c>
    </row>
    <row r="14" spans="1:9">
      <c r="A14" s="94" t="s">
        <v>549</v>
      </c>
      <c r="B14" s="262" t="s">
        <v>157</v>
      </c>
      <c r="C14" s="198" t="s">
        <v>157</v>
      </c>
      <c r="D14" s="266" t="s">
        <v>157</v>
      </c>
      <c r="E14" s="262" t="s">
        <v>157</v>
      </c>
      <c r="F14" s="198" t="s">
        <v>157</v>
      </c>
      <c r="G14" s="266" t="s">
        <v>157</v>
      </c>
    </row>
    <row r="15" spans="1:9">
      <c r="A15" s="94" t="s">
        <v>550</v>
      </c>
      <c r="B15" s="262">
        <v>58037098</v>
      </c>
      <c r="C15" s="198">
        <v>395335633</v>
      </c>
      <c r="D15" s="265">
        <v>3.2321580170225266</v>
      </c>
      <c r="E15" s="262" t="s">
        <v>157</v>
      </c>
      <c r="F15" s="198" t="s">
        <v>157</v>
      </c>
      <c r="G15" s="265" t="s">
        <v>157</v>
      </c>
    </row>
    <row r="16" spans="1:9">
      <c r="A16" s="94" t="s">
        <v>551</v>
      </c>
      <c r="B16" s="262" t="s">
        <v>157</v>
      </c>
      <c r="C16" s="198" t="s">
        <v>157</v>
      </c>
      <c r="D16" s="265" t="s">
        <v>157</v>
      </c>
      <c r="E16" s="262" t="s">
        <v>157</v>
      </c>
      <c r="F16" s="198" t="s">
        <v>157</v>
      </c>
      <c r="G16" s="265" t="s">
        <v>157</v>
      </c>
    </row>
    <row r="17" spans="1:9" ht="18.75" customHeight="1">
      <c r="A17" s="428" t="s">
        <v>552</v>
      </c>
      <c r="B17" s="429">
        <v>178753597.87</v>
      </c>
      <c r="C17" s="430">
        <v>2581305293.4899998</v>
      </c>
      <c r="D17" s="431">
        <v>6.1011729789558711E-2</v>
      </c>
      <c r="E17" s="429">
        <v>1374150</v>
      </c>
      <c r="F17" s="851">
        <v>2270910</v>
      </c>
      <c r="G17" s="431">
        <v>65.525464756003103</v>
      </c>
      <c r="I17" s="45"/>
    </row>
    <row r="18" spans="1:9" ht="15" customHeight="1">
      <c r="A18" s="1117" t="s">
        <v>982</v>
      </c>
      <c r="B18" s="432" t="str">
        <f>B7</f>
        <v>Listopad 2020.</v>
      </c>
      <c r="C18" s="1115" t="s">
        <v>984</v>
      </c>
      <c r="D18" s="1113" t="s">
        <v>979</v>
      </c>
      <c r="E18" s="891" t="str">
        <f>E7</f>
        <v>Listopad 2020.</v>
      </c>
      <c r="F18" s="1115" t="s">
        <v>984</v>
      </c>
      <c r="G18" s="1113" t="s">
        <v>979</v>
      </c>
    </row>
    <row r="19" spans="1:9" s="273" customFormat="1">
      <c r="A19" s="1117"/>
      <c r="B19" s="890" t="str">
        <f>B8</f>
        <v>October 2020</v>
      </c>
      <c r="C19" s="1115"/>
      <c r="D19" s="1113"/>
      <c r="E19" s="893" t="str">
        <f>E8</f>
        <v>October 2020</v>
      </c>
      <c r="F19" s="1115"/>
      <c r="G19" s="1113"/>
    </row>
    <row r="20" spans="1:9" ht="25.5">
      <c r="A20" s="254" t="s">
        <v>553</v>
      </c>
      <c r="B20" s="261">
        <v>26285613</v>
      </c>
      <c r="C20" s="256">
        <v>206724975</v>
      </c>
      <c r="D20" s="267">
        <v>1.6891062229264175E-2</v>
      </c>
      <c r="E20" s="261">
        <v>291</v>
      </c>
      <c r="F20" s="256">
        <v>2448</v>
      </c>
      <c r="G20" s="267">
        <v>2.2333333333333334</v>
      </c>
    </row>
    <row r="21" spans="1:9">
      <c r="A21" s="94" t="s">
        <v>547</v>
      </c>
      <c r="B21" s="262">
        <v>2201147</v>
      </c>
      <c r="C21" s="198">
        <v>52045506</v>
      </c>
      <c r="D21" s="265">
        <v>-0.34296531798981711</v>
      </c>
      <c r="E21" s="262">
        <v>291</v>
      </c>
      <c r="F21" s="198">
        <v>2448</v>
      </c>
      <c r="G21" s="265">
        <v>2.2333333333333334</v>
      </c>
    </row>
    <row r="22" spans="1:9">
      <c r="A22" s="94" t="s">
        <v>546</v>
      </c>
      <c r="B22" s="262">
        <v>24084466</v>
      </c>
      <c r="C22" s="198">
        <v>154679469</v>
      </c>
      <c r="D22" s="265">
        <v>7.0474329980883876E-2</v>
      </c>
      <c r="E22" s="262" t="s">
        <v>157</v>
      </c>
      <c r="F22" s="198" t="s">
        <v>157</v>
      </c>
      <c r="G22" s="265" t="s">
        <v>157</v>
      </c>
    </row>
    <row r="23" spans="1:9">
      <c r="A23" s="94" t="s">
        <v>548</v>
      </c>
      <c r="B23" s="262" t="s">
        <v>157</v>
      </c>
      <c r="C23" s="198" t="s">
        <v>157</v>
      </c>
      <c r="D23" s="266" t="s">
        <v>157</v>
      </c>
      <c r="E23" s="262" t="s">
        <v>157</v>
      </c>
      <c r="F23" s="198" t="s">
        <v>157</v>
      </c>
      <c r="G23" s="266" t="s">
        <v>157</v>
      </c>
    </row>
    <row r="24" spans="1:9">
      <c r="A24" s="94" t="s">
        <v>972</v>
      </c>
      <c r="B24" s="262" t="s">
        <v>157</v>
      </c>
      <c r="C24" s="198" t="s">
        <v>157</v>
      </c>
      <c r="D24" s="266" t="s">
        <v>157</v>
      </c>
      <c r="E24" s="262" t="s">
        <v>157</v>
      </c>
      <c r="F24" s="198" t="s">
        <v>157</v>
      </c>
      <c r="G24" s="266" t="s">
        <v>157</v>
      </c>
    </row>
    <row r="25" spans="1:9">
      <c r="A25" s="94" t="s">
        <v>549</v>
      </c>
      <c r="B25" s="262" t="s">
        <v>157</v>
      </c>
      <c r="C25" s="198" t="s">
        <v>157</v>
      </c>
      <c r="D25" s="266" t="s">
        <v>157</v>
      </c>
      <c r="E25" s="262" t="s">
        <v>157</v>
      </c>
      <c r="F25" s="198" t="s">
        <v>157</v>
      </c>
      <c r="G25" s="266" t="s">
        <v>157</v>
      </c>
    </row>
    <row r="26" spans="1:9">
      <c r="A26" s="94" t="s">
        <v>554</v>
      </c>
      <c r="B26" s="262">
        <v>214074</v>
      </c>
      <c r="C26" s="198">
        <v>4150555</v>
      </c>
      <c r="D26" s="265">
        <v>2.2296481805563939</v>
      </c>
      <c r="E26" s="262" t="s">
        <v>157</v>
      </c>
      <c r="F26" s="198" t="s">
        <v>157</v>
      </c>
      <c r="G26" s="265" t="s">
        <v>157</v>
      </c>
    </row>
    <row r="27" spans="1:9">
      <c r="A27" s="94" t="s">
        <v>555</v>
      </c>
      <c r="B27" s="262" t="s">
        <v>157</v>
      </c>
      <c r="C27" s="198" t="s">
        <v>157</v>
      </c>
      <c r="D27" s="265" t="s">
        <v>157</v>
      </c>
      <c r="E27" s="262" t="s">
        <v>157</v>
      </c>
      <c r="F27" s="198" t="s">
        <v>157</v>
      </c>
      <c r="G27" s="265" t="s">
        <v>157</v>
      </c>
    </row>
    <row r="28" spans="1:9" ht="18.75" customHeight="1">
      <c r="A28" s="428" t="s">
        <v>556</v>
      </c>
      <c r="B28" s="429">
        <v>26499687</v>
      </c>
      <c r="C28" s="433">
        <v>210875530</v>
      </c>
      <c r="D28" s="431">
        <v>2.2550672807702732E-2</v>
      </c>
      <c r="E28" s="429">
        <v>291</v>
      </c>
      <c r="F28" s="433">
        <v>2448</v>
      </c>
      <c r="G28" s="431">
        <v>2.2333333333333334</v>
      </c>
    </row>
    <row r="29" spans="1:9" ht="18.75" customHeight="1">
      <c r="A29" s="436" t="s">
        <v>557</v>
      </c>
      <c r="B29" s="261">
        <v>185.435</v>
      </c>
      <c r="C29" s="437">
        <v>106856</v>
      </c>
      <c r="D29" s="438">
        <v>-7.1025636051280649E-4</v>
      </c>
      <c r="E29" s="261">
        <v>42</v>
      </c>
      <c r="F29" s="437">
        <v>150</v>
      </c>
      <c r="G29" s="438">
        <v>7.4</v>
      </c>
    </row>
    <row r="30" spans="1:9" ht="15" customHeight="1">
      <c r="A30" s="1117" t="s">
        <v>981</v>
      </c>
      <c r="B30" s="432" t="str">
        <f>B7</f>
        <v>Listopad 2020.</v>
      </c>
      <c r="C30" s="1115" t="s">
        <v>984</v>
      </c>
      <c r="D30" s="1113" t="s">
        <v>979</v>
      </c>
      <c r="E30" s="432" t="str">
        <f>E7</f>
        <v>Listopad 2020.</v>
      </c>
      <c r="F30" s="1115" t="s">
        <v>984</v>
      </c>
      <c r="G30" s="1113" t="s">
        <v>979</v>
      </c>
    </row>
    <row r="31" spans="1:9" s="273" customFormat="1">
      <c r="A31" s="1117"/>
      <c r="B31" s="890" t="str">
        <f>B8</f>
        <v>October 2020</v>
      </c>
      <c r="C31" s="1115"/>
      <c r="D31" s="1113"/>
      <c r="E31" s="890" t="str">
        <f>E8</f>
        <v>October 2020</v>
      </c>
      <c r="F31" s="1115"/>
      <c r="G31" s="1113"/>
    </row>
    <row r="32" spans="1:9" ht="17.25" customHeight="1">
      <c r="A32" s="255" t="s">
        <v>558</v>
      </c>
      <c r="B32" s="262">
        <v>259930118.84999999</v>
      </c>
      <c r="C32" s="198">
        <v>27076305411.25</v>
      </c>
      <c r="D32" s="265">
        <v>-0.44519432393756353</v>
      </c>
      <c r="E32" s="262" t="s">
        <v>157</v>
      </c>
      <c r="F32" s="198" t="s">
        <v>157</v>
      </c>
      <c r="G32" s="265" t="s">
        <v>157</v>
      </c>
    </row>
    <row r="33" spans="1:7" ht="17.25" customHeight="1">
      <c r="A33" s="255" t="s">
        <v>559</v>
      </c>
      <c r="B33" s="262">
        <v>206383104</v>
      </c>
      <c r="C33" s="271">
        <v>21783720701.630001</v>
      </c>
      <c r="D33" s="265">
        <v>-0.41080475893586876</v>
      </c>
      <c r="E33" s="262" t="s">
        <v>157</v>
      </c>
      <c r="F33" s="271" t="s">
        <v>157</v>
      </c>
      <c r="G33" s="265" t="s">
        <v>157</v>
      </c>
    </row>
    <row r="34" spans="1:7">
      <c r="A34" s="1117" t="s">
        <v>977</v>
      </c>
      <c r="B34" s="892" t="str">
        <f>B7</f>
        <v>Listopad 2020.</v>
      </c>
      <c r="C34" s="1118" t="s">
        <v>978</v>
      </c>
      <c r="D34" s="1113" t="s">
        <v>979</v>
      </c>
      <c r="E34" s="434"/>
      <c r="F34" s="1118"/>
      <c r="G34" s="1113"/>
    </row>
    <row r="35" spans="1:7" s="273" customFormat="1" ht="21" customHeight="1">
      <c r="A35" s="1117"/>
      <c r="B35" s="890" t="str">
        <f>B8</f>
        <v>October 2020</v>
      </c>
      <c r="C35" s="1118"/>
      <c r="D35" s="1113"/>
      <c r="E35" s="434"/>
      <c r="F35" s="1118"/>
      <c r="G35" s="1113"/>
    </row>
    <row r="36" spans="1:7">
      <c r="A36" s="199" t="s">
        <v>68</v>
      </c>
      <c r="B36" s="263">
        <v>1574.68</v>
      </c>
      <c r="C36" s="95">
        <v>-0.2194623853120059</v>
      </c>
      <c r="D36" s="265">
        <v>-2.1050144851853192E-2</v>
      </c>
      <c r="E36" s="263"/>
      <c r="F36" s="95"/>
      <c r="G36" s="265"/>
    </row>
    <row r="37" spans="1:7">
      <c r="A37" s="96" t="s">
        <v>127</v>
      </c>
      <c r="B37" s="263">
        <v>1064.44</v>
      </c>
      <c r="C37" s="95">
        <v>-0.21057276563554506</v>
      </c>
      <c r="D37" s="265">
        <v>-2.1051566681688061E-2</v>
      </c>
      <c r="E37" s="263"/>
      <c r="F37" s="95"/>
      <c r="G37" s="265"/>
    </row>
    <row r="38" spans="1:7">
      <c r="A38" s="96" t="s">
        <v>69</v>
      </c>
      <c r="B38" s="263">
        <v>990.94</v>
      </c>
      <c r="C38" s="95">
        <v>-0.17414096292160119</v>
      </c>
      <c r="D38" s="265">
        <v>-1.079111554779133E-2</v>
      </c>
      <c r="E38" s="263"/>
      <c r="F38" s="95"/>
      <c r="G38" s="265"/>
    </row>
    <row r="39" spans="1:7" s="273" customFormat="1">
      <c r="A39" s="96" t="s">
        <v>1213</v>
      </c>
      <c r="B39" s="263">
        <v>988.4</v>
      </c>
      <c r="C39" s="95" t="e">
        <v>#DIV/0!</v>
      </c>
      <c r="D39" s="265">
        <v>-1.0798746985058005E-2</v>
      </c>
      <c r="E39" s="263"/>
      <c r="F39" s="95"/>
      <c r="G39" s="265"/>
    </row>
    <row r="40" spans="1:7">
      <c r="A40" s="96" t="s">
        <v>922</v>
      </c>
      <c r="B40" s="263">
        <v>933.56</v>
      </c>
      <c r="C40" s="95">
        <v>-0.19808962608553748</v>
      </c>
      <c r="D40" s="265">
        <v>-7.3473901347199666E-3</v>
      </c>
      <c r="E40" s="263"/>
      <c r="F40" s="95"/>
      <c r="G40" s="265"/>
    </row>
    <row r="41" spans="1:7" s="273" customFormat="1">
      <c r="A41" s="96" t="s">
        <v>107</v>
      </c>
      <c r="B41" s="263">
        <v>1016.35</v>
      </c>
      <c r="C41" s="95">
        <v>-8.3320555951403863E-2</v>
      </c>
      <c r="D41" s="265">
        <v>-3.3685751773184447E-2</v>
      </c>
      <c r="E41" s="263"/>
      <c r="F41" s="95"/>
      <c r="G41" s="265"/>
    </row>
    <row r="42" spans="1:7">
      <c r="A42" s="96" t="s">
        <v>108</v>
      </c>
      <c r="B42" s="263">
        <v>883.33</v>
      </c>
      <c r="C42" s="95">
        <v>1.4761970407131786E-2</v>
      </c>
      <c r="D42" s="265">
        <v>7.3556244868169252E-3</v>
      </c>
      <c r="E42" s="263"/>
      <c r="F42" s="95"/>
      <c r="G42" s="265"/>
    </row>
    <row r="43" spans="1:7">
      <c r="A43" s="96" t="s">
        <v>109</v>
      </c>
      <c r="B43" s="263">
        <v>676.3</v>
      </c>
      <c r="C43" s="95">
        <v>0.56500208265839769</v>
      </c>
      <c r="D43" s="265">
        <v>-8.2808940002169984E-2</v>
      </c>
      <c r="E43" s="263"/>
      <c r="F43" s="95"/>
      <c r="G43" s="265"/>
    </row>
    <row r="44" spans="1:7">
      <c r="A44" s="96" t="s">
        <v>110</v>
      </c>
      <c r="B44" s="263">
        <v>598.25</v>
      </c>
      <c r="C44" s="95">
        <v>-0.13172522895168426</v>
      </c>
      <c r="D44" s="265">
        <v>-4.8191045915932151E-2</v>
      </c>
      <c r="E44" s="263"/>
      <c r="F44" s="95"/>
      <c r="G44" s="265"/>
    </row>
    <row r="45" spans="1:7">
      <c r="A45" s="96" t="s">
        <v>111</v>
      </c>
      <c r="B45" s="263">
        <v>0</v>
      </c>
      <c r="C45" s="95" t="e">
        <v>#DIV/0!</v>
      </c>
      <c r="D45" s="265" t="e">
        <v>#DIV/0!</v>
      </c>
      <c r="E45" s="263"/>
      <c r="F45" s="95"/>
      <c r="G45" s="265"/>
    </row>
    <row r="46" spans="1:7">
      <c r="A46" s="96" t="s">
        <v>112</v>
      </c>
      <c r="B46" s="263">
        <v>2840.84</v>
      </c>
      <c r="C46" s="95">
        <v>-0.1781950515356554</v>
      </c>
      <c r="D46" s="265">
        <v>-2.9134442207860989E-2</v>
      </c>
      <c r="E46" s="263"/>
      <c r="F46" s="95"/>
      <c r="G46" s="265"/>
    </row>
    <row r="47" spans="1:7">
      <c r="A47" s="199" t="s">
        <v>70</v>
      </c>
      <c r="B47" s="263">
        <v>111.95269999999999</v>
      </c>
      <c r="C47" s="95">
        <v>-3.1473120242372477E-2</v>
      </c>
      <c r="D47" s="265">
        <v>-2.8448741940340083E-3</v>
      </c>
      <c r="E47" s="263"/>
      <c r="F47" s="95"/>
      <c r="G47" s="265"/>
    </row>
    <row r="48" spans="1:7">
      <c r="A48" s="199" t="s">
        <v>93</v>
      </c>
      <c r="B48" s="263">
        <v>185.435</v>
      </c>
      <c r="C48" s="95">
        <v>-9.3458642921098178E-3</v>
      </c>
      <c r="D48" s="265">
        <v>-7.1025636051280649E-4</v>
      </c>
      <c r="E48" s="263"/>
      <c r="F48" s="95"/>
      <c r="G48" s="265"/>
    </row>
    <row r="49" spans="1:7" ht="15" customHeight="1">
      <c r="A49" s="1117" t="s">
        <v>980</v>
      </c>
      <c r="B49" s="432" t="str">
        <f>B7</f>
        <v>Listopad 2020.</v>
      </c>
      <c r="C49" s="1119"/>
      <c r="D49" s="1113" t="s">
        <v>979</v>
      </c>
      <c r="E49" s="432" t="str">
        <f>E7</f>
        <v>Listopad 2020.</v>
      </c>
      <c r="F49" s="1119"/>
      <c r="G49" s="1113" t="s">
        <v>979</v>
      </c>
    </row>
    <row r="50" spans="1:7" s="273" customFormat="1">
      <c r="A50" s="1117"/>
      <c r="B50" s="890" t="str">
        <f>B8</f>
        <v>October 2020</v>
      </c>
      <c r="C50" s="1119"/>
      <c r="D50" s="1113"/>
      <c r="E50" s="890" t="str">
        <f>E8</f>
        <v>October 2020</v>
      </c>
      <c r="F50" s="1119"/>
      <c r="G50" s="1113"/>
    </row>
    <row r="51" spans="1:7">
      <c r="A51" s="94" t="s">
        <v>547</v>
      </c>
      <c r="B51" s="262">
        <v>130123.52694571001</v>
      </c>
      <c r="C51" s="198"/>
      <c r="D51" s="265">
        <v>-4.4626100471002461E-3</v>
      </c>
      <c r="E51" s="262">
        <v>1042.1446599999999</v>
      </c>
      <c r="F51" s="198"/>
      <c r="G51" s="265">
        <v>-8.0122824919073299E-3</v>
      </c>
    </row>
    <row r="52" spans="1:7">
      <c r="A52" s="94" t="s">
        <v>546</v>
      </c>
      <c r="B52" s="262">
        <v>133410.93727833999</v>
      </c>
      <c r="C52" s="198"/>
      <c r="D52" s="265">
        <v>-1.7085748542586821E-3</v>
      </c>
      <c r="E52" s="262" t="s">
        <v>157</v>
      </c>
      <c r="F52" s="198"/>
      <c r="G52" s="265" t="s">
        <v>157</v>
      </c>
    </row>
    <row r="53" spans="1:7">
      <c r="A53" s="94" t="s">
        <v>548</v>
      </c>
      <c r="B53" s="262" t="s">
        <v>157</v>
      </c>
      <c r="C53" s="198"/>
      <c r="D53" s="266" t="s">
        <v>157</v>
      </c>
      <c r="E53" s="262" t="s">
        <v>157</v>
      </c>
      <c r="F53" s="198"/>
      <c r="G53" s="266" t="s">
        <v>157</v>
      </c>
    </row>
    <row r="54" spans="1:7">
      <c r="A54" s="94" t="s">
        <v>560</v>
      </c>
      <c r="B54" s="262" t="s">
        <v>157</v>
      </c>
      <c r="C54" s="198"/>
      <c r="D54" s="265" t="s">
        <v>157</v>
      </c>
      <c r="E54" s="262" t="s">
        <v>157</v>
      </c>
      <c r="F54" s="198"/>
      <c r="G54" s="265" t="s">
        <v>157</v>
      </c>
    </row>
    <row r="55" spans="1:7" ht="18.75" customHeight="1">
      <c r="A55" s="428" t="s">
        <v>561</v>
      </c>
      <c r="B55" s="429">
        <v>263534.46422405</v>
      </c>
      <c r="C55" s="433"/>
      <c r="D55" s="431">
        <v>-3.0703168909111955E-3</v>
      </c>
      <c r="E55" s="429">
        <v>1042.1446599999999</v>
      </c>
      <c r="F55" s="433"/>
      <c r="G55" s="431">
        <v>-8.0122824919073299E-3</v>
      </c>
    </row>
    <row r="56" spans="1:7" s="205" customFormat="1">
      <c r="A56" s="20" t="s">
        <v>562</v>
      </c>
      <c r="B56" s="268"/>
      <c r="C56" s="249"/>
      <c r="D56" s="249"/>
    </row>
    <row r="57" spans="1:7" s="205" customFormat="1">
      <c r="A57" s="301"/>
      <c r="B57" s="269"/>
      <c r="C57" s="251"/>
      <c r="D57" s="252"/>
    </row>
    <row r="58" spans="1:7" s="205" customFormat="1">
      <c r="B58" s="250"/>
      <c r="C58" s="251"/>
      <c r="D58" s="252"/>
    </row>
    <row r="59" spans="1:7" s="205" customFormat="1">
      <c r="A59" s="657" t="s">
        <v>92</v>
      </c>
      <c r="B59" s="250"/>
      <c r="C59" s="251"/>
      <c r="D59" s="252"/>
    </row>
    <row r="60" spans="1:7" ht="12.75" customHeight="1">
      <c r="B60" s="36"/>
      <c r="C60" s="36"/>
      <c r="D60" s="36"/>
    </row>
    <row r="61" spans="1:7" ht="12.75" customHeight="1">
      <c r="B61" s="52"/>
      <c r="C61" s="52"/>
      <c r="G61" s="14" t="s">
        <v>1179</v>
      </c>
    </row>
    <row r="62" spans="1:7" ht="12.75" customHeight="1">
      <c r="B62" s="37"/>
      <c r="C62" s="37"/>
      <c r="D62" s="37"/>
    </row>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13" spans="1:1">
      <c r="A113" s="689"/>
    </row>
    <row r="115" spans="1:1">
      <c r="A115" s="690"/>
    </row>
    <row r="117" spans="1:1">
      <c r="A117" s="690"/>
    </row>
    <row r="119" spans="1:1">
      <c r="A119" s="690"/>
    </row>
    <row r="121" spans="1:1">
      <c r="A121" s="690"/>
    </row>
    <row r="123" spans="1:1">
      <c r="A123" s="690"/>
    </row>
    <row r="125" spans="1:1">
      <c r="A125" s="690"/>
    </row>
  </sheetData>
  <mergeCells count="27">
    <mergeCell ref="F30:F31"/>
    <mergeCell ref="G30:G31"/>
    <mergeCell ref="G49:G50"/>
    <mergeCell ref="F34:F35"/>
    <mergeCell ref="F49:F50"/>
    <mergeCell ref="G34:G35"/>
    <mergeCell ref="A30:A31"/>
    <mergeCell ref="A34:A35"/>
    <mergeCell ref="C34:C35"/>
    <mergeCell ref="D34:D35"/>
    <mergeCell ref="A49:A50"/>
    <mergeCell ref="D49:D50"/>
    <mergeCell ref="C30:C31"/>
    <mergeCell ref="D30:D31"/>
    <mergeCell ref="C49:C50"/>
    <mergeCell ref="A18:A19"/>
    <mergeCell ref="C18:C19"/>
    <mergeCell ref="D18:D19"/>
    <mergeCell ref="F18:F19"/>
    <mergeCell ref="G18:G19"/>
    <mergeCell ref="B6:D6"/>
    <mergeCell ref="E6:G6"/>
    <mergeCell ref="A7:A8"/>
    <mergeCell ref="C7:C8"/>
    <mergeCell ref="D7:D8"/>
    <mergeCell ref="F7:F8"/>
    <mergeCell ref="G7:G8"/>
  </mergeCells>
  <hyperlinks>
    <hyperlink ref="A59"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1"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72"/>
  <sheetViews>
    <sheetView showGridLines="0" zoomScaleNormal="100" workbookViewId="0"/>
  </sheetViews>
  <sheetFormatPr defaultRowHeight="15"/>
  <cols>
    <col min="1" max="1" width="112.42578125" style="21" bestFit="1" customWidth="1"/>
  </cols>
  <sheetData>
    <row r="1" spans="1:1">
      <c r="A1" s="1" t="s">
        <v>1198</v>
      </c>
    </row>
    <row r="2" spans="1:1">
      <c r="A2" s="1"/>
    </row>
    <row r="3" spans="1:1">
      <c r="A3" s="708" t="s">
        <v>711</v>
      </c>
    </row>
    <row r="4" spans="1:1">
      <c r="A4" s="676"/>
    </row>
    <row r="5" spans="1:1">
      <c r="A5" s="929" t="s">
        <v>859</v>
      </c>
    </row>
    <row r="6" spans="1:1">
      <c r="A6" s="930" t="s">
        <v>1101</v>
      </c>
    </row>
    <row r="7" spans="1:1">
      <c r="A7" s="929" t="s">
        <v>735</v>
      </c>
    </row>
    <row r="8" spans="1:1">
      <c r="A8" s="930" t="s">
        <v>736</v>
      </c>
    </row>
    <row r="9" spans="1:1">
      <c r="A9" s="929" t="s">
        <v>826</v>
      </c>
    </row>
    <row r="10" spans="1:1">
      <c r="A10" s="930" t="s">
        <v>827</v>
      </c>
    </row>
    <row r="11" spans="1:1">
      <c r="A11" s="929" t="s">
        <v>737</v>
      </c>
    </row>
    <row r="12" spans="1:1" s="273" customFormat="1">
      <c r="A12" s="930" t="s">
        <v>870</v>
      </c>
    </row>
    <row r="13" spans="1:1">
      <c r="A13" s="929" t="s">
        <v>830</v>
      </c>
    </row>
    <row r="14" spans="1:1">
      <c r="A14" s="930" t="s">
        <v>1102</v>
      </c>
    </row>
    <row r="15" spans="1:1">
      <c r="A15" s="929" t="s">
        <v>739</v>
      </c>
    </row>
    <row r="16" spans="1:1">
      <c r="A16" s="930" t="s">
        <v>1103</v>
      </c>
    </row>
    <row r="17" spans="1:2">
      <c r="A17" s="929" t="s">
        <v>740</v>
      </c>
    </row>
    <row r="18" spans="1:2">
      <c r="A18" s="930" t="s">
        <v>741</v>
      </c>
      <c r="B18" s="154"/>
    </row>
    <row r="19" spans="1:2">
      <c r="A19" s="929" t="s">
        <v>742</v>
      </c>
      <c r="B19" s="593"/>
    </row>
    <row r="20" spans="1:2">
      <c r="A20" s="930" t="s">
        <v>743</v>
      </c>
      <c r="B20" s="355"/>
    </row>
    <row r="21" spans="1:2">
      <c r="A21" s="929" t="s">
        <v>744</v>
      </c>
      <c r="B21" s="154"/>
    </row>
    <row r="22" spans="1:2">
      <c r="A22" s="930" t="s">
        <v>1077</v>
      </c>
      <c r="B22" s="593"/>
    </row>
    <row r="23" spans="1:2">
      <c r="A23" s="929" t="s">
        <v>745</v>
      </c>
      <c r="B23" s="154"/>
    </row>
    <row r="24" spans="1:2">
      <c r="A24" s="930" t="s">
        <v>1078</v>
      </c>
      <c r="B24" s="593"/>
    </row>
    <row r="25" spans="1:2">
      <c r="A25" s="929" t="s">
        <v>883</v>
      </c>
      <c r="B25" s="320"/>
    </row>
    <row r="26" spans="1:2">
      <c r="A26" s="930" t="s">
        <v>1104</v>
      </c>
      <c r="B26" s="600"/>
    </row>
    <row r="27" spans="1:2">
      <c r="A27" s="929" t="s">
        <v>748</v>
      </c>
      <c r="B27" s="140"/>
    </row>
    <row r="28" spans="1:2">
      <c r="A28" s="930" t="s">
        <v>747</v>
      </c>
      <c r="B28" s="567"/>
    </row>
    <row r="29" spans="1:2">
      <c r="A29" s="929" t="s">
        <v>828</v>
      </c>
      <c r="B29" s="155"/>
    </row>
    <row r="30" spans="1:2">
      <c r="A30" s="930" t="s">
        <v>1105</v>
      </c>
      <c r="B30" s="597"/>
    </row>
    <row r="31" spans="1:2">
      <c r="A31" s="929" t="s">
        <v>750</v>
      </c>
      <c r="B31" s="154"/>
    </row>
    <row r="32" spans="1:2">
      <c r="A32" s="930" t="s">
        <v>1081</v>
      </c>
      <c r="B32" s="593"/>
    </row>
    <row r="33" spans="1:2">
      <c r="A33" s="929" t="s">
        <v>751</v>
      </c>
      <c r="B33" s="140"/>
    </row>
    <row r="34" spans="1:2">
      <c r="A34" s="930" t="s">
        <v>1082</v>
      </c>
      <c r="B34" s="567"/>
    </row>
    <row r="35" spans="1:2">
      <c r="A35" s="929" t="s">
        <v>829</v>
      </c>
      <c r="B35" s="140"/>
    </row>
    <row r="36" spans="1:2">
      <c r="A36" s="930" t="s">
        <v>1106</v>
      </c>
      <c r="B36" s="567"/>
    </row>
    <row r="37" spans="1:2">
      <c r="A37" s="929" t="s">
        <v>752</v>
      </c>
      <c r="B37" s="154"/>
    </row>
    <row r="38" spans="1:2">
      <c r="A38" s="930" t="s">
        <v>1083</v>
      </c>
      <c r="B38" s="596"/>
    </row>
    <row r="39" spans="1:2">
      <c r="A39" s="929" t="s">
        <v>1110</v>
      </c>
      <c r="B39" s="156"/>
    </row>
    <row r="40" spans="1:2">
      <c r="A40" s="930" t="s">
        <v>1109</v>
      </c>
      <c r="B40" s="596"/>
    </row>
    <row r="41" spans="1:2">
      <c r="A41" s="929" t="s">
        <v>996</v>
      </c>
      <c r="B41" s="155"/>
    </row>
    <row r="42" spans="1:2">
      <c r="A42" s="930" t="s">
        <v>1085</v>
      </c>
      <c r="B42" s="567"/>
    </row>
    <row r="43" spans="1:2">
      <c r="A43" s="929" t="s">
        <v>997</v>
      </c>
      <c r="B43" s="155"/>
    </row>
    <row r="44" spans="1:2">
      <c r="A44" s="930" t="s">
        <v>998</v>
      </c>
      <c r="B44" s="567"/>
    </row>
    <row r="45" spans="1:2" s="273" customFormat="1">
      <c r="A45" s="929" t="s">
        <v>995</v>
      </c>
      <c r="B45" s="567"/>
    </row>
    <row r="46" spans="1:2" s="273" customFormat="1">
      <c r="A46" s="930" t="s">
        <v>1086</v>
      </c>
      <c r="B46" s="567"/>
    </row>
    <row r="47" spans="1:2">
      <c r="A47" s="678"/>
      <c r="B47" s="593"/>
    </row>
    <row r="48" spans="1:2">
      <c r="A48" s="686" t="s">
        <v>712</v>
      </c>
      <c r="B48" s="140"/>
    </row>
    <row r="49" spans="1:5">
      <c r="A49" s="677"/>
      <c r="B49" s="567"/>
    </row>
    <row r="50" spans="1:5">
      <c r="A50" s="931" t="s">
        <v>97</v>
      </c>
      <c r="B50" s="157"/>
    </row>
    <row r="51" spans="1:5">
      <c r="A51" s="932" t="s">
        <v>98</v>
      </c>
      <c r="B51" s="567"/>
    </row>
    <row r="52" spans="1:5" ht="15" customHeight="1">
      <c r="A52" s="931" t="s">
        <v>754</v>
      </c>
      <c r="C52" s="823"/>
      <c r="D52" s="59"/>
      <c r="E52" s="59"/>
    </row>
    <row r="53" spans="1:5">
      <c r="A53" s="932" t="s">
        <v>831</v>
      </c>
      <c r="C53" s="824"/>
    </row>
    <row r="54" spans="1:5">
      <c r="A54" s="931" t="s">
        <v>756</v>
      </c>
      <c r="C54" s="824"/>
    </row>
    <row r="55" spans="1:5">
      <c r="A55" s="932" t="s">
        <v>832</v>
      </c>
      <c r="C55" s="824"/>
    </row>
    <row r="56" spans="1:5">
      <c r="A56" s="931" t="s">
        <v>99</v>
      </c>
    </row>
    <row r="57" spans="1:5">
      <c r="A57" s="932" t="s">
        <v>100</v>
      </c>
    </row>
    <row r="58" spans="1:5">
      <c r="A58" s="931" t="s">
        <v>758</v>
      </c>
    </row>
    <row r="59" spans="1:5">
      <c r="A59" s="932" t="s">
        <v>833</v>
      </c>
    </row>
    <row r="60" spans="1:5">
      <c r="A60" s="931" t="s">
        <v>760</v>
      </c>
    </row>
    <row r="61" spans="1:5">
      <c r="A61" s="932" t="s">
        <v>834</v>
      </c>
    </row>
    <row r="62" spans="1:5" s="273" customFormat="1">
      <c r="A62" s="979" t="s">
        <v>1113</v>
      </c>
    </row>
    <row r="63" spans="1:5" s="273" customFormat="1">
      <c r="A63" s="932" t="s">
        <v>1114</v>
      </c>
    </row>
    <row r="64" spans="1:5" s="273" customFormat="1">
      <c r="A64" s="979" t="s">
        <v>1188</v>
      </c>
    </row>
    <row r="65" spans="1:1" s="273" customFormat="1">
      <c r="A65" s="932" t="s">
        <v>1189</v>
      </c>
    </row>
    <row r="66" spans="1:1" s="273" customFormat="1">
      <c r="A66" s="979" t="s">
        <v>1191</v>
      </c>
    </row>
    <row r="67" spans="1:1" s="273" customFormat="1">
      <c r="A67" s="980" t="s">
        <v>1192</v>
      </c>
    </row>
    <row r="68" spans="1:1" s="273" customFormat="1">
      <c r="A68" s="979" t="s">
        <v>1193</v>
      </c>
    </row>
    <row r="69" spans="1:1" s="273" customFormat="1">
      <c r="A69" s="980" t="s">
        <v>1194</v>
      </c>
    </row>
    <row r="70" spans="1:1" s="273" customFormat="1">
      <c r="A70" s="979" t="s">
        <v>1195</v>
      </c>
    </row>
    <row r="71" spans="1:1" s="273" customFormat="1">
      <c r="A71" s="980" t="s">
        <v>1196</v>
      </c>
    </row>
    <row r="72" spans="1:1">
      <c r="A72" s="677"/>
    </row>
    <row r="73" spans="1:1">
      <c r="A73" s="687" t="s">
        <v>713</v>
      </c>
    </row>
    <row r="74" spans="1:1">
      <c r="A74" s="679"/>
    </row>
    <row r="75" spans="1:1">
      <c r="A75" s="981" t="s">
        <v>835</v>
      </c>
    </row>
    <row r="76" spans="1:1">
      <c r="A76" s="980" t="s">
        <v>836</v>
      </c>
    </row>
    <row r="77" spans="1:1">
      <c r="A77" s="981" t="s">
        <v>837</v>
      </c>
    </row>
    <row r="78" spans="1:1">
      <c r="A78" s="982" t="s">
        <v>838</v>
      </c>
    </row>
    <row r="79" spans="1:1">
      <c r="A79" s="680"/>
    </row>
    <row r="80" spans="1:1">
      <c r="A80" s="688" t="s">
        <v>714</v>
      </c>
    </row>
    <row r="81" spans="1:1">
      <c r="A81" s="681"/>
    </row>
    <row r="82" spans="1:1">
      <c r="A82" s="934" t="s">
        <v>762</v>
      </c>
    </row>
    <row r="83" spans="1:1">
      <c r="A83" s="980" t="s">
        <v>763</v>
      </c>
    </row>
    <row r="84" spans="1:1" s="273" customFormat="1">
      <c r="A84" s="983" t="s">
        <v>764</v>
      </c>
    </row>
    <row r="85" spans="1:1" s="273" customFormat="1">
      <c r="A85" s="980" t="s">
        <v>765</v>
      </c>
    </row>
    <row r="86" spans="1:1">
      <c r="A86" s="983" t="s">
        <v>1045</v>
      </c>
    </row>
    <row r="87" spans="1:1">
      <c r="A87" s="980" t="s">
        <v>1046</v>
      </c>
    </row>
    <row r="88" spans="1:1">
      <c r="A88" s="983" t="s">
        <v>1055</v>
      </c>
    </row>
    <row r="89" spans="1:1">
      <c r="A89" s="980" t="s">
        <v>1056</v>
      </c>
    </row>
    <row r="90" spans="1:1">
      <c r="A90" s="983" t="s">
        <v>1057</v>
      </c>
    </row>
    <row r="91" spans="1:1">
      <c r="A91" s="980" t="s">
        <v>1058</v>
      </c>
    </row>
    <row r="92" spans="1:1">
      <c r="A92" s="983" t="s">
        <v>1059</v>
      </c>
    </row>
    <row r="93" spans="1:1">
      <c r="A93" s="980" t="s">
        <v>1060</v>
      </c>
    </row>
    <row r="94" spans="1:1">
      <c r="A94" s="983" t="s">
        <v>1061</v>
      </c>
    </row>
    <row r="95" spans="1:1">
      <c r="A95" s="980" t="s">
        <v>1062</v>
      </c>
    </row>
    <row r="96" spans="1:1">
      <c r="A96" s="682"/>
    </row>
    <row r="97" spans="1:5" s="273" customFormat="1">
      <c r="A97" s="825" t="s">
        <v>842</v>
      </c>
    </row>
    <row r="98" spans="1:5" s="273" customFormat="1">
      <c r="A98" s="682"/>
    </row>
    <row r="99" spans="1:5" s="273" customFormat="1">
      <c r="A99" s="984" t="s">
        <v>769</v>
      </c>
      <c r="E99" s="152"/>
    </row>
    <row r="100" spans="1:5" s="273" customFormat="1">
      <c r="A100" s="980" t="s">
        <v>770</v>
      </c>
      <c r="E100" s="152"/>
    </row>
    <row r="101" spans="1:5" s="273" customFormat="1">
      <c r="A101" s="984" t="s">
        <v>771</v>
      </c>
      <c r="E101" s="152"/>
    </row>
    <row r="102" spans="1:5" s="273" customFormat="1">
      <c r="A102" s="980" t="s">
        <v>772</v>
      </c>
      <c r="E102" s="152"/>
    </row>
    <row r="103" spans="1:5" s="273" customFormat="1">
      <c r="A103" s="984" t="s">
        <v>773</v>
      </c>
      <c r="E103" s="152"/>
    </row>
    <row r="104" spans="1:5" s="273" customFormat="1">
      <c r="A104" s="980" t="s">
        <v>774</v>
      </c>
      <c r="E104" s="797"/>
    </row>
    <row r="105" spans="1:5" s="273" customFormat="1">
      <c r="A105" s="984" t="s">
        <v>1001</v>
      </c>
      <c r="E105" s="797"/>
    </row>
    <row r="106" spans="1:5" s="273" customFormat="1">
      <c r="A106" s="980" t="s">
        <v>1002</v>
      </c>
      <c r="E106" s="797"/>
    </row>
    <row r="107" spans="1:5" s="273" customFormat="1">
      <c r="A107" s="682"/>
      <c r="E107" s="797"/>
    </row>
    <row r="108" spans="1:5">
      <c r="A108" s="707" t="s">
        <v>839</v>
      </c>
      <c r="E108" s="152"/>
    </row>
    <row r="109" spans="1:5">
      <c r="A109" s="679"/>
      <c r="E109" s="797"/>
    </row>
    <row r="110" spans="1:5">
      <c r="A110" s="985" t="s">
        <v>843</v>
      </c>
    </row>
    <row r="111" spans="1:5">
      <c r="A111" s="982" t="s">
        <v>844</v>
      </c>
    </row>
    <row r="112" spans="1:5">
      <c r="A112" s="985" t="s">
        <v>845</v>
      </c>
    </row>
    <row r="113" spans="1:3">
      <c r="A113" s="980" t="s">
        <v>846</v>
      </c>
      <c r="C113" s="691"/>
    </row>
    <row r="114" spans="1:3">
      <c r="A114" s="985" t="s">
        <v>809</v>
      </c>
    </row>
    <row r="115" spans="1:3">
      <c r="A115" s="980" t="s">
        <v>810</v>
      </c>
    </row>
    <row r="116" spans="1:3">
      <c r="A116" s="985" t="s">
        <v>847</v>
      </c>
    </row>
    <row r="117" spans="1:3">
      <c r="A117" s="980" t="s">
        <v>848</v>
      </c>
    </row>
    <row r="118" spans="1:3">
      <c r="A118" s="985" t="s">
        <v>849</v>
      </c>
    </row>
    <row r="119" spans="1:3">
      <c r="A119" s="980" t="s">
        <v>850</v>
      </c>
    </row>
    <row r="120" spans="1:3">
      <c r="A120" s="985" t="s">
        <v>851</v>
      </c>
    </row>
    <row r="121" spans="1:3">
      <c r="A121" s="980" t="s">
        <v>928</v>
      </c>
    </row>
    <row r="122" spans="1:3">
      <c r="A122" s="985" t="s">
        <v>816</v>
      </c>
    </row>
    <row r="123" spans="1:3">
      <c r="A123" s="980" t="s">
        <v>924</v>
      </c>
    </row>
    <row r="124" spans="1:3">
      <c r="A124" s="985" t="s">
        <v>817</v>
      </c>
    </row>
    <row r="125" spans="1:3">
      <c r="A125" s="980" t="s">
        <v>926</v>
      </c>
    </row>
    <row r="126" spans="1:3">
      <c r="A126" s="985" t="s">
        <v>818</v>
      </c>
    </row>
    <row r="127" spans="1:3">
      <c r="A127" s="980" t="s">
        <v>852</v>
      </c>
    </row>
    <row r="128" spans="1:3">
      <c r="A128" s="985" t="s">
        <v>853</v>
      </c>
    </row>
    <row r="129" spans="1:1">
      <c r="A129" s="980" t="s">
        <v>854</v>
      </c>
    </row>
    <row r="130" spans="1:1">
      <c r="A130" s="985" t="s">
        <v>855</v>
      </c>
    </row>
    <row r="131" spans="1:1">
      <c r="A131" s="980" t="s">
        <v>856</v>
      </c>
    </row>
    <row r="132" spans="1:1">
      <c r="A132" s="985" t="s">
        <v>857</v>
      </c>
    </row>
    <row r="133" spans="1:1">
      <c r="A133" s="980" t="s">
        <v>858</v>
      </c>
    </row>
    <row r="134" spans="1:1">
      <c r="A134" s="692"/>
    </row>
    <row r="135" spans="1:1">
      <c r="A135" s="693" t="s">
        <v>840</v>
      </c>
    </row>
    <row r="136" spans="1:1">
      <c r="A136" s="682"/>
    </row>
    <row r="137" spans="1:1">
      <c r="A137" s="986" t="s">
        <v>783</v>
      </c>
    </row>
    <row r="138" spans="1:1">
      <c r="A138" s="980" t="s">
        <v>784</v>
      </c>
    </row>
    <row r="139" spans="1:1">
      <c r="A139" s="986" t="s">
        <v>785</v>
      </c>
    </row>
    <row r="140" spans="1:1">
      <c r="A140" s="980" t="s">
        <v>786</v>
      </c>
    </row>
    <row r="141" spans="1:1">
      <c r="A141" s="986" t="s">
        <v>787</v>
      </c>
    </row>
    <row r="142" spans="1:1">
      <c r="A142" s="980" t="s">
        <v>788</v>
      </c>
    </row>
    <row r="143" spans="1:1">
      <c r="A143" s="986" t="s">
        <v>789</v>
      </c>
    </row>
    <row r="144" spans="1:1">
      <c r="A144" s="980" t="s">
        <v>1197</v>
      </c>
    </row>
    <row r="145" spans="1:8">
      <c r="A145" s="986" t="s">
        <v>790</v>
      </c>
    </row>
    <row r="146" spans="1:8">
      <c r="A146" s="980" t="s">
        <v>791</v>
      </c>
    </row>
    <row r="147" spans="1:8">
      <c r="A147" s="986" t="s">
        <v>792</v>
      </c>
    </row>
    <row r="148" spans="1:8">
      <c r="A148" s="980" t="s">
        <v>793</v>
      </c>
    </row>
    <row r="149" spans="1:8">
      <c r="A149" s="986" t="s">
        <v>794</v>
      </c>
    </row>
    <row r="150" spans="1:8">
      <c r="A150" s="980" t="s">
        <v>795</v>
      </c>
    </row>
    <row r="151" spans="1:8" s="273" customFormat="1">
      <c r="A151" s="986" t="s">
        <v>945</v>
      </c>
    </row>
    <row r="152" spans="1:8" s="273" customFormat="1">
      <c r="A152" s="980" t="s">
        <v>946</v>
      </c>
    </row>
    <row r="153" spans="1:8">
      <c r="A153" s="694"/>
    </row>
    <row r="154" spans="1:8">
      <c r="A154" s="675" t="s">
        <v>841</v>
      </c>
    </row>
    <row r="155" spans="1:8">
      <c r="A155" s="194"/>
      <c r="B155" s="194"/>
      <c r="C155" s="194"/>
      <c r="D155" s="194"/>
      <c r="E155" s="194"/>
    </row>
    <row r="156" spans="1:8">
      <c r="A156" s="63" t="s">
        <v>798</v>
      </c>
    </row>
    <row r="157" spans="1:8">
      <c r="A157" s="980" t="s">
        <v>799</v>
      </c>
    </row>
    <row r="158" spans="1:8">
      <c r="A158" s="63" t="s">
        <v>801</v>
      </c>
    </row>
    <row r="159" spans="1:8">
      <c r="A159" s="980" t="s">
        <v>802</v>
      </c>
      <c r="H159" s="245"/>
    </row>
    <row r="160" spans="1:8">
      <c r="A160" s="63" t="s">
        <v>803</v>
      </c>
    </row>
    <row r="161" spans="1:6">
      <c r="A161" s="980" t="s">
        <v>804</v>
      </c>
      <c r="F161" s="63"/>
    </row>
    <row r="162" spans="1:6">
      <c r="A162" s="63" t="s">
        <v>805</v>
      </c>
    </row>
    <row r="163" spans="1:6">
      <c r="A163" s="980" t="s">
        <v>806</v>
      </c>
    </row>
    <row r="164" spans="1:6">
      <c r="A164" s="63" t="s">
        <v>807</v>
      </c>
    </row>
    <row r="165" spans="1:6" s="273" customFormat="1">
      <c r="A165" s="980" t="s">
        <v>808</v>
      </c>
    </row>
    <row r="166" spans="1:6">
      <c r="A166" s="63" t="s">
        <v>950</v>
      </c>
    </row>
    <row r="167" spans="1:6" s="273" customFormat="1">
      <c r="A167" s="980" t="s">
        <v>951</v>
      </c>
    </row>
    <row r="168" spans="1:6" s="273" customFormat="1">
      <c r="A168" s="683"/>
    </row>
    <row r="169" spans="1:6">
      <c r="A169" s="684"/>
    </row>
    <row r="170" spans="1:6">
      <c r="A170" s="26" t="s">
        <v>4</v>
      </c>
    </row>
    <row r="171" spans="1:6">
      <c r="A171" s="685" t="s">
        <v>5</v>
      </c>
    </row>
    <row r="172" spans="1:6">
      <c r="A172" s="683"/>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75" location="'17 Tablica 3.1'!A1" display="Tablica 3.1: Zaračunata bruto premija osiguranja "/>
    <hyperlink ref="A76" location="'17 Tablica 3.1'!A2" display="Table 3.1: Written premium "/>
    <hyperlink ref="A77" location="'18 Tablica 3.2'!A1" display="Tablica 3.2: Podaci o osiguranju"/>
    <hyperlink ref="A78" location="'18 Tablica 3.2'!A2" display="Table 3.2: Insurance data"/>
    <hyperlink ref="A110" location="'22 Tablica 6.1'!A4" display="Tablica 6.1: Otvoreni investicijski fondovi / UCITS fondovi"/>
    <hyperlink ref="A111" location="'22 Tablica 6.1'!A5" display="Table 6.1: Open-ended Investment funds / UCITS funds"/>
    <hyperlink ref="A112" location="'23 Tablice 6.2, 6.3'!A1" display="Tablica 6.2: Struktura ulaganja UCITS fondova"/>
    <hyperlink ref="A113" location="'23 Tablice 6.2, 6.3'!A2" display="Table 6.2: UCITS funds investment structure"/>
    <hyperlink ref="A116" location="'24 Tablice 6.4 - 6.8'!A1" display="Tablica 6.4: Osnovni alternativni fondovi s privatnom ponudom"/>
    <hyperlink ref="A117" location="'24 Tablice 6.4 - 6.8'!A2" display="Table 6.4: Base alternative funds with private offering"/>
    <hyperlink ref="A122" location="'24 Tablice 6.4 - 6.8'!A57" display="Tablica 6.7: Alternativni investicijski fondovi rizičnog kapitala s privatnom ponudom"/>
    <hyperlink ref="A123" location="'24 Tablice 6.4 - 6.8'!A58" display="Table 6.7: Private equity open-ended alternative investment funds with private offering"/>
    <hyperlink ref="A124" location="'24 Tablice 6.4 - 6.8'!A67" display="Tablica 6.8: Alternativni investicijski fondovi rizičnog kapitala s privatnom ponudom - Fondovi za gospodarsku suradnju"/>
    <hyperlink ref="A125" location="'24 Tablice 6.4 - 6.8'!A68" display="Table 6.8: Private equity open-ended alternative investment funds with private offering - Funds for Economic Cooperation"/>
    <hyperlink ref="A128" location="'25 Tablice 6.9 - 6.12 '!A9" display="Tablica 6.10: Zatvoreni alternativni investicijski fondovi"/>
    <hyperlink ref="A129" location="'25 Tablice 6.9 - 6.12 '!A10" display="Table 6.10: Closed-ended alternative investment funds"/>
    <hyperlink ref="A130" location="'25 Tablice 6.9 - 6.12 '!A19" display="Tablica 6.11: Zatvoreni alternativni investicijski fondovi s javnom ponudom za ulaganje u nekretnine"/>
    <hyperlink ref="A131" location="'25 Tablice 6.9 - 6.12 '!A20" display="Table 6.11: Closed-ended alternative investment funds with public offering in real estate"/>
    <hyperlink ref="A132" location="'25 Tablice 6.9 - 6.12 '!A31" display="Tablica 6.12: Investicijski fondovi osnovani posebnim zakonom"/>
    <hyperlink ref="A133" location="'25 Tablice 6.9 - 6.12 '!A32" display="Table 6.12: Investment Funds established under special legal act"/>
    <hyperlink ref="A50" location="'14 Tablice 2.1 - 2.4'!A4" display="A / OBVEZNO MIROVINSKO OSIGURANJE"/>
    <hyperlink ref="A51" location="'14 Tablice 2.1 - 2.4'!A5" display="A / MANDATORY PENSION INSURANCE"/>
    <hyperlink ref="A52" location="'14 Tablice 2.1 - 2.4'!A7" display="Tablica 2.1: Broj korisnika i broj ugovora po godinama"/>
    <hyperlink ref="A54" location="'14 Tablice 2.1 - 2.4'!E7" display="Tablica 2.2: Broj korisnika i broj ugovora u zadnjih godinu dana"/>
    <hyperlink ref="A55" location="'14 Tablice 2.1 - 2.4'!E8" display="Table 2.2: Number of pensioners and contracts over the past year"/>
    <hyperlink ref="A56" location="'14 Tablice 2.1 - 2.4'!A21" display="B / DOBROVOLJNO MIROVINSKO OSIGURANJE"/>
    <hyperlink ref="A57" location="'14 Tablice 2.1 - 2.4'!A22" display="B / VOLUNTARY PENSION INSURANCE"/>
    <hyperlink ref="A58" location="'14 Tablice 2.1 - 2.4'!A24" display="Tablica 2.3: Broj korisnika i broj ugovora po godinama"/>
    <hyperlink ref="A59" location="'14 Tablice 2.1 - 2.4'!A25" display="Table 2.3: Number of pensioners and contracts per year"/>
    <hyperlink ref="A60" location="'14 Tablice 2.1 - 2.4'!E24" display="Tablica 2.4: Broj korisnika i broj ugovora u zadnjih godinu dana"/>
    <hyperlink ref="A53" location="'14 Tablice 2.1 - 2.4'!A8" display="Table 2.1: Number of pensioners and contracts per year"/>
    <hyperlink ref="A114" location="'23 Tablice 6.2, 6.3'!A41" display="Tablica 6.3: Izdavanje i otkup udjela UCITS fondova"/>
    <hyperlink ref="A115" location="'23 Tablice 6.2, 6.3'!A42" display="Table 6.3: Sales and redemptions in UCITS funds"/>
    <hyperlink ref="A126" location="'25 Tablice 6.9 - 6.12 '!A1" display="Tablica 6.9: Otvoreni alternativni investicijski fondovi s javnom ponudom "/>
    <hyperlink ref="A127" location="'25 Tablice 6.9 - 6.12 '!A2" display="Table 6.9: Opened-ended alternative investment funds with public offering "/>
    <hyperlink ref="A118" location="'24 Tablice 6.4 - 6.8'!A21" display="Tablica 6.5: Posebni alternativni investicijski fondovi s privatnom ponudom"/>
    <hyperlink ref="A119" location="'24 Tablice 6.4 - 6.8'!A22" display="Table 6.5: Special alternative Investment funds with private offering"/>
    <hyperlink ref="A120" location="'24 Tablice 6.4 - 6.8'!A46" display="Tablica 6.6: Zatvoreni alternativni investicijski fondovi s privatnom ponudom"/>
    <hyperlink ref="A121" location="'24 Tablice 6.4 - 6.8'!A47"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3"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Podaci o zatvorenim dobrovoljnim mirovinskim fondovima (ZDMF-ovima"/>
    <hyperlink ref="A40" location="'12 Tablice 1.18 - 1.20'!A2" display="Table 1.18: Closed voluntary pension funds' (ZDMFs'data "/>
    <hyperlink ref="A43" location="'12 Tablice 1.18 - 1.20'!A28" display="Tablica 1.20: Struktura članova ZDMF- ova prema dobi i spolu "/>
    <hyperlink ref="A44" location="'12 Tablice 1.18 - 1.20'!A29" display="Table 1.20: Closed voluntary pension funds members age and gender structure "/>
    <hyperlink ref="A41" location="'12 Tablice 1.18 - 1.20'!I1" display="Tablica 1.19: Cijene udjela i prinosi zatvorenih dobrovoljnih mirovinskih fondova (ZDMF) "/>
    <hyperlink ref="A42" location="'12 Tablice 1.18 - 1.20'!I2" display="Table 1.19: Unit prices and rates of return of closed voluntary pension funds (ZDMFs) "/>
    <hyperlink ref="A99" location="'21 Tablice 5.1 - 5.4'!A5" display="Tablica 5.1: Broj pravnih osoba ovlaštenih za pružanje investicijskih usluga i obavljanje investicijskih aktivnosti i pomoćnih usluga"/>
    <hyperlink ref="A100" location="'21 Tablice 5.1 - 5.4'!A6" display="Table 5.1: Number of legal entities authorized to provide and performing investment activities and ancillary services"/>
    <hyperlink ref="A101:A104" location="'19 Tablice 5.1 - 5.3'!A1" display="Tablica 5.2: Vrijednost imovine kojom upravljaju pravne osobe ovlaštene za pružanje investicijske usluge upravljanja portfeljem"/>
    <hyperlink ref="A137" location="'26 Tablice 7.1, 7.2 '!A5" display="Tablica 7.1: Broj registriranih leasing društava na dan "/>
    <hyperlink ref="A138" location="'26 Tablice 7.1, 7.2 '!A6" display="Table 7.1: Number of registered leasing companies as at "/>
    <hyperlink ref="A139" location="'26 Tablice 7.1, 7.2 '!A12" display="Tablica 7.2: Izvještaj o strukturi portfelja po vrstama leasinga/zajma"/>
    <hyperlink ref="A140" location="'26 Tablice 7.1, 7.2 '!A13" display="Table 7.2: Report on the portfolio structure by type of leasing/loan"/>
    <hyperlink ref="A141" location="'27 Tablice 7.3, 7.4'!A1" display="Tablica 7.3: Skraćeni izvještaj o  agregiranom financijskom položaju leasing društava "/>
    <hyperlink ref="A142" location="'27 Tablice 7.3, 7.4'!A2" display="Table 7.3: Abbreviated report on the aggregate financial position of leasing companies "/>
    <hyperlink ref="A143" location="'27 Tablice 7.3, 7.4'!A32" display="Tablica 7.4: Skraćeni izvještaj o agregiranoj sveobuhvatnoj dobiti leasing društava "/>
    <hyperlink ref="A144" location="'27 Tablice 7.3, 7.4'!A33" display="Table 7.4: Abbreviated report on the aggregate comprehensive increase of leasing companies "/>
    <hyperlink ref="A145" location="'28 Tablica 7.5'!A1" display="Tablica 7.5: Izvještaj o strukturi portfelja po leasing društvima"/>
    <hyperlink ref="A146" location="'28 Tablica 7.5'!A2" display="Table 7.5: Report on the portfolio structure by leasing companies"/>
    <hyperlink ref="A147" location="'29 Tablica 7.6 '!A1" display="Tablica 7.6: Izvještaj o strukturi portfelja prema objektu - aktivni ugovori"/>
    <hyperlink ref="A148" location="'29 Tablica 7.6 '!A1" display="Table 7.6: Report on the portfolio structure by leased asset - active contracts"/>
    <hyperlink ref="A149" location="'30 Tablica 7.7'!A1" display="Tablica 7.7: Izvještaj o kvaliteti portfelja"/>
    <hyperlink ref="A150" location="'30 Tablica 7.7'!A2" display="Table 7.7: Portfolio Quality Report"/>
    <hyperlink ref="A156:A165" location="'29 Tablice 8.1 - 8.5'!A1" display="Tablica 8.1: Broj registriranih faktoring društava na dan "/>
    <hyperlink ref="A32" location="'9 Tablice 1.13, 1.14'!A24" display="Table 1.14: ODMF´s payouts"/>
    <hyperlink ref="A12" location="'4 Tablice 1.3, 1.4'!A32" display="Table 1.4: Provisional account: payins and payouts"/>
    <hyperlink ref="A151" location="'31 Tablica 7.8'!A1" display="Tablica 7.8. Financijski leasing u kreditnim institucijama"/>
    <hyperlink ref="A152" location="'31 Tablica 7.8'!A2" display="Table 7.8: Financial leasing in credit institutions"/>
    <hyperlink ref="A166" location="'33 Tablica 8,6'!A1" display="Tablica 8.6. Faktoring u kreditnim institucijama"/>
    <hyperlink ref="A167" location="'33 Tablica 8,6'!A2" display="Table 8.6: Factoring in credit institutions"/>
    <hyperlink ref="A45" location="'13 Tablica 1.21'!A1" display="Tablica 1.21: Struktura ulaganja ZDMF-ova "/>
    <hyperlink ref="A46" location="'13 Tablica 1.21'!A2" display="Table 1.21: ZDMFs' investment structure "/>
    <hyperlink ref="A105" location="'21 Tablice 5.1 - 5.4'!A52" display="Tablica 5.4: Podaci o distribuciji financijskih instrumenata "/>
    <hyperlink ref="A106" location="'21 Tablice 5.1 - 5.4'!A53" display="Table 5.4: Distribution of financial instruments"/>
    <hyperlink ref="A101" location="'21 Tablice 5.1 - 5.4'!A19" display="Tablica 5.2: Vrijednost imovine kojom upravljaju pravne osobe ovlaštene za pružanje investicijske usluge upravljanja portfeljem"/>
    <hyperlink ref="A102" location="'21 Tablice 5.1 - 5.4'!A20" display="Table 5.2: The value of assets managed by legal entities authorized to provide investment portfolio management services"/>
    <hyperlink ref="A103" location="'21 Tablice 5.1 - 5.4'!A35" display="Tablica 5.3: Ukupna imovina vezana za uslugu skrbništva"/>
    <hyperlink ref="A104" location="'21 Tablice 5.1 - 5.4'!A36" display="Table 5.3: Total assets related to custody services"/>
    <hyperlink ref="A156" location="'32 Tablice 8.1 - 8.5'!A4" display="Tablica 8.1: Broj registriranih faktoring društava na dan "/>
    <hyperlink ref="A157" location="'32 Tablice 8.1 - 8.5'!A5" display="Table 8.1: Number of registered factoring companies as at "/>
    <hyperlink ref="A158" location="'32 Tablice 8.1 - 8.5'!A9" display="Tablica 8.2:  Skraćeni prikaz Izvještaja o financijskom položaju faktoring društava"/>
    <hyperlink ref="A159" location="'32 Tablice 8.1 - 8.5'!A10" display="Table 8.2: Abbreviated overview of the report on the financial position of factoring companies "/>
    <hyperlink ref="A160" location="'32 Tablice 8.1 - 8.5'!A26" display="Tablica 8.3: Skraćeni prikaz Izvještaja o sveobuhvatnoj dobiti faktoring društava "/>
    <hyperlink ref="A161" location="'32 Tablice 8.1 - 8.5'!A27" display="Table 8.3: Abbreviated overview of the report on the comprehensive income of factoring companies"/>
    <hyperlink ref="A162" location="'32 Tablice 8.1 - 8.5'!A47" display="Tablica 8.4: Skraćeni prikaz Izvještaja o strukturi portfelja - volumena transakcija "/>
    <hyperlink ref="A163" location="'32 Tablice 8.1 - 8.5'!A48" display="Table 8.4: Abbreviated overview of the report on the portfolio structure - transactions volume "/>
    <hyperlink ref="A164" location="'32 Tablice 8.1 - 8.5'!A58" display="Tablica 8.5: Skraćeni prikaz Izvještaja o strukturi portfelja - potraživanja"/>
    <hyperlink ref="A165" location="'32 Tablice 8.1 - 8.5'!A59" display="Table 8.5: Abbreviated overview of the report on the portfolio structure - receivables "/>
    <hyperlink ref="A94" location="'20 Tablice 4.2 - 4.7'!A66" display="Tablica 4.7: Pregled trgovine zapisima"/>
    <hyperlink ref="A95" location="'20 Tablice 4.2 - 4.7'!A67" display="Table 4.7: Certificates trading summary"/>
    <hyperlink ref="A82" location="'19 Tablica 4.1'!A4" display="Tablica 4.1: Tržište kapitala "/>
    <hyperlink ref="A83" location="'19 Tablica 4.1'!A5" display="Table 4.1: Capital Market"/>
    <hyperlink ref="A84" location="'20 Tablice 4.2 - 4.7'!A1" display="Tablica 4.2: Dionice s najvećim prometom - uređeno tržište"/>
    <hyperlink ref="A88" location="'20 Tablice 4.2 - 4.7'!A19" display="Tablica 4.4: Obveznice s najvećim prometom"/>
    <hyperlink ref="A89" location="'20 Tablice 4.2 - 4.7'!A20" display="Table 4.4: Bonds with highest turnover"/>
    <hyperlink ref="A90" location="'20 Tablice 4.2 - 4.7'!A41" display="Tablica 4.5: OTC transakcije"/>
    <hyperlink ref="A91" location="'20 Tablice 4.2 - 4.7'!A42" display="Table 4.5: OTC transactions"/>
    <hyperlink ref="A92" location="'20 Tablice 4.2 - 4.7'!A58" display="Tablica 4.6: Pregled trgovine pravima"/>
    <hyperlink ref="A93" location="'20 Tablice 4.2 - 4.7'!A59" display="Table 4.6: Rights trading summary"/>
    <hyperlink ref="A85" location="'20 Tablice 4.2 - 4.7'!A2" display="Table 4.2: Stocks with the highest turnover - regulated market"/>
    <hyperlink ref="A86" location="'20 Tablice 4.2 - 4.7'!G1" display="Tablica 4.3: Dionice s najvećim prometom - alternativno tržište"/>
    <hyperlink ref="A87" location="'20 Tablice 4.2 - 4.7'!G2" display="Table 4.3: Stocks with the highest turnover - Progress market"/>
    <hyperlink ref="A62" location="'15 Tablice 2.5, 2.6'!A1" display="Tablica 2.5: Skraćeni izvještaj o agregiranom financijskom položaju mirovinskih osiguravajućih društava (MOD-a)"/>
    <hyperlink ref="A63" location="'15 Tablice 2.5, 2.6'!A2" display="Table 2.5: Abbreviated report on the aggregate financial position of pension insurance companies (MOD)"/>
    <hyperlink ref="A64" location="'15 Tablice 2.5, 2.6'!A29" display="Tablica 2.6: Skraćeni izvještaj o agregiranoj sveobuhvatnoj dobiti mirovinskih osiguravajućih društava (MOD-a)"/>
    <hyperlink ref="A65" location="'15 Tablice 2.5, 2.6'!A30" display="Table 2.6: Abbreviated report on the aggregate comprehensive income of pension insurance companies (MOD)"/>
    <hyperlink ref="A66" location="'16 Tablice 2.7 - 2.9'!A1" display="Tablica 2.7: Pregled ulaganja imovine za pokriće tehničkih pričuva mirovinskog osiguravajućeg društva"/>
    <hyperlink ref="A67" location="'16 Tablice 2.7 - 2.9'!A2" display="Table 2.7: Overview of investment assets to cover the technical provisions of the pension insurance company"/>
    <hyperlink ref="A68" location="'16 Tablice 2.7 - 2.9'!A17" display="Tablica 2.8: Adekvatnost kapitala mirovinskog osiguravajućeg društva"/>
    <hyperlink ref="A69" location="'16 Tablice 2.7 - 2.9'!A18" display="Table 2.8: Capital adequacy of a pension insurance company"/>
    <hyperlink ref="A70" location="'16 Tablice 2.7 - 2.9'!A32" display="Tablica 2.9: Stanje tehničkih pričuva mirovinskog osiguravajućeg društva prema vrsti mirovinskog programa"/>
    <hyperlink ref="A71" location="'16 Tablice 2.7 - 2.9'!A33" display="Table 2.9: Balance of technical reserves of the pension insurance company by type of pension program"/>
    <hyperlink ref="A61" location="'14 Tablice 2.1 - 2.4'!E25" display="Table 2.4: Number of pensioners and contracts over the past year"/>
  </hyperlinks>
  <pageMargins left="0.7" right="0.7" top="0.75" bottom="0.75" header="0.3" footer="0.3"/>
  <pageSetup paperSize="9" scale="69" orientation="portrait" r:id="rId1"/>
  <rowBreaks count="3" manualBreakCount="3">
    <brk id="72" man="1"/>
    <brk id="134" man="1"/>
    <brk id="17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3"/>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3" t="s">
        <v>764</v>
      </c>
      <c r="E1" s="141" t="str">
        <f>Naslovnica!A20</f>
        <v>Listopad 2020.</v>
      </c>
      <c r="G1" s="143" t="s">
        <v>1045</v>
      </c>
      <c r="H1" s="273"/>
      <c r="I1" s="273"/>
      <c r="J1" s="273"/>
      <c r="K1" s="141" t="str">
        <f>E1</f>
        <v>Listopad 2020.</v>
      </c>
    </row>
    <row r="2" spans="1:18" ht="12.75" customHeight="1">
      <c r="A2" s="571" t="s">
        <v>765</v>
      </c>
      <c r="E2" s="581" t="str">
        <f>Naslovnica!A24</f>
        <v>October 2020</v>
      </c>
      <c r="G2" s="571" t="s">
        <v>1046</v>
      </c>
      <c r="H2" s="273"/>
      <c r="I2" s="273"/>
      <c r="J2" s="273"/>
      <c r="K2" s="569" t="str">
        <f>E2</f>
        <v>October 2020</v>
      </c>
    </row>
    <row r="3" spans="1:18" ht="12.75" customHeight="1">
      <c r="A3" s="39" t="s">
        <v>523</v>
      </c>
      <c r="G3" s="39" t="s">
        <v>532</v>
      </c>
      <c r="H3" s="273"/>
      <c r="I3" s="273"/>
      <c r="J3" s="273"/>
      <c r="K3" s="273"/>
    </row>
    <row r="4" spans="1:18" ht="45" customHeight="1">
      <c r="A4" s="439" t="s">
        <v>524</v>
      </c>
      <c r="B4" s="439" t="s">
        <v>525</v>
      </c>
      <c r="C4" s="439" t="s">
        <v>526</v>
      </c>
      <c r="D4" s="439" t="s">
        <v>527</v>
      </c>
      <c r="E4" s="439" t="s">
        <v>528</v>
      </c>
      <c r="G4" s="439" t="s">
        <v>524</v>
      </c>
      <c r="H4" s="439" t="s">
        <v>525</v>
      </c>
      <c r="I4" s="439" t="s">
        <v>526</v>
      </c>
      <c r="J4" s="439" t="s">
        <v>527</v>
      </c>
      <c r="K4" s="439" t="s">
        <v>533</v>
      </c>
    </row>
    <row r="5" spans="1:18" ht="12.75" customHeight="1">
      <c r="A5" s="97" t="s">
        <v>1501</v>
      </c>
      <c r="B5" s="98">
        <v>16058309.5</v>
      </c>
      <c r="C5" s="99">
        <v>0.16654645287827857</v>
      </c>
      <c r="D5" s="100">
        <v>172</v>
      </c>
      <c r="E5" s="258">
        <v>-1.71</v>
      </c>
      <c r="F5" s="53"/>
      <c r="G5" s="97" t="s">
        <v>1524</v>
      </c>
      <c r="H5" s="98">
        <v>1325800</v>
      </c>
      <c r="I5" s="99">
        <v>0.9648146126696503</v>
      </c>
      <c r="J5" s="100">
        <v>12600</v>
      </c>
      <c r="K5" s="258">
        <v>-3.08</v>
      </c>
      <c r="P5" s="77"/>
      <c r="R5" s="889"/>
    </row>
    <row r="6" spans="1:18" ht="12.75" customHeight="1">
      <c r="A6" s="97" t="s">
        <v>1502</v>
      </c>
      <c r="B6" s="98">
        <v>8893559.4000000004</v>
      </c>
      <c r="C6" s="99">
        <v>9.2238275238889347E-2</v>
      </c>
      <c r="D6" s="100">
        <v>23</v>
      </c>
      <c r="E6" s="258">
        <v>-3.36</v>
      </c>
      <c r="F6" s="53"/>
      <c r="G6" s="97" t="s">
        <v>1525</v>
      </c>
      <c r="H6" s="98">
        <v>33600</v>
      </c>
      <c r="I6" s="99">
        <v>2.445147909616854E-2</v>
      </c>
      <c r="J6" s="100">
        <v>210</v>
      </c>
      <c r="K6" s="258">
        <v>-7.89</v>
      </c>
      <c r="P6" s="77"/>
      <c r="R6" s="889"/>
    </row>
    <row r="7" spans="1:18" ht="12.75" customHeight="1">
      <c r="A7" s="97" t="s">
        <v>1503</v>
      </c>
      <c r="B7" s="98">
        <v>8214611</v>
      </c>
      <c r="C7" s="99">
        <v>8.5196659326119528E-2</v>
      </c>
      <c r="D7" s="100">
        <v>453</v>
      </c>
      <c r="E7" s="258">
        <v>1.7999999999999998</v>
      </c>
      <c r="F7" s="53"/>
      <c r="G7" s="97" t="s">
        <v>1526</v>
      </c>
      <c r="H7" s="98">
        <v>14750</v>
      </c>
      <c r="I7" s="99">
        <v>1.073390823418113E-2</v>
      </c>
      <c r="J7" s="100">
        <v>590</v>
      </c>
      <c r="K7" s="258">
        <v>0</v>
      </c>
      <c r="P7" s="77"/>
      <c r="R7" s="889"/>
    </row>
    <row r="8" spans="1:18" ht="12.75" customHeight="1">
      <c r="A8" s="97" t="s">
        <v>1504</v>
      </c>
      <c r="B8" s="98">
        <v>7333570</v>
      </c>
      <c r="C8" s="99">
        <v>7.6059069009384667E-2</v>
      </c>
      <c r="D8" s="100">
        <v>1410</v>
      </c>
      <c r="E8" s="258">
        <v>6.02</v>
      </c>
      <c r="G8" s="97" t="s">
        <v>1527</v>
      </c>
      <c r="H8" s="98">
        <v>0</v>
      </c>
      <c r="I8" s="99">
        <v>0</v>
      </c>
      <c r="J8" s="100">
        <v>85</v>
      </c>
      <c r="K8" s="258">
        <v>0</v>
      </c>
      <c r="P8" s="77"/>
      <c r="R8" s="889"/>
    </row>
    <row r="9" spans="1:18" ht="12.75" customHeight="1">
      <c r="A9" s="97" t="s">
        <v>1505</v>
      </c>
      <c r="B9" s="98">
        <v>5945512</v>
      </c>
      <c r="C9" s="99">
        <v>6.1663024625676806E-2</v>
      </c>
      <c r="D9" s="100">
        <v>142.5</v>
      </c>
      <c r="E9" s="258">
        <v>-26.740000000000002</v>
      </c>
      <c r="G9" s="97"/>
      <c r="H9" s="98"/>
      <c r="I9" s="99"/>
      <c r="J9" s="100"/>
      <c r="K9" s="258"/>
      <c r="P9" s="77"/>
      <c r="R9" s="889"/>
    </row>
    <row r="10" spans="1:18" ht="12.75" customHeight="1">
      <c r="A10" s="97" t="s">
        <v>1506</v>
      </c>
      <c r="B10" s="98">
        <v>5720475</v>
      </c>
      <c r="C10" s="99">
        <v>5.9329085669252463E-2</v>
      </c>
      <c r="D10" s="100">
        <v>585</v>
      </c>
      <c r="E10" s="259">
        <v>-5.65</v>
      </c>
      <c r="G10" s="97"/>
      <c r="H10" s="98"/>
      <c r="I10" s="99"/>
      <c r="J10" s="100"/>
      <c r="K10" s="259"/>
    </row>
    <row r="11" spans="1:18" ht="12.75" customHeight="1">
      <c r="A11" s="97" t="s">
        <v>1507</v>
      </c>
      <c r="B11" s="98">
        <v>5556960</v>
      </c>
      <c r="C11" s="99">
        <v>5.76332133084419E-2</v>
      </c>
      <c r="D11" s="100">
        <v>1220</v>
      </c>
      <c r="E11" s="258">
        <v>2.52</v>
      </c>
      <c r="G11" s="97"/>
      <c r="H11" s="98"/>
      <c r="I11" s="99"/>
      <c r="J11" s="100"/>
      <c r="K11" s="258"/>
    </row>
    <row r="12" spans="1:18" ht="12.75" customHeight="1">
      <c r="A12" s="97" t="s">
        <v>1508</v>
      </c>
      <c r="B12" s="98">
        <v>5487972</v>
      </c>
      <c r="C12" s="99">
        <v>5.6917714165075239E-2</v>
      </c>
      <c r="D12" s="100">
        <v>357</v>
      </c>
      <c r="E12" s="258">
        <v>-3.25</v>
      </c>
      <c r="G12" s="97"/>
      <c r="H12" s="98"/>
      <c r="I12" s="99"/>
      <c r="J12" s="100"/>
      <c r="K12" s="258"/>
    </row>
    <row r="13" spans="1:18" ht="12.75" customHeight="1">
      <c r="A13" s="97" t="s">
        <v>1509</v>
      </c>
      <c r="B13" s="98">
        <v>3940203.42</v>
      </c>
      <c r="C13" s="99">
        <v>4.0865254416715666E-2</v>
      </c>
      <c r="D13" s="100">
        <v>6.8</v>
      </c>
      <c r="E13" s="258">
        <v>-13.489999999999998</v>
      </c>
      <c r="G13" s="97"/>
      <c r="H13" s="98"/>
      <c r="I13" s="99"/>
      <c r="J13" s="100"/>
      <c r="K13" s="258"/>
    </row>
    <row r="14" spans="1:18" ht="12.75" customHeight="1">
      <c r="A14" s="97" t="s">
        <v>1510</v>
      </c>
      <c r="B14" s="98">
        <v>3227600</v>
      </c>
      <c r="C14" s="99">
        <v>3.3474590292952813E-2</v>
      </c>
      <c r="D14" s="100">
        <v>2700</v>
      </c>
      <c r="E14" s="258">
        <v>0</v>
      </c>
      <c r="G14" s="97"/>
      <c r="H14" s="98"/>
      <c r="I14" s="99"/>
      <c r="J14" s="100"/>
      <c r="K14" s="258"/>
    </row>
    <row r="15" spans="1:18" ht="12.75" customHeight="1">
      <c r="A15" s="97" t="s">
        <v>529</v>
      </c>
      <c r="B15" s="98">
        <v>26040630.330000013</v>
      </c>
      <c r="C15" s="99">
        <v>0.27007666106921285</v>
      </c>
      <c r="D15" s="101"/>
      <c r="E15" s="260"/>
      <c r="G15" s="97" t="s">
        <v>534</v>
      </c>
      <c r="H15" s="98"/>
      <c r="I15" s="99"/>
      <c r="J15" s="101"/>
      <c r="K15" s="260"/>
    </row>
    <row r="16" spans="1:18" ht="15.75" customHeight="1">
      <c r="A16" s="442" t="s">
        <v>530</v>
      </c>
      <c r="B16" s="443">
        <f>SUM(B5:B15)</f>
        <v>96419402.650000006</v>
      </c>
      <c r="C16" s="444"/>
      <c r="D16" s="445"/>
      <c r="E16" s="445"/>
      <c r="G16" s="442" t="s">
        <v>530</v>
      </c>
      <c r="H16" s="443">
        <f>SUM(H5:H15)</f>
        <v>1374150</v>
      </c>
      <c r="I16" s="444"/>
      <c r="J16" s="445"/>
      <c r="K16" s="445"/>
    </row>
    <row r="17" spans="1:11" ht="12.75" customHeight="1">
      <c r="A17" s="38" t="s">
        <v>531</v>
      </c>
      <c r="G17" s="38" t="s">
        <v>531</v>
      </c>
      <c r="H17" s="273"/>
      <c r="I17" s="273"/>
      <c r="J17" s="273"/>
      <c r="K17" s="273"/>
    </row>
    <row r="18" spans="1:11" ht="12.75" customHeight="1"/>
    <row r="19" spans="1:11" ht="12.75" customHeight="1">
      <c r="A19" s="143" t="s">
        <v>1047</v>
      </c>
    </row>
    <row r="20" spans="1:11" ht="12.75" customHeight="1">
      <c r="A20" s="571" t="s">
        <v>1048</v>
      </c>
    </row>
    <row r="21" spans="1:11" ht="12.75" customHeight="1">
      <c r="A21" s="39" t="s">
        <v>535</v>
      </c>
    </row>
    <row r="22" spans="1:11" ht="43.5">
      <c r="A22" s="439" t="s">
        <v>536</v>
      </c>
      <c r="B22" s="439" t="s">
        <v>525</v>
      </c>
      <c r="C22" s="439" t="s">
        <v>526</v>
      </c>
      <c r="D22" s="439" t="s">
        <v>537</v>
      </c>
    </row>
    <row r="23" spans="1:11" ht="15" customHeight="1">
      <c r="A23" s="103" t="s">
        <v>1511</v>
      </c>
      <c r="B23" s="98">
        <v>11945000</v>
      </c>
      <c r="C23" s="104">
        <v>0.49162251325098827</v>
      </c>
      <c r="D23" s="138">
        <v>119.45</v>
      </c>
      <c r="E23" s="53"/>
      <c r="F23" s="53"/>
      <c r="H23" s="45"/>
    </row>
    <row r="24" spans="1:11" ht="12.75" customHeight="1">
      <c r="A24" s="103" t="s">
        <v>1512</v>
      </c>
      <c r="B24" s="98">
        <v>5229500</v>
      </c>
      <c r="C24" s="104">
        <v>0.21523147200050591</v>
      </c>
      <c r="D24" s="138">
        <v>104.59</v>
      </c>
      <c r="E24" s="53"/>
      <c r="F24" s="53"/>
    </row>
    <row r="25" spans="1:11" ht="12.75" customHeight="1">
      <c r="A25" s="103" t="s">
        <v>1513</v>
      </c>
      <c r="B25" s="98">
        <v>5117500</v>
      </c>
      <c r="C25" s="104">
        <v>0.21062186785784281</v>
      </c>
      <c r="D25" s="138">
        <v>102.35</v>
      </c>
      <c r="E25" s="53"/>
      <c r="F25" s="53"/>
    </row>
    <row r="26" spans="1:11" ht="12.75" customHeight="1">
      <c r="A26" s="103" t="s">
        <v>1514</v>
      </c>
      <c r="B26" s="98">
        <v>1347249.1</v>
      </c>
      <c r="C26" s="104">
        <v>5.544897350499222E-2</v>
      </c>
      <c r="D26" s="138">
        <v>120.2</v>
      </c>
      <c r="E26" s="53"/>
    </row>
    <row r="27" spans="1:11" ht="12.75" customHeight="1">
      <c r="A27" s="103" t="s">
        <v>1515</v>
      </c>
      <c r="B27" s="98">
        <v>464235.3</v>
      </c>
      <c r="C27" s="104">
        <v>1.9106615732593261E-2</v>
      </c>
      <c r="D27" s="138">
        <v>99.9</v>
      </c>
    </row>
    <row r="28" spans="1:11" ht="12.75" customHeight="1">
      <c r="A28" s="103" t="s">
        <v>1516</v>
      </c>
      <c r="B28" s="98">
        <v>193612.82</v>
      </c>
      <c r="C28" s="104">
        <v>7.9685576530775393E-3</v>
      </c>
      <c r="D28" s="138">
        <v>40</v>
      </c>
    </row>
    <row r="29" spans="1:11" ht="12.75" customHeight="1">
      <c r="A29" s="103"/>
      <c r="B29" s="98"/>
      <c r="C29" s="104"/>
      <c r="D29" s="139"/>
    </row>
    <row r="30" spans="1:11" ht="12.75" customHeight="1">
      <c r="A30" s="103"/>
      <c r="B30" s="98"/>
      <c r="C30" s="104"/>
      <c r="D30" s="138"/>
    </row>
    <row r="31" spans="1:11" ht="12.75" customHeight="1">
      <c r="A31" s="103"/>
      <c r="B31" s="98"/>
      <c r="C31" s="104"/>
      <c r="D31" s="138"/>
    </row>
    <row r="32" spans="1:11" ht="12.75" customHeight="1">
      <c r="A32" s="103"/>
      <c r="B32" s="98"/>
      <c r="C32" s="104"/>
      <c r="D32" s="138"/>
    </row>
    <row r="33" spans="1:10" ht="15" customHeight="1">
      <c r="A33" s="97" t="s">
        <v>534</v>
      </c>
      <c r="B33" s="277">
        <v>0</v>
      </c>
      <c r="C33" s="104"/>
      <c r="D33" s="105"/>
    </row>
    <row r="34" spans="1:10" ht="15" customHeight="1">
      <c r="A34" s="450" t="s">
        <v>530</v>
      </c>
      <c r="B34" s="451">
        <f>SUM(B23:B33)</f>
        <v>24297097.220000003</v>
      </c>
      <c r="C34" s="452"/>
      <c r="D34" s="453"/>
    </row>
    <row r="35" spans="1:10" ht="15" customHeight="1">
      <c r="A35" s="102" t="s">
        <v>538</v>
      </c>
      <c r="B35" s="98"/>
      <c r="C35" s="104"/>
      <c r="D35" s="105"/>
    </row>
    <row r="36" spans="1:10" ht="12.75" customHeight="1">
      <c r="A36" s="193" t="s">
        <v>157</v>
      </c>
      <c r="B36" s="277">
        <v>0</v>
      </c>
      <c r="C36" s="104"/>
      <c r="D36" s="105"/>
    </row>
    <row r="37" spans="1:10" ht="12.75" customHeight="1">
      <c r="A37" s="97" t="s">
        <v>534</v>
      </c>
      <c r="B37" s="278">
        <v>0</v>
      </c>
      <c r="C37" s="104"/>
      <c r="D37" s="105"/>
    </row>
    <row r="38" spans="1:10" ht="15" customHeight="1">
      <c r="A38" s="106" t="s">
        <v>530</v>
      </c>
      <c r="B38" s="98"/>
      <c r="C38" s="104"/>
      <c r="D38" s="105"/>
    </row>
    <row r="39" spans="1:10" ht="26.25" customHeight="1">
      <c r="A39" s="446" t="s">
        <v>539</v>
      </c>
      <c r="B39" s="447">
        <f>B34+B38</f>
        <v>24297097.220000003</v>
      </c>
      <c r="C39" s="448"/>
      <c r="D39" s="449"/>
    </row>
    <row r="40" spans="1:10" ht="12.75" customHeight="1"/>
    <row r="41" spans="1:10" ht="12.75" customHeight="1">
      <c r="A41" s="143" t="s">
        <v>1049</v>
      </c>
      <c r="G41" s="148"/>
      <c r="H41" s="205"/>
      <c r="I41" s="205"/>
      <c r="J41" s="205"/>
    </row>
    <row r="42" spans="1:10" ht="12.75" customHeight="1">
      <c r="A42" s="571" t="s">
        <v>1050</v>
      </c>
      <c r="B42" s="45"/>
      <c r="G42" s="167"/>
      <c r="H42" s="205"/>
      <c r="I42" s="205"/>
      <c r="J42" s="205"/>
    </row>
    <row r="43" spans="1:10" ht="12.75" customHeight="1">
      <c r="A43" s="39" t="s">
        <v>535</v>
      </c>
      <c r="G43" s="218"/>
      <c r="H43" s="205"/>
      <c r="I43" s="205"/>
      <c r="J43" s="205"/>
    </row>
    <row r="44" spans="1:10" ht="43.5">
      <c r="A44" s="439" t="s">
        <v>1111</v>
      </c>
      <c r="B44" s="439" t="s">
        <v>525</v>
      </c>
      <c r="C44" s="439" t="s">
        <v>526</v>
      </c>
      <c r="D44" s="208"/>
      <c r="G44" s="208"/>
      <c r="H44" s="219"/>
      <c r="I44" s="208"/>
      <c r="J44" s="208"/>
    </row>
    <row r="45" spans="1:10" ht="12.75" customHeight="1">
      <c r="A45" s="103" t="s">
        <v>1512</v>
      </c>
      <c r="B45" s="98">
        <v>58143195.630000003</v>
      </c>
      <c r="C45" s="104">
        <v>0.22368779688648999</v>
      </c>
      <c r="D45" s="210"/>
      <c r="E45" s="53"/>
      <c r="F45" s="53"/>
      <c r="G45" s="207"/>
      <c r="H45" s="204"/>
      <c r="I45" s="209"/>
      <c r="J45" s="210"/>
    </row>
    <row r="46" spans="1:10" ht="12.75" customHeight="1">
      <c r="A46" s="103" t="s">
        <v>1517</v>
      </c>
      <c r="B46" s="98">
        <v>52168150</v>
      </c>
      <c r="C46" s="104">
        <v>0.20070067382266349</v>
      </c>
      <c r="D46" s="210"/>
      <c r="E46" s="53"/>
      <c r="F46" s="53"/>
      <c r="G46" s="215"/>
      <c r="H46" s="216"/>
      <c r="I46" s="209"/>
      <c r="J46" s="210"/>
    </row>
    <row r="47" spans="1:10" ht="12.75" customHeight="1">
      <c r="A47" s="103" t="s">
        <v>1518</v>
      </c>
      <c r="B47" s="98">
        <v>49580880</v>
      </c>
      <c r="C47" s="104">
        <v>0.19074696006510905</v>
      </c>
      <c r="D47" s="210"/>
      <c r="E47" s="53"/>
      <c r="G47" s="215"/>
      <c r="H47" s="216"/>
      <c r="I47" s="209"/>
      <c r="J47" s="210"/>
    </row>
    <row r="48" spans="1:10" ht="12.75" customHeight="1">
      <c r="A48" s="103" t="s">
        <v>1514</v>
      </c>
      <c r="B48" s="98">
        <v>32014752.649999999</v>
      </c>
      <c r="C48" s="104">
        <v>0.1231667680207349</v>
      </c>
      <c r="D48" s="210"/>
      <c r="G48" s="215"/>
      <c r="H48" s="216"/>
      <c r="I48" s="209"/>
      <c r="J48" s="210"/>
    </row>
    <row r="49" spans="1:10" ht="12.75" customHeight="1">
      <c r="A49" s="103" t="s">
        <v>1519</v>
      </c>
      <c r="B49" s="98">
        <v>24819541</v>
      </c>
      <c r="C49" s="104">
        <v>9.5485437046727226E-2</v>
      </c>
      <c r="D49" s="210"/>
      <c r="G49" s="215"/>
      <c r="H49" s="216"/>
      <c r="I49" s="209"/>
      <c r="J49" s="210"/>
    </row>
    <row r="50" spans="1:10" ht="12.75" customHeight="1">
      <c r="A50" s="103" t="s">
        <v>1520</v>
      </c>
      <c r="B50" s="98">
        <v>19306462.5</v>
      </c>
      <c r="C50" s="104">
        <v>7.4275588321264685E-2</v>
      </c>
      <c r="D50" s="211"/>
      <c r="G50" s="215"/>
      <c r="H50" s="216"/>
      <c r="I50" s="209"/>
      <c r="J50" s="211"/>
    </row>
    <row r="51" spans="1:10" ht="12.75" customHeight="1">
      <c r="A51" s="103" t="s">
        <v>1521</v>
      </c>
      <c r="B51" s="98">
        <v>5707260</v>
      </c>
      <c r="C51" s="104">
        <v>2.1956901436626264E-2</v>
      </c>
      <c r="D51" s="210"/>
      <c r="G51" s="215"/>
      <c r="H51" s="216"/>
      <c r="I51" s="209"/>
      <c r="J51" s="210"/>
    </row>
    <row r="52" spans="1:10" ht="12.75" customHeight="1">
      <c r="A52" s="103" t="s">
        <v>1513</v>
      </c>
      <c r="B52" s="98">
        <v>5117500</v>
      </c>
      <c r="C52" s="104">
        <v>1.9687983919067099E-2</v>
      </c>
      <c r="D52" s="210"/>
      <c r="G52" s="215"/>
      <c r="H52" s="216"/>
      <c r="I52" s="209"/>
      <c r="J52" s="210"/>
    </row>
    <row r="53" spans="1:10" ht="12.75" customHeight="1">
      <c r="A53" s="103" t="s">
        <v>1522</v>
      </c>
      <c r="B53" s="98">
        <v>4234804.12</v>
      </c>
      <c r="C53" s="104">
        <v>1.6292087037608032E-2</v>
      </c>
      <c r="D53" s="210"/>
      <c r="G53" s="215"/>
      <c r="H53" s="216"/>
      <c r="I53" s="209"/>
      <c r="J53" s="210"/>
    </row>
    <row r="54" spans="1:10" ht="12.75" customHeight="1">
      <c r="A54" s="107" t="s">
        <v>1523</v>
      </c>
      <c r="B54" s="98">
        <v>3093781.5</v>
      </c>
      <c r="C54" s="104">
        <v>1.1902358655809925E-2</v>
      </c>
      <c r="D54" s="210"/>
      <c r="G54" s="215"/>
      <c r="H54" s="216"/>
      <c r="I54" s="209"/>
      <c r="J54" s="210"/>
    </row>
    <row r="55" spans="1:10" ht="24">
      <c r="A55" s="108" t="s">
        <v>540</v>
      </c>
      <c r="B55" s="98">
        <v>5743791.4499999881</v>
      </c>
      <c r="C55" s="104">
        <v>2.209744478789934E-2</v>
      </c>
      <c r="D55" s="212"/>
      <c r="G55" s="217"/>
      <c r="H55" s="216"/>
      <c r="I55" s="209"/>
      <c r="J55" s="212"/>
    </row>
    <row r="56" spans="1:10" ht="26.25" customHeight="1">
      <c r="A56" s="446" t="s">
        <v>541</v>
      </c>
      <c r="B56" s="447">
        <f>SUM(B45:B55)</f>
        <v>259930118.84999999</v>
      </c>
      <c r="C56" s="448"/>
      <c r="D56" s="214"/>
      <c r="G56" s="207"/>
      <c r="H56" s="204"/>
      <c r="I56" s="213"/>
      <c r="J56" s="214"/>
    </row>
    <row r="57" spans="1:10" ht="12.75" customHeight="1">
      <c r="G57" s="205"/>
      <c r="H57" s="205"/>
      <c r="I57" s="205"/>
      <c r="J57" s="205"/>
    </row>
    <row r="58" spans="1:10" ht="12.75" customHeight="1">
      <c r="A58" s="144" t="s">
        <v>1051</v>
      </c>
      <c r="G58" s="220"/>
      <c r="H58" s="205"/>
      <c r="I58" s="205"/>
      <c r="J58" s="205"/>
    </row>
    <row r="59" spans="1:10" ht="12.75" customHeight="1">
      <c r="A59" s="582" t="s">
        <v>1052</v>
      </c>
      <c r="G59" s="221"/>
      <c r="H59" s="205"/>
      <c r="I59" s="205"/>
      <c r="J59" s="205"/>
    </row>
    <row r="60" spans="1:10" ht="12.75" customHeight="1">
      <c r="A60" s="39" t="s">
        <v>542</v>
      </c>
      <c r="G60" s="218"/>
      <c r="H60" s="205"/>
      <c r="I60" s="205"/>
      <c r="J60" s="205"/>
    </row>
    <row r="61" spans="1:10" ht="12.75" customHeight="1">
      <c r="A61" s="440"/>
      <c r="B61" s="441" t="s">
        <v>71</v>
      </c>
      <c r="C61" s="441" t="s">
        <v>72</v>
      </c>
      <c r="D61" s="441" t="s">
        <v>73</v>
      </c>
      <c r="E61" s="441" t="s">
        <v>74</v>
      </c>
      <c r="F61" s="441" t="s">
        <v>75</v>
      </c>
      <c r="G61" s="222"/>
      <c r="H61" s="202"/>
      <c r="I61" s="202"/>
      <c r="J61" s="202"/>
    </row>
    <row r="62" spans="1:10" ht="12.75" customHeight="1">
      <c r="A62" s="440"/>
      <c r="B62" s="583" t="s">
        <v>76</v>
      </c>
      <c r="C62" s="583" t="s">
        <v>77</v>
      </c>
      <c r="D62" s="583" t="s">
        <v>241</v>
      </c>
      <c r="E62" s="583" t="s">
        <v>78</v>
      </c>
      <c r="F62" s="583" t="s">
        <v>79</v>
      </c>
      <c r="G62" s="222"/>
      <c r="H62" s="203"/>
      <c r="I62" s="203"/>
      <c r="J62" s="203"/>
    </row>
    <row r="63" spans="1:10" ht="12.75" customHeight="1">
      <c r="A63" s="109" t="s">
        <v>157</v>
      </c>
      <c r="B63" s="110" t="s">
        <v>157</v>
      </c>
      <c r="C63" s="110" t="s">
        <v>157</v>
      </c>
      <c r="D63" s="110" t="s">
        <v>157</v>
      </c>
      <c r="E63" s="111" t="s">
        <v>157</v>
      </c>
      <c r="F63" s="111" t="s">
        <v>157</v>
      </c>
      <c r="G63" s="207"/>
      <c r="H63" s="204"/>
      <c r="I63" s="204"/>
      <c r="J63" s="206"/>
    </row>
    <row r="64" spans="1:10" ht="15" customHeight="1">
      <c r="A64" s="442" t="s">
        <v>530</v>
      </c>
      <c r="B64" s="454"/>
      <c r="C64" s="454"/>
      <c r="D64" s="454"/>
      <c r="E64" s="455" t="str">
        <f>IF(SUM(E63:E63)=0,"",SUM(E63:E63))</f>
        <v/>
      </c>
      <c r="F64" s="455" t="str">
        <f>IF(SUM(F63:F63)=0,"",SUM(F63:F63))</f>
        <v/>
      </c>
      <c r="G64" s="207"/>
      <c r="H64" s="204"/>
      <c r="I64" s="204"/>
      <c r="J64" s="206"/>
    </row>
    <row r="65" spans="1:11" ht="12.75" customHeight="1"/>
    <row r="66" spans="1:11" ht="12.75" customHeight="1">
      <c r="A66" s="144" t="s">
        <v>1053</v>
      </c>
    </row>
    <row r="67" spans="1:11" ht="12.75" customHeight="1">
      <c r="A67" s="582" t="s">
        <v>1054</v>
      </c>
    </row>
    <row r="68" spans="1:11" ht="12.75" customHeight="1">
      <c r="A68" s="39" t="s">
        <v>543</v>
      </c>
    </row>
    <row r="69" spans="1:11" ht="12.75" customHeight="1">
      <c r="A69" s="440"/>
      <c r="B69" s="441" t="s">
        <v>71</v>
      </c>
      <c r="C69" s="441" t="s">
        <v>72</v>
      </c>
      <c r="D69" s="441" t="s">
        <v>73</v>
      </c>
      <c r="E69" s="441" t="s">
        <v>74</v>
      </c>
      <c r="F69" s="441" t="s">
        <v>75</v>
      </c>
    </row>
    <row r="70" spans="1:11" ht="12.75" customHeight="1">
      <c r="A70" s="440"/>
      <c r="B70" s="583" t="s">
        <v>76</v>
      </c>
      <c r="C70" s="583" t="s">
        <v>77</v>
      </c>
      <c r="D70" s="583" t="s">
        <v>241</v>
      </c>
      <c r="E70" s="583" t="s">
        <v>78</v>
      </c>
      <c r="F70" s="583" t="s">
        <v>79</v>
      </c>
    </row>
    <row r="71" spans="1:11" ht="12.75" customHeight="1">
      <c r="A71" s="109" t="s">
        <v>157</v>
      </c>
      <c r="B71" s="112" t="s">
        <v>157</v>
      </c>
      <c r="C71" s="112" t="s">
        <v>157</v>
      </c>
      <c r="D71" s="112" t="s">
        <v>157</v>
      </c>
      <c r="E71" s="113" t="s">
        <v>157</v>
      </c>
      <c r="F71" s="113" t="s">
        <v>157</v>
      </c>
      <c r="G71" s="53"/>
    </row>
    <row r="72" spans="1:11" ht="15" customHeight="1">
      <c r="A72" s="442" t="s">
        <v>530</v>
      </c>
      <c r="B72" s="456"/>
      <c r="C72" s="456"/>
      <c r="D72" s="456"/>
      <c r="E72" s="455" t="str">
        <f>IF(SUM(E71)=0,"",SUM(E71))</f>
        <v/>
      </c>
      <c r="F72" s="455" t="str">
        <f>IF(SUM(F71)=0,"",SUM(F71))</f>
        <v/>
      </c>
    </row>
    <row r="73" spans="1:11" ht="12.75" customHeight="1">
      <c r="A73" s="17" t="s">
        <v>544</v>
      </c>
    </row>
    <row r="74" spans="1:11" ht="12.75" customHeight="1"/>
    <row r="75" spans="1:11" ht="12.75" customHeight="1">
      <c r="A75" s="657" t="s">
        <v>92</v>
      </c>
    </row>
    <row r="76" spans="1:11" ht="12.75" customHeight="1">
      <c r="K76" s="35" t="s">
        <v>1180</v>
      </c>
    </row>
    <row r="77" spans="1:11" ht="12.75" customHeight="1"/>
    <row r="78" spans="1:11" ht="12.75" customHeight="1"/>
    <row r="79" spans="1:11" ht="12.75" customHeight="1"/>
    <row r="80" spans="1:11" ht="12.75" customHeight="1"/>
    <row r="81" ht="12.75" customHeight="1"/>
    <row r="82" ht="12.75" customHeight="1"/>
    <row r="83" ht="12.75" customHeight="1"/>
  </sheetData>
  <sortState ref="N5:R9">
    <sortCondition descending="1" ref="O5"/>
  </sortState>
  <hyperlinks>
    <hyperlink ref="A75"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106"/>
  <sheetViews>
    <sheetView showGridLines="0" zoomScaleNormal="100" zoomScaleSheetLayoutView="50" workbookViewId="0"/>
  </sheetViews>
  <sheetFormatPr defaultColWidth="9.140625" defaultRowHeight="12.75"/>
  <cols>
    <col min="1" max="1" width="9.140625" style="328"/>
    <col min="2" max="2" width="13.42578125" style="328" customWidth="1"/>
    <col min="3" max="4" width="14.85546875" style="328" bestFit="1" customWidth="1"/>
    <col min="5" max="5" width="12.140625" style="328" bestFit="1" customWidth="1"/>
    <col min="6" max="6" width="10.5703125" style="328" bestFit="1" customWidth="1"/>
    <col min="7" max="7" width="11.140625" style="328" bestFit="1" customWidth="1"/>
    <col min="8" max="8" width="13.5703125" style="328" customWidth="1"/>
    <col min="9" max="9" width="12.7109375" style="328" bestFit="1" customWidth="1"/>
    <col min="10" max="10" width="12.85546875" style="328" bestFit="1" customWidth="1"/>
    <col min="11" max="16384" width="9.140625" style="328"/>
  </cols>
  <sheetData>
    <row r="1" spans="1:7" ht="15">
      <c r="A1" s="795" t="s">
        <v>766</v>
      </c>
      <c r="B1" s="794"/>
      <c r="C1" s="794"/>
      <c r="D1" s="794"/>
    </row>
    <row r="2" spans="1:7">
      <c r="A2" s="796" t="s">
        <v>767</v>
      </c>
      <c r="B2" s="794"/>
      <c r="C2" s="794"/>
      <c r="D2" s="794"/>
    </row>
    <row r="3" spans="1:7">
      <c r="A3" s="42" t="s">
        <v>974</v>
      </c>
    </row>
    <row r="4" spans="1:7">
      <c r="A4" s="1120"/>
      <c r="B4" s="1120"/>
      <c r="C4" s="1120"/>
      <c r="D4" s="1120"/>
      <c r="E4" s="1120"/>
      <c r="F4" s="1120"/>
      <c r="G4" s="1120"/>
    </row>
    <row r="5" spans="1:7">
      <c r="A5" s="152" t="s">
        <v>769</v>
      </c>
    </row>
    <row r="6" spans="1:7" s="798" customFormat="1">
      <c r="A6" s="797" t="s">
        <v>770</v>
      </c>
    </row>
    <row r="8" spans="1:7" ht="63.75">
      <c r="A8" s="822" t="s">
        <v>768</v>
      </c>
      <c r="B8" s="801" t="s">
        <v>719</v>
      </c>
      <c r="C8" s="801" t="s">
        <v>720</v>
      </c>
      <c r="D8" s="801" t="s">
        <v>721</v>
      </c>
      <c r="E8" s="793"/>
    </row>
    <row r="9" spans="1:7">
      <c r="A9" s="802" t="s">
        <v>716</v>
      </c>
      <c r="B9" s="803">
        <v>7</v>
      </c>
      <c r="C9" s="803">
        <v>14</v>
      </c>
      <c r="D9" s="803">
        <v>7</v>
      </c>
    </row>
    <row r="10" spans="1:7">
      <c r="A10" s="802" t="s">
        <v>717</v>
      </c>
      <c r="B10" s="803">
        <v>7</v>
      </c>
      <c r="C10" s="803">
        <v>13</v>
      </c>
      <c r="D10" s="803">
        <v>7</v>
      </c>
    </row>
    <row r="11" spans="1:7">
      <c r="A11" s="802" t="s">
        <v>936</v>
      </c>
      <c r="B11" s="803">
        <v>7</v>
      </c>
      <c r="C11" s="803">
        <v>13</v>
      </c>
      <c r="D11" s="803">
        <v>7</v>
      </c>
    </row>
    <row r="12" spans="1:7">
      <c r="A12" s="802" t="s">
        <v>961</v>
      </c>
      <c r="B12" s="803">
        <v>7</v>
      </c>
      <c r="C12" s="803">
        <v>13</v>
      </c>
      <c r="D12" s="803">
        <v>7</v>
      </c>
    </row>
    <row r="13" spans="1:7">
      <c r="A13" s="802" t="s">
        <v>970</v>
      </c>
      <c r="B13" s="803">
        <v>8</v>
      </c>
      <c r="C13" s="803">
        <v>13</v>
      </c>
      <c r="D13" s="803">
        <v>7</v>
      </c>
    </row>
    <row r="14" spans="1:7">
      <c r="A14" s="802" t="s">
        <v>1041</v>
      </c>
      <c r="B14" s="803">
        <v>8</v>
      </c>
      <c r="C14" s="803">
        <v>13</v>
      </c>
      <c r="D14" s="803">
        <v>7</v>
      </c>
    </row>
    <row r="15" spans="1:7">
      <c r="A15" s="802" t="s">
        <v>1112</v>
      </c>
      <c r="B15" s="803">
        <v>8</v>
      </c>
      <c r="C15" s="803">
        <v>13</v>
      </c>
      <c r="D15" s="803">
        <v>7</v>
      </c>
    </row>
    <row r="16" spans="1:7">
      <c r="A16" s="328" t="s">
        <v>1221</v>
      </c>
      <c r="B16" s="328">
        <v>7</v>
      </c>
      <c r="C16" s="328">
        <v>13</v>
      </c>
      <c r="D16" s="328">
        <v>7</v>
      </c>
    </row>
    <row r="17" spans="1:8">
      <c r="A17" s="920" t="s">
        <v>1554</v>
      </c>
      <c r="B17" s="328">
        <v>7</v>
      </c>
      <c r="C17" s="328">
        <v>13</v>
      </c>
      <c r="D17" s="328">
        <v>7</v>
      </c>
    </row>
    <row r="19" spans="1:8">
      <c r="A19" s="152" t="s">
        <v>771</v>
      </c>
    </row>
    <row r="20" spans="1:8" s="798" customFormat="1">
      <c r="A20" s="797" t="s">
        <v>772</v>
      </c>
    </row>
    <row r="22" spans="1:8" s="799" customFormat="1">
      <c r="D22" s="141" t="s">
        <v>718</v>
      </c>
    </row>
    <row r="23" spans="1:8" s="799" customFormat="1" ht="63.75">
      <c r="A23" s="822" t="s">
        <v>768</v>
      </c>
      <c r="B23" s="801" t="s">
        <v>719</v>
      </c>
      <c r="C23" s="801" t="s">
        <v>720</v>
      </c>
      <c r="D23" s="801" t="s">
        <v>721</v>
      </c>
      <c r="H23" s="660"/>
    </row>
    <row r="24" spans="1:8">
      <c r="A24" s="802" t="s">
        <v>716</v>
      </c>
      <c r="B24" s="804">
        <v>31390987.380000003</v>
      </c>
      <c r="C24" s="804">
        <v>5897171.9199999999</v>
      </c>
      <c r="D24" s="804">
        <v>5929980137.2399998</v>
      </c>
      <c r="H24" s="661"/>
    </row>
    <row r="25" spans="1:8">
      <c r="A25" s="802" t="s">
        <v>717</v>
      </c>
      <c r="B25" s="804">
        <v>27933640</v>
      </c>
      <c r="C25" s="804">
        <v>5814218.1600000001</v>
      </c>
      <c r="D25" s="804">
        <v>5701762160.6099997</v>
      </c>
    </row>
    <row r="26" spans="1:8">
      <c r="A26" s="802" t="s">
        <v>936</v>
      </c>
      <c r="B26" s="804">
        <v>26077968.09</v>
      </c>
      <c r="C26" s="804">
        <v>5941982.1500000004</v>
      </c>
      <c r="D26" s="804">
        <v>5736476640.1199989</v>
      </c>
    </row>
    <row r="27" spans="1:8">
      <c r="A27" s="802" t="s">
        <v>961</v>
      </c>
      <c r="B27" s="804">
        <v>26962504.780000001</v>
      </c>
      <c r="C27" s="804">
        <v>643361182.92999995</v>
      </c>
      <c r="D27" s="804">
        <v>4887481299.5200005</v>
      </c>
    </row>
    <row r="28" spans="1:8">
      <c r="A28" s="802" t="s">
        <v>970</v>
      </c>
      <c r="B28" s="804">
        <v>35330535.030000001</v>
      </c>
      <c r="C28" s="804">
        <v>674308740.87000012</v>
      </c>
      <c r="D28" s="804">
        <v>5051461411.3599997</v>
      </c>
    </row>
    <row r="29" spans="1:8">
      <c r="A29" s="802" t="s">
        <v>1041</v>
      </c>
      <c r="B29" s="804">
        <v>28523526.240000002</v>
      </c>
      <c r="C29" s="804">
        <v>689369248.30999994</v>
      </c>
      <c r="D29" s="804">
        <v>5033734212.2300005</v>
      </c>
    </row>
    <row r="30" spans="1:8">
      <c r="A30" s="802" t="s">
        <v>1112</v>
      </c>
      <c r="B30" s="804">
        <v>23106079.199999999</v>
      </c>
      <c r="C30" s="804">
        <v>446254295.61000001</v>
      </c>
      <c r="D30" s="804">
        <v>4762517597.2600002</v>
      </c>
    </row>
    <row r="31" spans="1:8">
      <c r="A31" s="328" t="s">
        <v>1221</v>
      </c>
      <c r="B31" s="804">
        <v>25085759.48</v>
      </c>
      <c r="C31" s="804">
        <v>466382089.70999998</v>
      </c>
      <c r="D31" s="804">
        <v>4767162185.4899998</v>
      </c>
    </row>
    <row r="32" spans="1:8">
      <c r="A32" s="920" t="s">
        <v>1554</v>
      </c>
      <c r="B32" s="804">
        <v>24967072.579999998</v>
      </c>
      <c r="C32" s="804">
        <v>476551769.30000001</v>
      </c>
      <c r="D32" s="804">
        <v>4788638479.9700003</v>
      </c>
    </row>
    <row r="33" spans="1:10">
      <c r="A33" s="866" t="s">
        <v>962</v>
      </c>
    </row>
    <row r="34" spans="1:10">
      <c r="A34" s="599" t="s">
        <v>973</v>
      </c>
    </row>
    <row r="36" spans="1:10" s="798" customFormat="1">
      <c r="A36" s="152" t="s">
        <v>773</v>
      </c>
      <c r="B36" s="328"/>
      <c r="C36" s="328"/>
      <c r="D36" s="328"/>
      <c r="E36" s="328"/>
      <c r="F36" s="328"/>
      <c r="G36" s="328"/>
      <c r="H36" s="328"/>
      <c r="I36" s="328"/>
      <c r="J36" s="328"/>
    </row>
    <row r="37" spans="1:10">
      <c r="A37" s="797" t="s">
        <v>774</v>
      </c>
      <c r="B37" s="798"/>
      <c r="C37" s="798"/>
      <c r="D37" s="798"/>
      <c r="E37" s="798"/>
      <c r="F37" s="798"/>
      <c r="G37" s="798"/>
      <c r="H37" s="798"/>
      <c r="I37" s="798"/>
      <c r="J37" s="798"/>
    </row>
    <row r="38" spans="1:10" s="799" customFormat="1">
      <c r="A38" s="328"/>
      <c r="B38" s="328"/>
      <c r="C38" s="328"/>
      <c r="D38" s="328"/>
      <c r="E38" s="328"/>
      <c r="F38" s="328"/>
      <c r="G38" s="328"/>
      <c r="H38" s="328"/>
      <c r="I38" s="328"/>
      <c r="J38" s="328"/>
    </row>
    <row r="39" spans="1:10" s="799" customFormat="1">
      <c r="C39" s="141" t="s">
        <v>718</v>
      </c>
    </row>
    <row r="40" spans="1:10" ht="51">
      <c r="A40" s="822" t="s">
        <v>768</v>
      </c>
      <c r="B40" s="801" t="s">
        <v>719</v>
      </c>
      <c r="C40" s="801" t="s">
        <v>720</v>
      </c>
      <c r="D40" s="799"/>
      <c r="E40" s="799"/>
      <c r="F40" s="799"/>
      <c r="G40" s="799"/>
      <c r="H40" s="799"/>
      <c r="I40" s="799"/>
      <c r="J40" s="799"/>
    </row>
    <row r="41" spans="1:10">
      <c r="A41" s="802" t="s">
        <v>716</v>
      </c>
      <c r="B41" s="804">
        <v>623129448.79999995</v>
      </c>
      <c r="C41" s="804">
        <v>64811847923.330002</v>
      </c>
    </row>
    <row r="42" spans="1:10">
      <c r="A42" s="802" t="s">
        <v>717</v>
      </c>
      <c r="B42" s="804">
        <v>677304983.26999998</v>
      </c>
      <c r="C42" s="804">
        <v>65327948714.93</v>
      </c>
    </row>
    <row r="43" spans="1:10">
      <c r="A43" s="802" t="s">
        <v>936</v>
      </c>
      <c r="B43" s="804">
        <v>687319465.50000012</v>
      </c>
      <c r="C43" s="804">
        <v>67079325238.159996</v>
      </c>
    </row>
    <row r="44" spans="1:10">
      <c r="A44" s="802" t="s">
        <v>961</v>
      </c>
      <c r="B44" s="804">
        <v>883191040.87</v>
      </c>
      <c r="C44" s="804">
        <v>63704837486.640007</v>
      </c>
      <c r="D44" s="790"/>
      <c r="E44" s="790"/>
      <c r="F44" s="790"/>
      <c r="G44" s="790"/>
      <c r="H44" s="790"/>
      <c r="I44" s="790"/>
      <c r="J44" s="790"/>
    </row>
    <row r="45" spans="1:10">
      <c r="A45" s="802" t="s">
        <v>970</v>
      </c>
      <c r="B45" s="804">
        <v>958580449.08000004</v>
      </c>
      <c r="C45" s="804">
        <v>64060198640.399994</v>
      </c>
      <c r="H45" s="661"/>
    </row>
    <row r="46" spans="1:10">
      <c r="A46" s="802" t="s">
        <v>1041</v>
      </c>
      <c r="B46" s="804">
        <v>952430859.49999988</v>
      </c>
      <c r="C46" s="804">
        <v>71879828164.23999</v>
      </c>
    </row>
    <row r="47" spans="1:10">
      <c r="A47" s="802" t="s">
        <v>1112</v>
      </c>
      <c r="B47" s="804">
        <v>1055282770.03</v>
      </c>
      <c r="C47" s="804">
        <v>64379615908.760002</v>
      </c>
    </row>
    <row r="48" spans="1:10">
      <c r="A48" s="328" t="s">
        <v>1221</v>
      </c>
      <c r="B48" s="804">
        <v>1556161632.3999999</v>
      </c>
      <c r="C48" s="804">
        <v>74137097962.550003</v>
      </c>
    </row>
    <row r="49" spans="1:10">
      <c r="A49" s="920" t="s">
        <v>1554</v>
      </c>
      <c r="B49" s="804">
        <v>1576542951.0999999</v>
      </c>
      <c r="C49" s="804">
        <v>74376441449.460007</v>
      </c>
    </row>
    <row r="50" spans="1:10">
      <c r="A50" s="289" t="s">
        <v>942</v>
      </c>
    </row>
    <row r="51" spans="1:10">
      <c r="A51" s="862" t="s">
        <v>943</v>
      </c>
    </row>
    <row r="53" spans="1:10">
      <c r="A53" s="152" t="s">
        <v>1001</v>
      </c>
    </row>
    <row r="54" spans="1:10" ht="15" customHeight="1">
      <c r="A54" s="797" t="s">
        <v>1002</v>
      </c>
    </row>
    <row r="55" spans="1:10" ht="15" customHeight="1">
      <c r="J55" s="141" t="s">
        <v>718</v>
      </c>
    </row>
    <row r="56" spans="1:10" ht="58.5">
      <c r="A56" s="794"/>
      <c r="B56" s="999" t="s">
        <v>1032</v>
      </c>
      <c r="C56" s="999"/>
      <c r="D56" s="999"/>
      <c r="E56" s="999"/>
      <c r="F56" s="999"/>
      <c r="G56" s="999"/>
      <c r="H56" s="999"/>
      <c r="I56" s="999"/>
      <c r="J56" s="999"/>
    </row>
    <row r="57" spans="1:10" ht="84">
      <c r="A57" s="822" t="s">
        <v>768</v>
      </c>
      <c r="B57" s="900" t="s">
        <v>1033</v>
      </c>
      <c r="C57" s="900" t="s">
        <v>1034</v>
      </c>
      <c r="D57" s="900" t="s">
        <v>1035</v>
      </c>
      <c r="E57" s="900" t="s">
        <v>1036</v>
      </c>
      <c r="F57" s="900" t="s">
        <v>1037</v>
      </c>
      <c r="G57" s="900" t="s">
        <v>1038</v>
      </c>
      <c r="H57" s="919" t="s">
        <v>1039</v>
      </c>
      <c r="I57" s="919" t="s">
        <v>1040</v>
      </c>
      <c r="J57" s="900" t="s">
        <v>1003</v>
      </c>
    </row>
    <row r="58" spans="1:10">
      <c r="A58" s="920" t="s">
        <v>961</v>
      </c>
      <c r="B58" s="897">
        <v>2205052261.21</v>
      </c>
      <c r="C58" s="897">
        <v>40115071.869999997</v>
      </c>
      <c r="D58" s="897">
        <v>225998943.99000001</v>
      </c>
      <c r="E58" s="897">
        <v>0</v>
      </c>
      <c r="F58" s="897">
        <v>0</v>
      </c>
      <c r="G58" s="897">
        <v>103088815.43000001</v>
      </c>
      <c r="H58" s="897">
        <v>0</v>
      </c>
      <c r="I58" s="897">
        <v>23822548</v>
      </c>
      <c r="J58" s="897">
        <v>2598077640.4999995</v>
      </c>
    </row>
    <row r="59" spans="1:10">
      <c r="A59" s="920" t="s">
        <v>970</v>
      </c>
      <c r="B59" s="897">
        <v>2421756293.1199999</v>
      </c>
      <c r="C59" s="897">
        <v>10326553.619999999</v>
      </c>
      <c r="D59" s="897">
        <v>0</v>
      </c>
      <c r="E59" s="897">
        <v>0</v>
      </c>
      <c r="F59" s="897">
        <v>0</v>
      </c>
      <c r="G59" s="897">
        <v>96472811.489999995</v>
      </c>
      <c r="H59" s="897">
        <v>0</v>
      </c>
      <c r="I59" s="897">
        <v>14989259</v>
      </c>
      <c r="J59" s="897">
        <v>2543544917.2299995</v>
      </c>
    </row>
    <row r="60" spans="1:10">
      <c r="A60" s="920" t="s">
        <v>1041</v>
      </c>
      <c r="B60" s="897">
        <v>2053200805.8699999</v>
      </c>
      <c r="C60" s="897">
        <v>21168125.230000019</v>
      </c>
      <c r="D60" s="897">
        <v>0</v>
      </c>
      <c r="E60" s="897">
        <v>0</v>
      </c>
      <c r="F60" s="897">
        <v>0</v>
      </c>
      <c r="G60" s="897">
        <v>43779936.980000004</v>
      </c>
      <c r="H60" s="897">
        <v>0</v>
      </c>
      <c r="I60" s="897">
        <v>34833088.239999995</v>
      </c>
      <c r="J60" s="897">
        <v>2152981956.3199997</v>
      </c>
    </row>
    <row r="61" spans="1:10">
      <c r="A61" s="920" t="s">
        <v>1112</v>
      </c>
      <c r="B61" s="897">
        <v>3248325997.1374593</v>
      </c>
      <c r="C61" s="897">
        <v>15779178.74418975</v>
      </c>
      <c r="D61" s="897">
        <v>0</v>
      </c>
      <c r="E61" s="897">
        <v>0</v>
      </c>
      <c r="F61" s="897">
        <v>0</v>
      </c>
      <c r="G61" s="897">
        <v>60032322.7324</v>
      </c>
      <c r="H61" s="897">
        <v>0</v>
      </c>
      <c r="I61" s="897">
        <v>8669671.3699999992</v>
      </c>
      <c r="J61" s="897">
        <v>3332807169.9840488</v>
      </c>
    </row>
    <row r="62" spans="1:10">
      <c r="A62" s="920" t="s">
        <v>1221</v>
      </c>
      <c r="B62" s="897">
        <v>1065610680.5776603</v>
      </c>
      <c r="C62" s="897">
        <v>2361570.7503999993</v>
      </c>
      <c r="D62" s="897">
        <v>0</v>
      </c>
      <c r="E62" s="897">
        <v>0</v>
      </c>
      <c r="F62" s="897">
        <v>0</v>
      </c>
      <c r="G62" s="897">
        <v>74187470.391000003</v>
      </c>
      <c r="H62" s="897">
        <v>0</v>
      </c>
      <c r="I62" s="897">
        <v>16743858.124341002</v>
      </c>
      <c r="J62" s="897">
        <v>1158903579.8434012</v>
      </c>
    </row>
    <row r="63" spans="1:10">
      <c r="A63" s="920" t="s">
        <v>1554</v>
      </c>
      <c r="B63" s="897">
        <v>1226025283.1185656</v>
      </c>
      <c r="C63" s="897">
        <v>782433.43800000008</v>
      </c>
      <c r="D63" s="897">
        <v>0</v>
      </c>
      <c r="E63" s="897">
        <v>0</v>
      </c>
      <c r="F63" s="897">
        <v>0</v>
      </c>
      <c r="G63" s="897">
        <v>1830368.923</v>
      </c>
      <c r="H63" s="897">
        <v>0</v>
      </c>
      <c r="I63" s="897">
        <v>6640210.54</v>
      </c>
      <c r="J63" s="897">
        <v>1235278296.0195656</v>
      </c>
    </row>
    <row r="64" spans="1:10">
      <c r="A64" s="34"/>
      <c r="B64" s="800"/>
    </row>
    <row r="65" spans="1:10">
      <c r="A65" s="34" t="s">
        <v>563</v>
      </c>
    </row>
    <row r="69" spans="1:10">
      <c r="A69" s="657" t="s">
        <v>92</v>
      </c>
    </row>
    <row r="74" spans="1:10">
      <c r="J74" s="35" t="s">
        <v>1181</v>
      </c>
    </row>
    <row r="105" spans="2:2">
      <c r="B105" s="800"/>
    </row>
    <row r="106" spans="2:2">
      <c r="B106" s="805"/>
    </row>
  </sheetData>
  <mergeCells count="1">
    <mergeCell ref="A4:G4"/>
  </mergeCells>
  <hyperlinks>
    <hyperlink ref="A69" location="'2 Sadržaj'!A1" display="Sadržaj / Contents"/>
  </hyperlinks>
  <pageMargins left="0.7" right="0.7" top="0.75" bottom="0.75" header="0.3" footer="0.3"/>
  <pageSetup paperSize="9" scale="63" orientation="portrait" r:id="rId1"/>
  <rowBreaks count="1" manualBreakCount="1">
    <brk id="82"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21"/>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6.140625" customWidth="1"/>
    <col min="7" max="7" width="8" style="273" customWidth="1"/>
    <col min="8" max="8" width="11.85546875" bestFit="1" customWidth="1"/>
    <col min="9"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44" t="s">
        <v>775</v>
      </c>
      <c r="B1" s="577"/>
      <c r="C1" s="577"/>
      <c r="D1" s="577"/>
      <c r="E1" s="578"/>
      <c r="F1" s="578"/>
      <c r="G1" s="578"/>
      <c r="H1" s="578"/>
      <c r="I1" s="578"/>
      <c r="J1" s="578"/>
      <c r="K1" s="578"/>
      <c r="L1" s="578"/>
    </row>
    <row r="2" spans="1:19" ht="15" customHeight="1">
      <c r="A2" s="645" t="s">
        <v>776</v>
      </c>
      <c r="B2" s="580"/>
      <c r="C2" s="580"/>
      <c r="D2" s="580"/>
      <c r="E2" s="580"/>
      <c r="F2" s="580"/>
      <c r="G2" s="580"/>
      <c r="H2" s="580"/>
      <c r="I2" s="580"/>
      <c r="J2" s="578"/>
      <c r="K2" s="578"/>
      <c r="L2" s="578"/>
    </row>
    <row r="3" spans="1:19" s="273" customFormat="1">
      <c r="A3" s="579"/>
      <c r="B3" s="580"/>
      <c r="C3" s="580"/>
      <c r="D3" s="580"/>
      <c r="E3" s="580"/>
      <c r="F3" s="580"/>
      <c r="G3" s="580"/>
      <c r="H3" s="580"/>
      <c r="I3" s="580"/>
      <c r="J3" s="578"/>
      <c r="K3" s="578"/>
      <c r="L3" s="578"/>
    </row>
    <row r="4" spans="1:19" ht="12.75" customHeight="1">
      <c r="A4" s="143" t="s">
        <v>777</v>
      </c>
    </row>
    <row r="5" spans="1:19" ht="12.75" customHeight="1">
      <c r="A5" s="571" t="s">
        <v>778</v>
      </c>
      <c r="H5" s="273"/>
      <c r="I5" s="273"/>
    </row>
    <row r="6" spans="1:19" ht="12.75" customHeight="1">
      <c r="F6" s="141"/>
      <c r="G6" s="141"/>
      <c r="H6" s="1122" t="str">
        <f>Naslovnica!A20</f>
        <v>Listopad 2020.</v>
      </c>
      <c r="I6" s="1122"/>
    </row>
    <row r="7" spans="1:19" ht="12.75" customHeight="1">
      <c r="F7" s="295"/>
      <c r="G7" s="295"/>
      <c r="H7" s="1123" t="str">
        <f>Naslovnica!A24</f>
        <v>October 2020</v>
      </c>
      <c r="I7" s="1123"/>
    </row>
    <row r="8" spans="1:19" ht="15" customHeight="1">
      <c r="A8" s="603"/>
      <c r="B8" s="604"/>
      <c r="C8" s="604"/>
      <c r="D8" s="604"/>
      <c r="E8" s="604"/>
      <c r="F8" s="604"/>
      <c r="G8" s="604"/>
      <c r="H8" s="827"/>
      <c r="I8" s="827"/>
      <c r="J8" s="605"/>
      <c r="K8" s="1121" t="s">
        <v>960</v>
      </c>
      <c r="L8" s="1121"/>
    </row>
    <row r="9" spans="1:19" ht="33.75">
      <c r="A9" s="606" t="s">
        <v>80</v>
      </c>
      <c r="B9" s="607" t="s">
        <v>194</v>
      </c>
      <c r="C9" s="607" t="s">
        <v>195</v>
      </c>
      <c r="D9" s="608" t="s">
        <v>81</v>
      </c>
      <c r="E9" s="607" t="s">
        <v>120</v>
      </c>
      <c r="F9" s="607" t="s">
        <v>159</v>
      </c>
      <c r="G9" s="607" t="s">
        <v>731</v>
      </c>
      <c r="H9" s="607" t="s">
        <v>879</v>
      </c>
      <c r="I9" s="607" t="s">
        <v>881</v>
      </c>
      <c r="J9" s="607" t="s">
        <v>724</v>
      </c>
      <c r="K9" s="607" t="s">
        <v>729</v>
      </c>
      <c r="L9" s="607" t="s">
        <v>65</v>
      </c>
    </row>
    <row r="10" spans="1:19" ht="31.5">
      <c r="A10" s="609" t="s">
        <v>242</v>
      </c>
      <c r="B10" s="610" t="s">
        <v>197</v>
      </c>
      <c r="C10" s="610" t="s">
        <v>196</v>
      </c>
      <c r="D10" s="611" t="s">
        <v>82</v>
      </c>
      <c r="E10" s="610" t="s">
        <v>518</v>
      </c>
      <c r="F10" s="610" t="s">
        <v>160</v>
      </c>
      <c r="G10" s="612" t="s">
        <v>732</v>
      </c>
      <c r="H10" s="612" t="s">
        <v>880</v>
      </c>
      <c r="I10" s="612" t="s">
        <v>882</v>
      </c>
      <c r="J10" s="612" t="s">
        <v>874</v>
      </c>
      <c r="K10" s="612" t="s">
        <v>296</v>
      </c>
      <c r="L10" s="612" t="s">
        <v>297</v>
      </c>
    </row>
    <row r="11" spans="1:19" ht="12.75" customHeight="1">
      <c r="A11" s="137" t="s">
        <v>1228</v>
      </c>
      <c r="B11" s="195">
        <v>28508707379</v>
      </c>
      <c r="C11" s="457" t="s">
        <v>1229</v>
      </c>
      <c r="D11" s="457" t="s">
        <v>1230</v>
      </c>
      <c r="E11" s="458" t="s">
        <v>1231</v>
      </c>
      <c r="F11" s="458" t="s">
        <v>964</v>
      </c>
      <c r="G11" s="458" t="s">
        <v>1232</v>
      </c>
      <c r="H11" s="459">
        <v>31840786.579999998</v>
      </c>
      <c r="I11" s="460">
        <v>1215.9703115350871</v>
      </c>
      <c r="J11" s="461">
        <v>-4.6192491040519479E-2</v>
      </c>
      <c r="K11" s="461">
        <v>-3.6191982345036511E-2</v>
      </c>
      <c r="L11" s="461">
        <v>-0.16594683569796909</v>
      </c>
      <c r="M11" s="302"/>
      <c r="N11" s="302"/>
      <c r="O11" s="302"/>
      <c r="P11" s="168"/>
      <c r="Q11" s="201"/>
      <c r="R11" s="77"/>
      <c r="S11" s="77"/>
    </row>
    <row r="12" spans="1:19" ht="12.75" customHeight="1">
      <c r="A12" s="137" t="s">
        <v>1233</v>
      </c>
      <c r="B12" s="195">
        <v>26655747081</v>
      </c>
      <c r="C12" s="457" t="s">
        <v>1234</v>
      </c>
      <c r="D12" s="457" t="s">
        <v>1230</v>
      </c>
      <c r="E12" s="458" t="s">
        <v>1235</v>
      </c>
      <c r="F12" s="458" t="s">
        <v>964</v>
      </c>
      <c r="G12" s="458" t="s">
        <v>1236</v>
      </c>
      <c r="H12" s="459">
        <v>104297214.06999999</v>
      </c>
      <c r="I12" s="460">
        <v>175.60198800310326</v>
      </c>
      <c r="J12" s="461">
        <v>-1.2272788697862969E-2</v>
      </c>
      <c r="K12" s="461">
        <v>-1.3080610182336194E-2</v>
      </c>
      <c r="L12" s="461">
        <v>-5.7336500087658226E-2</v>
      </c>
      <c r="M12" s="302"/>
      <c r="N12" s="302"/>
      <c r="O12" s="302"/>
      <c r="P12" s="168"/>
      <c r="Q12" s="201"/>
      <c r="R12" s="77"/>
      <c r="S12" s="77"/>
    </row>
    <row r="13" spans="1:19" ht="12.75" customHeight="1">
      <c r="A13" s="137" t="s">
        <v>1237</v>
      </c>
      <c r="B13" s="195">
        <v>12916294683</v>
      </c>
      <c r="C13" s="457" t="s">
        <v>1238</v>
      </c>
      <c r="D13" s="457" t="s">
        <v>1230</v>
      </c>
      <c r="E13" s="115" t="s">
        <v>1239</v>
      </c>
      <c r="F13" s="115" t="s">
        <v>964</v>
      </c>
      <c r="G13" s="115" t="s">
        <v>1236</v>
      </c>
      <c r="H13" s="459">
        <v>132992483.56</v>
      </c>
      <c r="I13" s="460">
        <v>119.67757331473231</v>
      </c>
      <c r="J13" s="461">
        <v>4.3015283120745984E-2</v>
      </c>
      <c r="K13" s="461">
        <v>4.7186851947289554E-4</v>
      </c>
      <c r="L13" s="461">
        <v>5.6603278451652361E-3</v>
      </c>
      <c r="M13" s="302"/>
      <c r="N13" s="302"/>
      <c r="O13" s="302"/>
      <c r="P13" s="168"/>
      <c r="Q13" s="201"/>
      <c r="R13" s="77"/>
      <c r="S13" s="77"/>
    </row>
    <row r="14" spans="1:19" ht="12.75" customHeight="1">
      <c r="A14" s="137" t="s">
        <v>1240</v>
      </c>
      <c r="B14" s="195">
        <v>37695515978</v>
      </c>
      <c r="C14" s="457" t="s">
        <v>1241</v>
      </c>
      <c r="D14" s="457" t="s">
        <v>83</v>
      </c>
      <c r="E14" s="458" t="s">
        <v>1231</v>
      </c>
      <c r="F14" s="458" t="s">
        <v>964</v>
      </c>
      <c r="G14" s="458" t="s">
        <v>1236</v>
      </c>
      <c r="H14" s="459">
        <v>5122855.8</v>
      </c>
      <c r="I14" s="460">
        <v>60.050349890522071</v>
      </c>
      <c r="J14" s="461">
        <v>-1.3181669270552865E-2</v>
      </c>
      <c r="K14" s="461">
        <v>-1.3181669270552754E-2</v>
      </c>
      <c r="L14" s="461">
        <v>-0.1584804826123859</v>
      </c>
      <c r="M14" s="302"/>
      <c r="N14" s="302"/>
      <c r="O14" s="302"/>
      <c r="P14" s="168"/>
      <c r="Q14" s="201"/>
      <c r="R14" s="77"/>
      <c r="S14" s="77"/>
    </row>
    <row r="15" spans="1:19" ht="12.75" customHeight="1">
      <c r="A15" s="114" t="s">
        <v>1242</v>
      </c>
      <c r="B15" s="462" t="s">
        <v>1243</v>
      </c>
      <c r="C15" s="463" t="s">
        <v>1244</v>
      </c>
      <c r="D15" s="463" t="s">
        <v>94</v>
      </c>
      <c r="E15" s="115" t="s">
        <v>1239</v>
      </c>
      <c r="F15" s="115" t="s">
        <v>964</v>
      </c>
      <c r="G15" s="115" t="s">
        <v>1236</v>
      </c>
      <c r="H15" s="459">
        <v>35850950.82</v>
      </c>
      <c r="I15" s="460">
        <v>113.08354173094253</v>
      </c>
      <c r="J15" s="461">
        <v>-7.4429244284647256E-3</v>
      </c>
      <c r="K15" s="461">
        <v>9.016997411406269E-4</v>
      </c>
      <c r="L15" s="461">
        <v>5.1823989881019106E-3</v>
      </c>
      <c r="M15" s="302"/>
      <c r="N15" s="302"/>
      <c r="O15" s="302"/>
      <c r="P15" s="168"/>
      <c r="Q15" s="201"/>
      <c r="R15" s="77"/>
      <c r="S15" s="77"/>
    </row>
    <row r="16" spans="1:19" s="273" customFormat="1" ht="12.75" customHeight="1">
      <c r="A16" s="114" t="s">
        <v>1245</v>
      </c>
      <c r="B16" s="462">
        <v>56499633647</v>
      </c>
      <c r="C16" s="463" t="s">
        <v>1246</v>
      </c>
      <c r="D16" s="463" t="s">
        <v>119</v>
      </c>
      <c r="E16" s="115" t="s">
        <v>1239</v>
      </c>
      <c r="F16" s="115" t="s">
        <v>964</v>
      </c>
      <c r="G16" s="115" t="s">
        <v>1232</v>
      </c>
      <c r="H16" s="459">
        <v>1619597359.8</v>
      </c>
      <c r="I16" s="460">
        <v>971.1795322189239</v>
      </c>
      <c r="J16" s="461">
        <v>-2.4681583763160986E-2</v>
      </c>
      <c r="K16" s="461">
        <v>6.0571300093761327E-3</v>
      </c>
      <c r="L16" s="461">
        <v>-4.9669898458348793E-4</v>
      </c>
      <c r="M16" s="302"/>
      <c r="N16" s="302"/>
      <c r="O16" s="302"/>
      <c r="P16" s="168"/>
      <c r="Q16" s="201"/>
      <c r="R16" s="77"/>
      <c r="S16" s="77"/>
    </row>
    <row r="17" spans="1:19" s="273" customFormat="1" ht="12.75" customHeight="1">
      <c r="A17" s="114" t="s">
        <v>1247</v>
      </c>
      <c r="B17" s="462">
        <v>29300390100</v>
      </c>
      <c r="C17" s="463" t="s">
        <v>1248</v>
      </c>
      <c r="D17" s="463" t="s">
        <v>119</v>
      </c>
      <c r="E17" s="115" t="s">
        <v>1231</v>
      </c>
      <c r="F17" s="115" t="s">
        <v>964</v>
      </c>
      <c r="G17" s="115" t="s">
        <v>1232</v>
      </c>
      <c r="H17" s="459">
        <v>100193793.44</v>
      </c>
      <c r="I17" s="460">
        <v>573.44911961550929</v>
      </c>
      <c r="J17" s="461">
        <v>-4.5983450900728418E-2</v>
      </c>
      <c r="K17" s="461">
        <v>-4.370193311901871E-2</v>
      </c>
      <c r="L17" s="461">
        <v>-9.3319124288904098E-2</v>
      </c>
      <c r="M17" s="302"/>
      <c r="N17" s="302"/>
      <c r="O17" s="302"/>
      <c r="P17" s="168"/>
      <c r="Q17" s="201"/>
      <c r="R17" s="77"/>
      <c r="S17" s="77"/>
    </row>
    <row r="18" spans="1:19" s="273" customFormat="1" ht="12.75" customHeight="1">
      <c r="A18" s="114" t="s">
        <v>1249</v>
      </c>
      <c r="B18" s="462" t="s">
        <v>1250</v>
      </c>
      <c r="C18" s="463" t="s">
        <v>1251</v>
      </c>
      <c r="D18" s="463" t="s">
        <v>119</v>
      </c>
      <c r="E18" s="115" t="s">
        <v>1252</v>
      </c>
      <c r="F18" s="115"/>
      <c r="G18" s="115" t="s">
        <v>1232</v>
      </c>
      <c r="H18" s="459">
        <v>44107603.149999999</v>
      </c>
      <c r="I18" s="460">
        <v>752.27990464031313</v>
      </c>
      <c r="J18" s="461">
        <v>-2.036223053424302E-2</v>
      </c>
      <c r="K18" s="461">
        <v>3.9710836379229786E-3</v>
      </c>
      <c r="L18" s="461">
        <v>-2.4175654351516696E-2</v>
      </c>
      <c r="M18" s="302"/>
      <c r="N18" s="302"/>
      <c r="O18" s="302"/>
      <c r="P18" s="168"/>
      <c r="Q18" s="201"/>
      <c r="R18" s="77"/>
      <c r="S18" s="77"/>
    </row>
    <row r="19" spans="1:19" s="273" customFormat="1" ht="12.75" customHeight="1">
      <c r="A19" s="114" t="s">
        <v>1253</v>
      </c>
      <c r="B19" s="462">
        <v>96069213114</v>
      </c>
      <c r="C19" s="463" t="s">
        <v>1254</v>
      </c>
      <c r="D19" s="463" t="s">
        <v>119</v>
      </c>
      <c r="E19" s="115" t="s">
        <v>1239</v>
      </c>
      <c r="F19" s="115" t="s">
        <v>964</v>
      </c>
      <c r="G19" s="115" t="s">
        <v>1236</v>
      </c>
      <c r="H19" s="459">
        <v>387187171.41000003</v>
      </c>
      <c r="I19" s="460">
        <v>153.92358813902928</v>
      </c>
      <c r="J19" s="461">
        <v>-2.3035424910819002E-2</v>
      </c>
      <c r="K19" s="461">
        <v>3.6038080693858721E-3</v>
      </c>
      <c r="L19" s="461">
        <v>8.1069884513316204E-3</v>
      </c>
      <c r="M19" s="302"/>
      <c r="N19" s="302"/>
      <c r="O19" s="302"/>
      <c r="P19" s="168"/>
      <c r="Q19" s="201"/>
      <c r="R19" s="77"/>
      <c r="S19" s="77"/>
    </row>
    <row r="20" spans="1:19" ht="12.75" customHeight="1">
      <c r="A20" s="137" t="s">
        <v>1255</v>
      </c>
      <c r="B20" s="462">
        <v>15448763136</v>
      </c>
      <c r="C20" s="463" t="s">
        <v>1256</v>
      </c>
      <c r="D20" s="463" t="s">
        <v>119</v>
      </c>
      <c r="E20" s="115" t="s">
        <v>1239</v>
      </c>
      <c r="F20" s="115" t="s">
        <v>964</v>
      </c>
      <c r="G20" s="115" t="s">
        <v>1232</v>
      </c>
      <c r="H20" s="459">
        <v>369624247.97000003</v>
      </c>
      <c r="I20" s="460">
        <v>900.4416404033401</v>
      </c>
      <c r="J20" s="461">
        <v>4.990984404319887E-3</v>
      </c>
      <c r="K20" s="461">
        <v>2.4434454251445192E-3</v>
      </c>
      <c r="L20" s="461">
        <v>2.2621319229727987E-2</v>
      </c>
      <c r="M20" s="302"/>
      <c r="N20" s="302"/>
      <c r="O20" s="302"/>
      <c r="P20" s="168"/>
      <c r="Q20" s="201"/>
      <c r="R20" s="77"/>
      <c r="S20" s="77"/>
    </row>
    <row r="21" spans="1:19" ht="12.75" customHeight="1">
      <c r="A21" s="471" t="s">
        <v>1257</v>
      </c>
      <c r="B21" s="462">
        <v>87578146923</v>
      </c>
      <c r="C21" s="463" t="s">
        <v>1258</v>
      </c>
      <c r="D21" s="463" t="s">
        <v>119</v>
      </c>
      <c r="E21" s="115" t="s">
        <v>1252</v>
      </c>
      <c r="F21" s="115" t="s">
        <v>964</v>
      </c>
      <c r="G21" s="115" t="s">
        <v>1232</v>
      </c>
      <c r="H21" s="459">
        <v>6026706.04</v>
      </c>
      <c r="I21" s="460">
        <v>798.44640479420821</v>
      </c>
      <c r="J21" s="461">
        <v>-5.670079192038957E-2</v>
      </c>
      <c r="K21" s="461">
        <v>-1.5111593020388447E-2</v>
      </c>
      <c r="L21" s="461">
        <v>-2.5195890294608558E-2</v>
      </c>
      <c r="M21" s="302"/>
      <c r="N21" s="302"/>
      <c r="O21" s="302"/>
      <c r="P21" s="168"/>
      <c r="Q21" s="201"/>
      <c r="R21" s="77"/>
      <c r="S21" s="77"/>
    </row>
    <row r="22" spans="1:19" s="273" customFormat="1" ht="12.75" customHeight="1">
      <c r="A22" s="471" t="s">
        <v>1259</v>
      </c>
      <c r="B22" s="462">
        <v>67470870226</v>
      </c>
      <c r="C22" s="463" t="s">
        <v>1260</v>
      </c>
      <c r="D22" s="463" t="s">
        <v>119</v>
      </c>
      <c r="E22" s="115" t="s">
        <v>1252</v>
      </c>
      <c r="F22" s="115" t="s">
        <v>964</v>
      </c>
      <c r="G22" s="115" t="s">
        <v>1232</v>
      </c>
      <c r="H22" s="459">
        <v>7812237.5899999999</v>
      </c>
      <c r="I22" s="460">
        <v>804.64720820681407</v>
      </c>
      <c r="J22" s="461">
        <v>-3.8858735167606517E-2</v>
      </c>
      <c r="K22" s="461">
        <v>-9.8896033545483597E-3</v>
      </c>
      <c r="L22" s="461">
        <v>-1.6870072215734999E-2</v>
      </c>
      <c r="M22" s="302"/>
      <c r="N22" s="302"/>
      <c r="O22" s="302"/>
      <c r="P22" s="168"/>
      <c r="Q22" s="201"/>
      <c r="R22" s="77"/>
      <c r="S22" s="77"/>
    </row>
    <row r="23" spans="1:19" ht="12.75" customHeight="1">
      <c r="A23" s="114" t="s">
        <v>1261</v>
      </c>
      <c r="B23" s="462" t="s">
        <v>1262</v>
      </c>
      <c r="C23" s="463" t="s">
        <v>1263</v>
      </c>
      <c r="D23" s="463" t="s">
        <v>119</v>
      </c>
      <c r="E23" s="115" t="s">
        <v>1252</v>
      </c>
      <c r="F23" s="115" t="s">
        <v>964</v>
      </c>
      <c r="G23" s="115" t="s">
        <v>1232</v>
      </c>
      <c r="H23" s="459">
        <v>9009417.5600000005</v>
      </c>
      <c r="I23" s="460">
        <v>802.44315827915057</v>
      </c>
      <c r="J23" s="461">
        <v>-9.2772131351503972E-4</v>
      </c>
      <c r="K23" s="461">
        <v>-3.5215362975807851E-3</v>
      </c>
      <c r="L23" s="461">
        <v>-1.7321726536175919E-2</v>
      </c>
      <c r="M23" s="302"/>
      <c r="N23" s="302"/>
      <c r="O23" s="302"/>
      <c r="P23" s="168"/>
      <c r="Q23" s="201"/>
      <c r="R23" s="77"/>
      <c r="S23" s="77"/>
    </row>
    <row r="24" spans="1:19" ht="12.75" customHeight="1">
      <c r="A24" s="471" t="s">
        <v>1264</v>
      </c>
      <c r="B24" s="462">
        <v>66973781540</v>
      </c>
      <c r="C24" s="463" t="s">
        <v>1265</v>
      </c>
      <c r="D24" s="463" t="s">
        <v>969</v>
      </c>
      <c r="E24" s="115" t="s">
        <v>1235</v>
      </c>
      <c r="F24" s="115" t="s">
        <v>964</v>
      </c>
      <c r="G24" s="115" t="s">
        <v>1236</v>
      </c>
      <c r="H24" s="459">
        <v>8390710.9044000003</v>
      </c>
      <c r="I24" s="460">
        <v>118.64066265390731</v>
      </c>
      <c r="J24" s="461">
        <v>-2.3964288479422002E-2</v>
      </c>
      <c r="K24" s="461">
        <v>-1.7636034562055869E-2</v>
      </c>
      <c r="L24" s="461">
        <v>-0.11094072495715745</v>
      </c>
      <c r="M24" s="302"/>
      <c r="N24" s="302"/>
      <c r="O24" s="302"/>
      <c r="P24" s="168"/>
      <c r="Q24" s="201"/>
      <c r="R24" s="77"/>
      <c r="S24" s="77"/>
    </row>
    <row r="25" spans="1:19" ht="12.75" customHeight="1">
      <c r="A25" s="114" t="s">
        <v>1266</v>
      </c>
      <c r="B25" s="195">
        <v>16642777540</v>
      </c>
      <c r="C25" s="457" t="s">
        <v>1267</v>
      </c>
      <c r="D25" s="463" t="s">
        <v>969</v>
      </c>
      <c r="E25" s="115" t="s">
        <v>1231</v>
      </c>
      <c r="F25" s="115" t="s">
        <v>964</v>
      </c>
      <c r="G25" s="115" t="s">
        <v>1232</v>
      </c>
      <c r="H25" s="464">
        <v>6259503.9500000002</v>
      </c>
      <c r="I25" s="465">
        <v>682.01629472586376</v>
      </c>
      <c r="J25" s="461">
        <v>2.5911927734924234E-2</v>
      </c>
      <c r="K25" s="461">
        <v>2.4021921703686333E-2</v>
      </c>
      <c r="L25" s="461">
        <v>-8.2438490541846376E-2</v>
      </c>
      <c r="M25" s="302"/>
      <c r="N25" s="302"/>
      <c r="O25" s="302"/>
      <c r="P25" s="168"/>
      <c r="Q25" s="201"/>
      <c r="R25" s="77"/>
      <c r="S25" s="77"/>
    </row>
    <row r="26" spans="1:19" ht="12.75" customHeight="1">
      <c r="A26" s="466" t="s">
        <v>1268</v>
      </c>
      <c r="B26" s="467">
        <v>30082084002</v>
      </c>
      <c r="C26" s="1000" t="s">
        <v>1269</v>
      </c>
      <c r="D26" s="463" t="s">
        <v>969</v>
      </c>
      <c r="E26" s="458" t="s">
        <v>1252</v>
      </c>
      <c r="F26" s="458" t="s">
        <v>964</v>
      </c>
      <c r="G26" s="458" t="s">
        <v>1236</v>
      </c>
      <c r="H26" s="116">
        <v>5696461</v>
      </c>
      <c r="I26" s="117">
        <v>6.2355154724056794</v>
      </c>
      <c r="J26" s="461">
        <v>-2.1631197888354992E-2</v>
      </c>
      <c r="K26" s="461">
        <v>-3.0941886052162526E-2</v>
      </c>
      <c r="L26" s="461">
        <v>-0.299680452405236</v>
      </c>
      <c r="M26" s="302"/>
      <c r="N26" s="302"/>
      <c r="O26" s="302"/>
      <c r="P26" s="168"/>
      <c r="Q26" s="201"/>
      <c r="R26" s="77"/>
      <c r="S26" s="77"/>
    </row>
    <row r="27" spans="1:19" ht="12.75" customHeight="1">
      <c r="A27" s="114" t="s">
        <v>1270</v>
      </c>
      <c r="B27" s="195">
        <v>44832307529</v>
      </c>
      <c r="C27" s="457" t="s">
        <v>1271</v>
      </c>
      <c r="D27" s="463" t="s">
        <v>969</v>
      </c>
      <c r="E27" s="115" t="s">
        <v>1231</v>
      </c>
      <c r="F27" s="115" t="s">
        <v>964</v>
      </c>
      <c r="G27" s="115" t="s">
        <v>1232</v>
      </c>
      <c r="H27" s="459">
        <v>14770015.4</v>
      </c>
      <c r="I27" s="460">
        <v>797.57283018985299</v>
      </c>
      <c r="J27" s="461">
        <v>-6.4422971427752995E-2</v>
      </c>
      <c r="K27" s="461">
        <v>-5.8070905668730854E-2</v>
      </c>
      <c r="L27" s="461">
        <v>-0.23513423280544843</v>
      </c>
      <c r="M27" s="302"/>
      <c r="N27" s="302"/>
      <c r="O27" s="302"/>
      <c r="P27" s="168"/>
      <c r="Q27" s="201"/>
      <c r="R27" s="77"/>
      <c r="S27" s="77"/>
    </row>
    <row r="28" spans="1:19" ht="12.75" customHeight="1">
      <c r="A28" s="137" t="s">
        <v>1272</v>
      </c>
      <c r="B28" s="195" t="s">
        <v>1273</v>
      </c>
      <c r="C28" s="457" t="s">
        <v>1274</v>
      </c>
      <c r="D28" s="463" t="s">
        <v>969</v>
      </c>
      <c r="E28" s="115" t="s">
        <v>1239</v>
      </c>
      <c r="F28" s="115" t="s">
        <v>964</v>
      </c>
      <c r="G28" s="115" t="s">
        <v>1236</v>
      </c>
      <c r="H28" s="459">
        <v>9557511.4299999997</v>
      </c>
      <c r="I28" s="460">
        <v>1017.0141967350557</v>
      </c>
      <c r="J28" s="461">
        <v>5.5573603642906866E-2</v>
      </c>
      <c r="K28" s="461">
        <v>3.3687202137833161E-4</v>
      </c>
      <c r="L28" s="461">
        <v>3.254758820549819E-3</v>
      </c>
      <c r="M28" s="302"/>
      <c r="N28" s="302"/>
      <c r="O28" s="302"/>
      <c r="P28" s="168"/>
      <c r="Q28" s="201"/>
      <c r="R28" s="77"/>
      <c r="S28" s="77"/>
    </row>
    <row r="29" spans="1:19" ht="12.75" customHeight="1">
      <c r="A29" s="114" t="s">
        <v>1275</v>
      </c>
      <c r="B29" s="195">
        <v>30290598804</v>
      </c>
      <c r="C29" s="457" t="s">
        <v>1276</v>
      </c>
      <c r="D29" s="463" t="s">
        <v>969</v>
      </c>
      <c r="E29" s="115" t="s">
        <v>1231</v>
      </c>
      <c r="F29" s="115" t="s">
        <v>964</v>
      </c>
      <c r="G29" s="115" t="s">
        <v>1236</v>
      </c>
      <c r="H29" s="459">
        <v>26254531.890000001</v>
      </c>
      <c r="I29" s="460">
        <v>4.9609387302502723</v>
      </c>
      <c r="J29" s="461">
        <v>-5.2507178516570607E-2</v>
      </c>
      <c r="K29" s="461">
        <v>-5.9290048104078896E-2</v>
      </c>
      <c r="L29" s="461">
        <v>-0.31056743416074206</v>
      </c>
      <c r="M29" s="302"/>
      <c r="N29" s="302"/>
      <c r="O29" s="302"/>
      <c r="P29" s="168"/>
      <c r="Q29" s="201"/>
      <c r="R29" s="77"/>
      <c r="S29" s="77"/>
    </row>
    <row r="30" spans="1:19" s="273" customFormat="1" ht="12.75" customHeight="1">
      <c r="A30" s="114" t="s">
        <v>1277</v>
      </c>
      <c r="B30" s="195">
        <v>10423796399</v>
      </c>
      <c r="C30" s="457" t="s">
        <v>1278</v>
      </c>
      <c r="D30" s="463" t="s">
        <v>969</v>
      </c>
      <c r="E30" s="115" t="s">
        <v>1239</v>
      </c>
      <c r="F30" s="115" t="s">
        <v>964</v>
      </c>
      <c r="G30" s="115" t="s">
        <v>1236</v>
      </c>
      <c r="H30" s="459">
        <v>77252051.969999999</v>
      </c>
      <c r="I30" s="460">
        <v>1418.2049491034632</v>
      </c>
      <c r="J30" s="461">
        <v>0.15952883282130292</v>
      </c>
      <c r="K30" s="461">
        <v>1.0688763829973524E-3</v>
      </c>
      <c r="L30" s="461">
        <v>8.6165141155163383E-3</v>
      </c>
      <c r="M30" s="302"/>
      <c r="N30" s="302"/>
      <c r="O30" s="302"/>
      <c r="P30" s="168"/>
      <c r="Q30" s="201"/>
      <c r="R30" s="77"/>
      <c r="S30" s="77"/>
    </row>
    <row r="31" spans="1:19" ht="12.75" customHeight="1">
      <c r="A31" s="114" t="s">
        <v>1279</v>
      </c>
      <c r="B31" s="195">
        <v>86292133603</v>
      </c>
      <c r="C31" s="457" t="s">
        <v>1280</v>
      </c>
      <c r="D31" s="463" t="s">
        <v>969</v>
      </c>
      <c r="E31" s="115" t="s">
        <v>1252</v>
      </c>
      <c r="F31" s="115" t="s">
        <v>964</v>
      </c>
      <c r="G31" s="115" t="s">
        <v>1236</v>
      </c>
      <c r="H31" s="459">
        <v>11549628.859999999</v>
      </c>
      <c r="I31" s="460">
        <v>17.281331497876057</v>
      </c>
      <c r="J31" s="461">
        <v>-4.4066421120401156E-3</v>
      </c>
      <c r="K31" s="461">
        <v>-1.4499463120591694E-2</v>
      </c>
      <c r="L31" s="461">
        <v>-9.5710743044652435E-3</v>
      </c>
      <c r="M31" s="302"/>
      <c r="N31" s="302"/>
      <c r="O31" s="302"/>
      <c r="P31" s="168"/>
      <c r="Q31" s="201"/>
      <c r="R31" s="77"/>
      <c r="S31" s="77"/>
    </row>
    <row r="32" spans="1:19" ht="12.75" customHeight="1">
      <c r="A32" s="114" t="s">
        <v>1281</v>
      </c>
      <c r="B32" s="195" t="s">
        <v>1282</v>
      </c>
      <c r="C32" s="457" t="s">
        <v>1283</v>
      </c>
      <c r="D32" s="457" t="s">
        <v>969</v>
      </c>
      <c r="E32" s="115" t="s">
        <v>1231</v>
      </c>
      <c r="F32" s="115" t="s">
        <v>964</v>
      </c>
      <c r="G32" s="115" t="s">
        <v>1236</v>
      </c>
      <c r="H32" s="459">
        <v>53308423.960000001</v>
      </c>
      <c r="I32" s="460">
        <v>17.865636367235346</v>
      </c>
      <c r="J32" s="461">
        <v>-1.9033428661119567E-2</v>
      </c>
      <c r="K32" s="461">
        <v>-1.9796547486912064E-2</v>
      </c>
      <c r="L32" s="461">
        <v>-0.1591719957255876</v>
      </c>
      <c r="M32" s="302"/>
      <c r="N32" s="302"/>
      <c r="O32" s="302"/>
      <c r="P32" s="168"/>
      <c r="Q32" s="201"/>
      <c r="R32" s="77"/>
      <c r="S32" s="77"/>
    </row>
    <row r="33" spans="1:19" ht="12.75" customHeight="1">
      <c r="A33" s="471" t="s">
        <v>1284</v>
      </c>
      <c r="B33" s="195">
        <v>84300431782</v>
      </c>
      <c r="C33" s="457" t="s">
        <v>1285</v>
      </c>
      <c r="D33" s="457" t="s">
        <v>158</v>
      </c>
      <c r="E33" s="115" t="s">
        <v>1231</v>
      </c>
      <c r="F33" s="115" t="s">
        <v>964</v>
      </c>
      <c r="G33" s="115" t="s">
        <v>1236</v>
      </c>
      <c r="H33" s="459">
        <v>21062196.697700001</v>
      </c>
      <c r="I33" s="460">
        <v>97.861279722271036</v>
      </c>
      <c r="J33" s="461">
        <v>-7.1500639397004018E-2</v>
      </c>
      <c r="K33" s="461">
        <v>-1.8489892446156841E-2</v>
      </c>
      <c r="L33" s="461">
        <v>-0.17447578798308738</v>
      </c>
      <c r="M33" s="302"/>
      <c r="N33" s="302"/>
      <c r="O33" s="302"/>
      <c r="P33" s="168"/>
      <c r="Q33" s="201"/>
      <c r="R33" s="77"/>
      <c r="S33" s="77"/>
    </row>
    <row r="34" spans="1:19" ht="12.75" customHeight="1">
      <c r="A34" s="471" t="s">
        <v>1286</v>
      </c>
      <c r="B34" s="195" t="s">
        <v>1287</v>
      </c>
      <c r="C34" s="457" t="s">
        <v>1288</v>
      </c>
      <c r="D34" s="457" t="s">
        <v>158</v>
      </c>
      <c r="E34" s="115" t="s">
        <v>1231</v>
      </c>
      <c r="F34" s="115" t="s">
        <v>964</v>
      </c>
      <c r="G34" s="115" t="s">
        <v>1289</v>
      </c>
      <c r="H34" s="459">
        <v>5547760.0372000001</v>
      </c>
      <c r="I34" s="460">
        <v>137.50528254422306</v>
      </c>
      <c r="J34" s="461">
        <v>-3.8128872352105603E-5</v>
      </c>
      <c r="K34" s="461">
        <v>-5.6848049813712498E-3</v>
      </c>
      <c r="L34" s="461">
        <v>8.7891403618145514E-3</v>
      </c>
      <c r="M34" s="302"/>
      <c r="N34" s="302"/>
      <c r="O34" s="302"/>
      <c r="P34" s="168"/>
      <c r="Q34" s="201"/>
      <c r="R34" s="77"/>
      <c r="S34" s="77"/>
    </row>
    <row r="35" spans="1:19" ht="12.75" customHeight="1">
      <c r="A35" s="114" t="s">
        <v>1290</v>
      </c>
      <c r="B35" s="195" t="s">
        <v>1291</v>
      </c>
      <c r="C35" s="457" t="s">
        <v>1292</v>
      </c>
      <c r="D35" s="457" t="s">
        <v>1293</v>
      </c>
      <c r="E35" s="115" t="s">
        <v>1235</v>
      </c>
      <c r="F35" s="115" t="s">
        <v>964</v>
      </c>
      <c r="G35" s="115" t="s">
        <v>1232</v>
      </c>
      <c r="H35" s="459">
        <v>53065629.640000001</v>
      </c>
      <c r="I35" s="460">
        <v>800.95921913016093</v>
      </c>
      <c r="J35" s="461">
        <v>2.6538200439523374E-2</v>
      </c>
      <c r="K35" s="461">
        <v>1.3350205746487376E-4</v>
      </c>
      <c r="L35" s="461">
        <v>1.1177055242088008E-2</v>
      </c>
      <c r="M35" s="302"/>
      <c r="N35" s="302"/>
      <c r="O35" s="302"/>
      <c r="P35" s="168"/>
      <c r="Q35" s="201"/>
      <c r="R35" s="77"/>
      <c r="S35" s="77"/>
    </row>
    <row r="36" spans="1:19" ht="12.75" customHeight="1">
      <c r="A36" s="137" t="s">
        <v>1294</v>
      </c>
      <c r="B36" s="195">
        <v>80921653541</v>
      </c>
      <c r="C36" s="457" t="s">
        <v>1295</v>
      </c>
      <c r="D36" s="457" t="s">
        <v>1293</v>
      </c>
      <c r="E36" s="468" t="s">
        <v>1231</v>
      </c>
      <c r="F36" s="468" t="s">
        <v>964</v>
      </c>
      <c r="G36" s="468" t="s">
        <v>1236</v>
      </c>
      <c r="H36" s="459">
        <v>23046445.43</v>
      </c>
      <c r="I36" s="460">
        <v>111.04700077930445</v>
      </c>
      <c r="J36" s="461">
        <v>-5.1731998766375131E-2</v>
      </c>
      <c r="K36" s="461">
        <v>-4.6760356010767112E-2</v>
      </c>
      <c r="L36" s="461">
        <v>-0.10217639368431797</v>
      </c>
      <c r="M36" s="302"/>
      <c r="N36" s="302"/>
      <c r="O36" s="302"/>
      <c r="P36" s="168"/>
      <c r="Q36" s="201"/>
      <c r="R36" s="77"/>
      <c r="S36" s="77"/>
    </row>
    <row r="37" spans="1:19" ht="12.75" customHeight="1">
      <c r="A37" s="114" t="s">
        <v>1296</v>
      </c>
      <c r="B37" s="195">
        <v>43449016606</v>
      </c>
      <c r="C37" s="457" t="s">
        <v>1297</v>
      </c>
      <c r="D37" s="457" t="s">
        <v>1293</v>
      </c>
      <c r="E37" s="468" t="s">
        <v>1235</v>
      </c>
      <c r="F37" s="468" t="s">
        <v>964</v>
      </c>
      <c r="G37" s="468" t="s">
        <v>1236</v>
      </c>
      <c r="H37" s="464">
        <v>72277694.090000004</v>
      </c>
      <c r="I37" s="465">
        <v>106.49578009296813</v>
      </c>
      <c r="J37" s="461">
        <v>-1.6543806491332691E-2</v>
      </c>
      <c r="K37" s="461">
        <v>-1.5859380562270653E-2</v>
      </c>
      <c r="L37" s="461">
        <v>-8.9478001032524679E-2</v>
      </c>
      <c r="M37" s="302"/>
      <c r="N37" s="302"/>
      <c r="O37" s="302"/>
      <c r="P37" s="168"/>
      <c r="Q37" s="201"/>
      <c r="R37" s="77"/>
      <c r="S37" s="77"/>
    </row>
    <row r="38" spans="1:19" ht="12.75" customHeight="1">
      <c r="A38" s="114" t="s">
        <v>1298</v>
      </c>
      <c r="B38" s="195">
        <v>70498146370</v>
      </c>
      <c r="C38" s="457" t="s">
        <v>1299</v>
      </c>
      <c r="D38" s="457" t="s">
        <v>1293</v>
      </c>
      <c r="E38" s="468" t="s">
        <v>1239</v>
      </c>
      <c r="F38" s="468" t="s">
        <v>964</v>
      </c>
      <c r="G38" s="468" t="s">
        <v>1232</v>
      </c>
      <c r="H38" s="464">
        <v>33749827.270000003</v>
      </c>
      <c r="I38" s="465">
        <v>807.40991623446462</v>
      </c>
      <c r="J38" s="461">
        <v>-4.0133874712467765E-2</v>
      </c>
      <c r="K38" s="461">
        <v>9.9146552744455718E-5</v>
      </c>
      <c r="L38" s="461">
        <v>-6.8089554922434736E-4</v>
      </c>
      <c r="M38" s="302"/>
      <c r="N38" s="302"/>
      <c r="O38" s="302"/>
      <c r="P38" s="168"/>
      <c r="Q38" s="201"/>
      <c r="R38" s="77"/>
      <c r="S38" s="77"/>
    </row>
    <row r="39" spans="1:19" ht="12.75" customHeight="1">
      <c r="A39" s="137" t="s">
        <v>1300</v>
      </c>
      <c r="B39" s="195" t="s">
        <v>1301</v>
      </c>
      <c r="C39" s="457" t="s">
        <v>1302</v>
      </c>
      <c r="D39" s="457" t="s">
        <v>1293</v>
      </c>
      <c r="E39" s="115" t="s">
        <v>1239</v>
      </c>
      <c r="F39" s="115" t="s">
        <v>964</v>
      </c>
      <c r="G39" s="115" t="s">
        <v>1236</v>
      </c>
      <c r="H39" s="459">
        <v>285819640.43000001</v>
      </c>
      <c r="I39" s="460">
        <v>144.6909562719942</v>
      </c>
      <c r="J39" s="461">
        <v>1.4408969508152181E-2</v>
      </c>
      <c r="K39" s="461">
        <v>1.7945507397376659E-4</v>
      </c>
      <c r="L39" s="461">
        <v>2.4386684479429377E-3</v>
      </c>
      <c r="M39" s="302"/>
      <c r="N39" s="302"/>
      <c r="O39" s="302"/>
      <c r="P39" s="168"/>
      <c r="Q39" s="201"/>
      <c r="R39" s="77"/>
      <c r="S39" s="77"/>
    </row>
    <row r="40" spans="1:19" s="273" customFormat="1" ht="12.75" customHeight="1">
      <c r="A40" s="137" t="s">
        <v>1303</v>
      </c>
      <c r="B40" s="195" t="s">
        <v>1304</v>
      </c>
      <c r="C40" s="457" t="s">
        <v>1305</v>
      </c>
      <c r="D40" s="457" t="s">
        <v>1293</v>
      </c>
      <c r="E40" s="115" t="s">
        <v>1239</v>
      </c>
      <c r="F40" s="115" t="s">
        <v>964</v>
      </c>
      <c r="G40" s="115" t="s">
        <v>1232</v>
      </c>
      <c r="H40" s="459">
        <v>393789789.37</v>
      </c>
      <c r="I40" s="460">
        <v>1315.0626460727512</v>
      </c>
      <c r="J40" s="461">
        <v>4.8325624881668805E-3</v>
      </c>
      <c r="K40" s="461">
        <v>5.8991591403347865E-3</v>
      </c>
      <c r="L40" s="461">
        <v>-1.2249699422073657E-2</v>
      </c>
      <c r="M40" s="302"/>
      <c r="N40" s="302"/>
      <c r="O40" s="302"/>
      <c r="P40" s="168"/>
      <c r="Q40" s="201"/>
      <c r="R40" s="77"/>
      <c r="S40" s="77"/>
    </row>
    <row r="41" spans="1:19" s="273" customFormat="1" ht="12.75" customHeight="1">
      <c r="A41" s="137" t="s">
        <v>1306</v>
      </c>
      <c r="B41" s="195">
        <v>23186371200</v>
      </c>
      <c r="C41" s="457" t="s">
        <v>1307</v>
      </c>
      <c r="D41" s="457" t="s">
        <v>1308</v>
      </c>
      <c r="E41" s="115" t="s">
        <v>1235</v>
      </c>
      <c r="F41" s="115" t="s">
        <v>964</v>
      </c>
      <c r="G41" s="115" t="s">
        <v>1236</v>
      </c>
      <c r="H41" s="459">
        <v>0</v>
      </c>
      <c r="I41" s="460">
        <v>0</v>
      </c>
      <c r="J41" s="461" t="s">
        <v>964</v>
      </c>
      <c r="K41" s="461" t="s">
        <v>964</v>
      </c>
      <c r="L41" s="461" t="s">
        <v>964</v>
      </c>
      <c r="M41" s="302"/>
      <c r="N41" s="302"/>
      <c r="O41" s="302"/>
      <c r="P41" s="168"/>
      <c r="Q41" s="201"/>
      <c r="R41" s="77"/>
      <c r="S41" s="77"/>
    </row>
    <row r="42" spans="1:19" ht="12.75" customHeight="1">
      <c r="A42" s="114" t="s">
        <v>1309</v>
      </c>
      <c r="B42" s="195">
        <v>43831181643</v>
      </c>
      <c r="C42" s="457" t="s">
        <v>1310</v>
      </c>
      <c r="D42" s="457" t="s">
        <v>1308</v>
      </c>
      <c r="E42" s="115" t="s">
        <v>1311</v>
      </c>
      <c r="F42" s="115" t="s">
        <v>964</v>
      </c>
      <c r="G42" s="115" t="s">
        <v>1236</v>
      </c>
      <c r="H42" s="116">
        <v>0</v>
      </c>
      <c r="I42" s="117">
        <v>0</v>
      </c>
      <c r="J42" s="461" t="s">
        <v>964</v>
      </c>
      <c r="K42" s="461" t="s">
        <v>964</v>
      </c>
      <c r="L42" s="461" t="s">
        <v>964</v>
      </c>
      <c r="M42" s="302"/>
      <c r="N42" s="302"/>
      <c r="O42" s="302"/>
      <c r="P42" s="168"/>
      <c r="Q42" s="201"/>
      <c r="R42" s="77"/>
      <c r="S42" s="77"/>
    </row>
    <row r="43" spans="1:19" ht="12.75" customHeight="1">
      <c r="A43" s="114" t="s">
        <v>1312</v>
      </c>
      <c r="B43" s="195">
        <v>12203685741</v>
      </c>
      <c r="C43" s="457" t="s">
        <v>1313</v>
      </c>
      <c r="D43" s="457" t="s">
        <v>1308</v>
      </c>
      <c r="E43" s="115" t="s">
        <v>1231</v>
      </c>
      <c r="F43" s="115" t="s">
        <v>964</v>
      </c>
      <c r="G43" s="115" t="s">
        <v>1236</v>
      </c>
      <c r="H43" s="116">
        <v>0</v>
      </c>
      <c r="I43" s="117">
        <v>0</v>
      </c>
      <c r="J43" s="461" t="s">
        <v>964</v>
      </c>
      <c r="K43" s="461" t="s">
        <v>964</v>
      </c>
      <c r="L43" s="461" t="s">
        <v>964</v>
      </c>
      <c r="M43" s="302"/>
      <c r="N43" s="302"/>
      <c r="O43" s="302"/>
      <c r="P43" s="168"/>
      <c r="Q43" s="201"/>
      <c r="R43" s="77"/>
      <c r="S43" s="77"/>
    </row>
    <row r="44" spans="1:19" ht="12.75" customHeight="1">
      <c r="A44" s="114" t="s">
        <v>1314</v>
      </c>
      <c r="B44" s="195">
        <v>99792542550</v>
      </c>
      <c r="C44" s="457" t="s">
        <v>1315</v>
      </c>
      <c r="D44" s="457" t="s">
        <v>128</v>
      </c>
      <c r="E44" s="115" t="s">
        <v>1235</v>
      </c>
      <c r="F44" s="115" t="s">
        <v>130</v>
      </c>
      <c r="G44" s="115" t="s">
        <v>1232</v>
      </c>
      <c r="H44" s="116">
        <v>67366246.646200001</v>
      </c>
      <c r="I44" s="117">
        <v>117.55759999999999</v>
      </c>
      <c r="J44" s="461">
        <v>-2.4189506945610395E-2</v>
      </c>
      <c r="K44" s="461">
        <v>-1.1016231188187064E-2</v>
      </c>
      <c r="L44" s="461">
        <v>-2.5651257106078962E-2</v>
      </c>
      <c r="M44" s="302"/>
      <c r="N44" s="302"/>
      <c r="O44" s="302"/>
      <c r="P44" s="168"/>
      <c r="Q44" s="201"/>
      <c r="R44" s="77"/>
      <c r="S44" s="77"/>
    </row>
    <row r="45" spans="1:19" ht="12.75" customHeight="1">
      <c r="A45" s="114" t="s">
        <v>964</v>
      </c>
      <c r="B45" s="195" t="s">
        <v>964</v>
      </c>
      <c r="C45" s="457" t="s">
        <v>964</v>
      </c>
      <c r="D45" s="457" t="s">
        <v>964</v>
      </c>
      <c r="E45" s="115" t="s">
        <v>964</v>
      </c>
      <c r="F45" s="115" t="s">
        <v>131</v>
      </c>
      <c r="G45" s="115" t="s">
        <v>1232</v>
      </c>
      <c r="H45" s="116">
        <v>7102371.6419000002</v>
      </c>
      <c r="I45" s="117">
        <v>115.1401</v>
      </c>
      <c r="J45" s="461">
        <v>3.9536712329883983E-2</v>
      </c>
      <c r="K45" s="461">
        <v>-1.1443295601720749E-2</v>
      </c>
      <c r="L45" s="461">
        <v>-2.9827412945177989E-2</v>
      </c>
      <c r="M45" s="302"/>
      <c r="N45" s="302"/>
      <c r="O45" s="302"/>
      <c r="P45" s="168"/>
      <c r="Q45" s="201"/>
      <c r="R45" s="77"/>
      <c r="S45" s="77"/>
    </row>
    <row r="46" spans="1:19" ht="12.75" customHeight="1">
      <c r="A46" s="137"/>
      <c r="B46" s="195"/>
      <c r="C46" s="457"/>
      <c r="D46" s="457"/>
      <c r="E46" s="115"/>
      <c r="F46" s="115" t="s">
        <v>132</v>
      </c>
      <c r="G46" s="115" t="s">
        <v>1232</v>
      </c>
      <c r="H46" s="459">
        <v>1262175.9816000001</v>
      </c>
      <c r="I46" s="460">
        <v>117.7174</v>
      </c>
      <c r="J46" s="461">
        <v>-7.6386386659818006E-3</v>
      </c>
      <c r="K46" s="461">
        <v>-1.0803092895789623E-2</v>
      </c>
      <c r="L46" s="461" t="s">
        <v>964</v>
      </c>
      <c r="M46" s="302"/>
      <c r="N46" s="302"/>
      <c r="O46" s="302"/>
      <c r="P46" s="168"/>
      <c r="Q46" s="201"/>
      <c r="R46" s="77"/>
      <c r="S46" s="77"/>
    </row>
    <row r="47" spans="1:19" s="273" customFormat="1" ht="12.75" customHeight="1">
      <c r="A47" s="137" t="s">
        <v>1316</v>
      </c>
      <c r="B47" s="195">
        <v>48827873221</v>
      </c>
      <c r="C47" s="457" t="s">
        <v>1317</v>
      </c>
      <c r="D47" s="457" t="s">
        <v>128</v>
      </c>
      <c r="E47" s="115" t="s">
        <v>1239</v>
      </c>
      <c r="F47" s="115" t="s">
        <v>130</v>
      </c>
      <c r="G47" s="115" t="s">
        <v>1232</v>
      </c>
      <c r="H47" s="459">
        <v>223529245.3154</v>
      </c>
      <c r="I47" s="460">
        <v>1869.5506</v>
      </c>
      <c r="J47" s="461">
        <v>-3.4218044825610194E-3</v>
      </c>
      <c r="K47" s="461">
        <v>8.5259617857142977E-3</v>
      </c>
      <c r="L47" s="461">
        <v>-8.6144552445792666E-3</v>
      </c>
      <c r="M47" s="302"/>
      <c r="N47" s="302"/>
      <c r="O47" s="302"/>
      <c r="P47" s="168"/>
      <c r="Q47" s="201"/>
      <c r="R47" s="77"/>
      <c r="S47" s="77"/>
    </row>
    <row r="48" spans="1:19" ht="12.75" customHeight="1">
      <c r="A48" s="137" t="s">
        <v>964</v>
      </c>
      <c r="B48" s="195" t="s">
        <v>964</v>
      </c>
      <c r="C48" s="457" t="s">
        <v>964</v>
      </c>
      <c r="D48" s="457" t="s">
        <v>964</v>
      </c>
      <c r="E48" s="115" t="s">
        <v>964</v>
      </c>
      <c r="F48" s="115" t="s">
        <v>131</v>
      </c>
      <c r="G48" s="115" t="s">
        <v>1232</v>
      </c>
      <c r="H48" s="459">
        <v>373452607.5442</v>
      </c>
      <c r="I48" s="460">
        <v>1814.2034000000001</v>
      </c>
      <c r="J48" s="461">
        <v>-2.5203002527508511E-3</v>
      </c>
      <c r="K48" s="461">
        <v>8.1014785481681173E-3</v>
      </c>
      <c r="L48" s="461">
        <v>-1.272815812087702E-2</v>
      </c>
      <c r="M48" s="302"/>
      <c r="N48" s="302"/>
      <c r="O48" s="302"/>
      <c r="P48" s="168"/>
      <c r="Q48" s="201"/>
      <c r="R48" s="77"/>
      <c r="S48" s="77"/>
    </row>
    <row r="49" spans="1:19" s="273" customFormat="1" ht="12.75" customHeight="1">
      <c r="A49" s="137" t="s">
        <v>1318</v>
      </c>
      <c r="B49" s="195" t="s">
        <v>1319</v>
      </c>
      <c r="C49" s="457" t="s">
        <v>1320</v>
      </c>
      <c r="D49" s="457" t="s">
        <v>128</v>
      </c>
      <c r="E49" s="115" t="s">
        <v>1239</v>
      </c>
      <c r="F49" s="115" t="s">
        <v>130</v>
      </c>
      <c r="G49" s="115" t="s">
        <v>1289</v>
      </c>
      <c r="H49" s="459">
        <v>24203324.7788</v>
      </c>
      <c r="I49" s="460">
        <v>690.90449999999998</v>
      </c>
      <c r="J49" s="461">
        <v>7.3297140796611648E-2</v>
      </c>
      <c r="K49" s="461">
        <v>3.5224289630519934E-4</v>
      </c>
      <c r="L49" s="461">
        <v>8.05108392959486E-3</v>
      </c>
      <c r="M49" s="302"/>
      <c r="N49" s="302"/>
      <c r="O49" s="302"/>
      <c r="P49" s="168"/>
      <c r="Q49" s="201"/>
      <c r="R49" s="77"/>
      <c r="S49" s="77"/>
    </row>
    <row r="50" spans="1:19" ht="12.75" customHeight="1">
      <c r="A50" s="137" t="s">
        <v>964</v>
      </c>
      <c r="B50" s="462" t="s">
        <v>964</v>
      </c>
      <c r="C50" s="463" t="s">
        <v>964</v>
      </c>
      <c r="D50" s="463" t="s">
        <v>964</v>
      </c>
      <c r="E50" s="469" t="s">
        <v>964</v>
      </c>
      <c r="F50" s="115" t="s">
        <v>131</v>
      </c>
      <c r="G50" s="115" t="s">
        <v>1289</v>
      </c>
      <c r="H50" s="459">
        <v>972208.97120000003</v>
      </c>
      <c r="I50" s="470">
        <v>678.80070000000001</v>
      </c>
      <c r="J50" s="461">
        <v>4.7642950135824425E-3</v>
      </c>
      <c r="K50" s="461">
        <v>-6.6893494155451094E-5</v>
      </c>
      <c r="L50" s="461">
        <v>3.2005537280408447E-3</v>
      </c>
      <c r="M50" s="302"/>
      <c r="N50" s="302"/>
      <c r="O50" s="302"/>
      <c r="P50" s="168"/>
      <c r="Q50" s="201"/>
      <c r="R50" s="77"/>
      <c r="S50" s="77"/>
    </row>
    <row r="51" spans="1:19" ht="12.75" customHeight="1">
      <c r="A51" s="114" t="s">
        <v>1321</v>
      </c>
      <c r="B51" s="462" t="s">
        <v>1322</v>
      </c>
      <c r="C51" s="463" t="s">
        <v>1323</v>
      </c>
      <c r="D51" s="463" t="s">
        <v>128</v>
      </c>
      <c r="E51" s="115" t="s">
        <v>1239</v>
      </c>
      <c r="F51" s="115" t="s">
        <v>964</v>
      </c>
      <c r="G51" s="115" t="s">
        <v>1232</v>
      </c>
      <c r="H51" s="459">
        <v>11334904.25</v>
      </c>
      <c r="I51" s="470">
        <v>755.66028333333338</v>
      </c>
      <c r="J51" s="461">
        <v>1.1290429006130198E-2</v>
      </c>
      <c r="K51" s="461">
        <v>8.0662744764861127E-3</v>
      </c>
      <c r="L51" s="461">
        <v>3.0895143227741784E-2</v>
      </c>
      <c r="M51" s="302"/>
      <c r="N51" s="302"/>
      <c r="O51" s="302"/>
      <c r="P51" s="168"/>
      <c r="Q51" s="201"/>
      <c r="R51" s="77"/>
      <c r="S51" s="77"/>
    </row>
    <row r="52" spans="1:19" ht="12.75" customHeight="1">
      <c r="A52" s="114" t="s">
        <v>1324</v>
      </c>
      <c r="B52" s="462">
        <v>22443293291</v>
      </c>
      <c r="C52" s="463" t="s">
        <v>1325</v>
      </c>
      <c r="D52" s="463" t="s">
        <v>128</v>
      </c>
      <c r="E52" s="115" t="s">
        <v>1239</v>
      </c>
      <c r="F52" s="115" t="s">
        <v>130</v>
      </c>
      <c r="G52" s="115" t="s">
        <v>1232</v>
      </c>
      <c r="H52" s="459">
        <v>111439481.925</v>
      </c>
      <c r="I52" s="470">
        <v>120.28959999999999</v>
      </c>
      <c r="J52" s="461">
        <v>-2.3547856904935216E-3</v>
      </c>
      <c r="K52" s="461">
        <v>7.0895638186563303E-3</v>
      </c>
      <c r="L52" s="461">
        <v>8.4436063344901502E-3</v>
      </c>
      <c r="M52" s="302"/>
      <c r="N52" s="302"/>
      <c r="O52" s="302"/>
      <c r="P52" s="168"/>
      <c r="Q52" s="201"/>
      <c r="R52" s="77"/>
      <c r="S52" s="77"/>
    </row>
    <row r="53" spans="1:19" ht="12.75" customHeight="1">
      <c r="A53" s="137" t="s">
        <v>964</v>
      </c>
      <c r="B53" s="462" t="s">
        <v>964</v>
      </c>
      <c r="C53" s="463" t="s">
        <v>964</v>
      </c>
      <c r="D53" s="463" t="s">
        <v>964</v>
      </c>
      <c r="E53" s="115" t="s">
        <v>964</v>
      </c>
      <c r="F53" s="115" t="s">
        <v>131</v>
      </c>
      <c r="G53" s="115" t="s">
        <v>1232</v>
      </c>
      <c r="H53" s="459">
        <v>1607807.9752</v>
      </c>
      <c r="I53" s="470">
        <v>118.965</v>
      </c>
      <c r="J53" s="461">
        <v>1.0683864956830602E-2</v>
      </c>
      <c r="K53" s="461">
        <v>6.6460277904056841E-3</v>
      </c>
      <c r="L53" s="461">
        <v>4.0616767218746297E-3</v>
      </c>
      <c r="M53" s="302"/>
      <c r="N53" s="302"/>
      <c r="O53" s="302"/>
      <c r="P53" s="168"/>
      <c r="Q53" s="201"/>
      <c r="R53" s="77"/>
      <c r="S53" s="77"/>
    </row>
    <row r="54" spans="1:19" ht="13.5" customHeight="1">
      <c r="A54" s="114" t="s">
        <v>1326</v>
      </c>
      <c r="B54" s="462">
        <v>61691616181</v>
      </c>
      <c r="C54" s="463" t="s">
        <v>1327</v>
      </c>
      <c r="D54" s="463" t="s">
        <v>128</v>
      </c>
      <c r="E54" s="115" t="s">
        <v>1231</v>
      </c>
      <c r="F54" s="115" t="s">
        <v>130</v>
      </c>
      <c r="G54" s="115" t="s">
        <v>1232</v>
      </c>
      <c r="H54" s="459">
        <v>96605594.083299994</v>
      </c>
      <c r="I54" s="470">
        <v>105.8921</v>
      </c>
      <c r="J54" s="461">
        <v>-7.2562778168513198E-2</v>
      </c>
      <c r="K54" s="461">
        <v>-2.7277468316232123E-2</v>
      </c>
      <c r="L54" s="461">
        <v>-4.3244069232009963E-2</v>
      </c>
      <c r="M54" s="302"/>
      <c r="N54" s="302"/>
      <c r="O54" s="302"/>
      <c r="P54" s="168"/>
      <c r="Q54" s="201"/>
      <c r="R54" s="77"/>
      <c r="S54" s="77"/>
    </row>
    <row r="55" spans="1:19" s="273" customFormat="1" ht="13.5" customHeight="1">
      <c r="A55" s="114" t="s">
        <v>964</v>
      </c>
      <c r="B55" s="462" t="s">
        <v>964</v>
      </c>
      <c r="C55" s="463" t="s">
        <v>964</v>
      </c>
      <c r="D55" s="463" t="s">
        <v>964</v>
      </c>
      <c r="E55" s="115" t="s">
        <v>964</v>
      </c>
      <c r="F55" s="115" t="s">
        <v>131</v>
      </c>
      <c r="G55" s="115" t="s">
        <v>1232</v>
      </c>
      <c r="H55" s="459">
        <v>3553060.1129000001</v>
      </c>
      <c r="I55" s="470">
        <v>103.7212</v>
      </c>
      <c r="J55" s="461">
        <v>-0.23728673468802253</v>
      </c>
      <c r="K55" s="461">
        <v>-2.817771936911817E-2</v>
      </c>
      <c r="L55" s="461">
        <v>-5.1627755906243467E-2</v>
      </c>
      <c r="M55" s="302"/>
      <c r="N55" s="302"/>
      <c r="O55" s="302"/>
      <c r="P55" s="168"/>
      <c r="Q55" s="201"/>
      <c r="R55" s="77"/>
      <c r="S55" s="77"/>
    </row>
    <row r="56" spans="1:19" s="273" customFormat="1" ht="13.5" customHeight="1">
      <c r="A56" s="114"/>
      <c r="B56" s="462"/>
      <c r="C56" s="463"/>
      <c r="D56" s="463"/>
      <c r="E56" s="115" t="s">
        <v>964</v>
      </c>
      <c r="F56" s="115" t="s">
        <v>132</v>
      </c>
      <c r="G56" s="115" t="s">
        <v>1232</v>
      </c>
      <c r="H56" s="459">
        <v>677229.26670000004</v>
      </c>
      <c r="I56" s="470">
        <v>106.30889999999999</v>
      </c>
      <c r="J56" s="461">
        <v>-2.3735253644906029E-2</v>
      </c>
      <c r="K56" s="461">
        <v>-2.6847604863557861E-2</v>
      </c>
      <c r="L56" s="461">
        <v>-3.9350218022445316E-2</v>
      </c>
      <c r="M56" s="302"/>
      <c r="N56" s="302"/>
      <c r="O56" s="302"/>
      <c r="P56" s="168"/>
      <c r="Q56" s="201"/>
      <c r="R56" s="77"/>
      <c r="S56" s="77"/>
    </row>
    <row r="57" spans="1:19" ht="13.5" customHeight="1">
      <c r="A57" s="471"/>
      <c r="B57" s="462"/>
      <c r="C57" s="463"/>
      <c r="D57" s="463"/>
      <c r="E57" s="115" t="s">
        <v>964</v>
      </c>
      <c r="F57" s="115" t="s">
        <v>1231</v>
      </c>
      <c r="G57" s="115" t="s">
        <v>1232</v>
      </c>
      <c r="H57" s="459">
        <v>506461.47710000002</v>
      </c>
      <c r="I57" s="470">
        <v>106.8126</v>
      </c>
      <c r="J57" s="461">
        <v>-0.13415256753280058</v>
      </c>
      <c r="K57" s="461">
        <v>-2.6428969516230527E-2</v>
      </c>
      <c r="L57" s="461">
        <v>-3.5149679626241492E-2</v>
      </c>
      <c r="M57" s="302"/>
      <c r="N57" s="302"/>
      <c r="O57" s="302"/>
      <c r="P57" s="168"/>
      <c r="Q57" s="201"/>
      <c r="R57" s="77"/>
      <c r="S57" s="77"/>
    </row>
    <row r="58" spans="1:19" s="273" customFormat="1" ht="12.75" customHeight="1">
      <c r="A58" s="471" t="s">
        <v>1328</v>
      </c>
      <c r="B58" s="462" t="s">
        <v>1329</v>
      </c>
      <c r="C58" s="463" t="s">
        <v>1330</v>
      </c>
      <c r="D58" s="463" t="s">
        <v>128</v>
      </c>
      <c r="E58" s="115" t="s">
        <v>1252</v>
      </c>
      <c r="F58" s="115" t="s">
        <v>130</v>
      </c>
      <c r="G58" s="115" t="s">
        <v>1232</v>
      </c>
      <c r="H58" s="459">
        <v>141653988.18200001</v>
      </c>
      <c r="I58" s="470">
        <v>871.17039999999997</v>
      </c>
      <c r="J58" s="461">
        <v>5.153606075873185E-2</v>
      </c>
      <c r="K58" s="461">
        <v>1.0615561937776796E-3</v>
      </c>
      <c r="L58" s="461">
        <v>-2.19089849884333E-2</v>
      </c>
      <c r="M58" s="302"/>
      <c r="N58" s="302"/>
      <c r="O58" s="302"/>
      <c r="P58" s="168"/>
      <c r="Q58" s="201"/>
      <c r="R58" s="77"/>
      <c r="S58" s="77"/>
    </row>
    <row r="59" spans="1:19" ht="13.5" customHeight="1">
      <c r="A59" s="137" t="s">
        <v>964</v>
      </c>
      <c r="B59" s="462" t="s">
        <v>964</v>
      </c>
      <c r="C59" s="463" t="s">
        <v>964</v>
      </c>
      <c r="D59" s="463" t="s">
        <v>964</v>
      </c>
      <c r="E59" s="115" t="s">
        <v>964</v>
      </c>
      <c r="F59" s="115" t="s">
        <v>131</v>
      </c>
      <c r="G59" s="115" t="s">
        <v>1232</v>
      </c>
      <c r="H59" s="459">
        <v>108978927.8117</v>
      </c>
      <c r="I59" s="460">
        <v>855.07899999999995</v>
      </c>
      <c r="J59" s="461">
        <v>2.0141799767795288E-2</v>
      </c>
      <c r="K59" s="461">
        <v>6.3731620898943575E-4</v>
      </c>
      <c r="L59" s="461">
        <v>-2.6025329901733563E-2</v>
      </c>
      <c r="M59" s="302"/>
      <c r="N59" s="302"/>
      <c r="O59" s="302"/>
      <c r="P59" s="168"/>
      <c r="Q59" s="201"/>
      <c r="R59" s="77"/>
      <c r="S59" s="77"/>
    </row>
    <row r="60" spans="1:19" ht="12.75" customHeight="1">
      <c r="A60" s="137"/>
      <c r="B60" s="462"/>
      <c r="C60" s="463"/>
      <c r="D60" s="463"/>
      <c r="E60" s="115"/>
      <c r="F60" s="115" t="s">
        <v>132</v>
      </c>
      <c r="G60" s="115" t="s">
        <v>1232</v>
      </c>
      <c r="H60" s="459">
        <v>1712766.0347</v>
      </c>
      <c r="I60" s="460">
        <v>870.18179999999995</v>
      </c>
      <c r="J60" s="461">
        <v>4.4772937373565025E-3</v>
      </c>
      <c r="K60" s="461">
        <v>1.274868108543048E-3</v>
      </c>
      <c r="L60" s="461" t="s">
        <v>964</v>
      </c>
      <c r="M60" s="302"/>
      <c r="N60" s="302"/>
      <c r="O60" s="302"/>
      <c r="P60" s="168"/>
      <c r="Q60" s="201"/>
      <c r="R60" s="77"/>
      <c r="S60" s="77"/>
    </row>
    <row r="61" spans="1:19" ht="12.75" customHeight="1">
      <c r="A61" s="137" t="s">
        <v>1331</v>
      </c>
      <c r="B61" s="462" t="s">
        <v>1332</v>
      </c>
      <c r="C61" s="463" t="s">
        <v>1333</v>
      </c>
      <c r="D61" s="463" t="s">
        <v>128</v>
      </c>
      <c r="E61" s="115" t="s">
        <v>1231</v>
      </c>
      <c r="F61" s="115" t="s">
        <v>130</v>
      </c>
      <c r="G61" s="115" t="s">
        <v>1232</v>
      </c>
      <c r="H61" s="459">
        <v>97152629.813700005</v>
      </c>
      <c r="I61" s="460">
        <v>801.01430000000005</v>
      </c>
      <c r="J61" s="461">
        <v>-7.4764895304930024E-2</v>
      </c>
      <c r="K61" s="461">
        <v>-5.2411149308604355E-2</v>
      </c>
      <c r="L61" s="461">
        <v>-0.19730701738015177</v>
      </c>
      <c r="M61" s="302"/>
      <c r="N61" s="302"/>
      <c r="O61" s="302"/>
      <c r="P61" s="168"/>
      <c r="Q61" s="201"/>
      <c r="R61" s="77"/>
      <c r="S61" s="77"/>
    </row>
    <row r="62" spans="1:19" ht="12.75" customHeight="1">
      <c r="A62" s="137" t="s">
        <v>964</v>
      </c>
      <c r="B62" s="462" t="s">
        <v>964</v>
      </c>
      <c r="C62" s="463" t="s">
        <v>964</v>
      </c>
      <c r="D62" s="463" t="s">
        <v>964</v>
      </c>
      <c r="E62" s="115" t="s">
        <v>964</v>
      </c>
      <c r="F62" s="115" t="s">
        <v>131</v>
      </c>
      <c r="G62" s="115" t="s">
        <v>1232</v>
      </c>
      <c r="H62" s="459">
        <v>3071630.5194000001</v>
      </c>
      <c r="I62" s="460">
        <v>753.12270000000001</v>
      </c>
      <c r="J62" s="461">
        <v>-5.351912547672466E-2</v>
      </c>
      <c r="K62" s="461">
        <v>-5.3251671926807465E-2</v>
      </c>
      <c r="L62" s="461">
        <v>-0.20437588978435861</v>
      </c>
      <c r="M62" s="302"/>
      <c r="N62" s="302"/>
      <c r="O62" s="302"/>
      <c r="P62" s="246"/>
      <c r="Q62" s="247"/>
      <c r="R62" s="77"/>
      <c r="S62" s="77"/>
    </row>
    <row r="63" spans="1:19" s="273" customFormat="1" ht="12.75" customHeight="1">
      <c r="A63" s="137" t="s">
        <v>964</v>
      </c>
      <c r="B63" s="462" t="s">
        <v>964</v>
      </c>
      <c r="C63" s="463" t="s">
        <v>964</v>
      </c>
      <c r="D63" s="463" t="s">
        <v>964</v>
      </c>
      <c r="E63" s="115" t="s">
        <v>964</v>
      </c>
      <c r="F63" s="115" t="s">
        <v>132</v>
      </c>
      <c r="G63" s="115" t="s">
        <v>1232</v>
      </c>
      <c r="H63" s="459">
        <v>2655107.9865999999</v>
      </c>
      <c r="I63" s="460">
        <v>802.16480000000001</v>
      </c>
      <c r="J63" s="461">
        <v>-4.8957676073663858E-2</v>
      </c>
      <c r="K63" s="461">
        <v>-5.1989782077127789E-2</v>
      </c>
      <c r="L63" s="461">
        <v>-0.19452703940518945</v>
      </c>
      <c r="M63" s="302"/>
      <c r="N63" s="302"/>
      <c r="O63" s="302"/>
      <c r="P63" s="246"/>
      <c r="Q63" s="247"/>
      <c r="R63" s="77"/>
      <c r="S63" s="77"/>
    </row>
    <row r="64" spans="1:19" ht="12.75" customHeight="1">
      <c r="A64" s="137"/>
      <c r="B64" s="195"/>
      <c r="C64" s="457"/>
      <c r="D64" s="457"/>
      <c r="E64" s="115"/>
      <c r="F64" s="115" t="s">
        <v>1231</v>
      </c>
      <c r="G64" s="115" t="s">
        <v>1232</v>
      </c>
      <c r="H64" s="459">
        <v>1429079.8399</v>
      </c>
      <c r="I64" s="460">
        <v>806.55960000000005</v>
      </c>
      <c r="J64" s="461">
        <v>-8.9253968265787575E-2</v>
      </c>
      <c r="K64" s="461">
        <v>-5.1573614867848394E-2</v>
      </c>
      <c r="L64" s="461">
        <v>-0.19033146578443672</v>
      </c>
      <c r="M64" s="302"/>
      <c r="N64" s="302"/>
      <c r="O64" s="302"/>
      <c r="P64" s="248"/>
      <c r="Q64" s="201"/>
      <c r="R64" s="77"/>
      <c r="S64" s="77"/>
    </row>
    <row r="65" spans="1:19" ht="12.75" customHeight="1">
      <c r="A65" s="137" t="s">
        <v>1334</v>
      </c>
      <c r="B65" s="195">
        <v>74643964821</v>
      </c>
      <c r="C65" s="457" t="s">
        <v>1335</v>
      </c>
      <c r="D65" s="457" t="s">
        <v>128</v>
      </c>
      <c r="E65" s="115" t="s">
        <v>1239</v>
      </c>
      <c r="F65" s="115" t="s">
        <v>964</v>
      </c>
      <c r="G65" s="115" t="s">
        <v>1236</v>
      </c>
      <c r="H65" s="116">
        <v>144119730.09</v>
      </c>
      <c r="I65" s="117">
        <v>131.03593790053145</v>
      </c>
      <c r="J65" s="461">
        <v>1.7638435654099283E-2</v>
      </c>
      <c r="K65" s="461">
        <v>1.8005794719400114E-4</v>
      </c>
      <c r="L65" s="461">
        <v>1.1591540234174857E-3</v>
      </c>
      <c r="M65" s="302"/>
      <c r="N65" s="302"/>
      <c r="O65" s="302"/>
      <c r="P65" s="168"/>
      <c r="Q65" s="201"/>
      <c r="R65" s="77"/>
      <c r="S65" s="77"/>
    </row>
    <row r="66" spans="1:19" ht="12.75" customHeight="1">
      <c r="A66" s="466" t="s">
        <v>1336</v>
      </c>
      <c r="B66" s="195">
        <v>51707511570</v>
      </c>
      <c r="C66" s="457" t="s">
        <v>1337</v>
      </c>
      <c r="D66" s="457" t="s">
        <v>128</v>
      </c>
      <c r="E66" s="458" t="s">
        <v>1231</v>
      </c>
      <c r="F66" s="458" t="s">
        <v>964</v>
      </c>
      <c r="G66" s="458" t="s">
        <v>1232</v>
      </c>
      <c r="H66" s="116">
        <v>6384659.3859999999</v>
      </c>
      <c r="I66" s="117">
        <v>514.6149401275436</v>
      </c>
      <c r="J66" s="461">
        <v>-4.7500173930935752E-2</v>
      </c>
      <c r="K66" s="461">
        <v>-5.0004823182315805E-2</v>
      </c>
      <c r="L66" s="461">
        <v>-0.25580987577868464</v>
      </c>
      <c r="M66" s="302"/>
      <c r="N66" s="302"/>
      <c r="O66" s="302"/>
      <c r="P66" s="168"/>
      <c r="Q66" s="201"/>
      <c r="R66" s="77"/>
      <c r="S66" s="77"/>
    </row>
    <row r="67" spans="1:19" ht="12.75" customHeight="1">
      <c r="A67" s="137" t="s">
        <v>1338</v>
      </c>
      <c r="B67" s="195" t="s">
        <v>1339</v>
      </c>
      <c r="C67" s="457" t="s">
        <v>1340</v>
      </c>
      <c r="D67" s="457" t="s">
        <v>128</v>
      </c>
      <c r="E67" s="458" t="s">
        <v>1239</v>
      </c>
      <c r="F67" s="458" t="s">
        <v>130</v>
      </c>
      <c r="G67" s="458" t="s">
        <v>1289</v>
      </c>
      <c r="H67" s="116">
        <v>5303176.4941999996</v>
      </c>
      <c r="I67" s="117">
        <v>589.02120000000002</v>
      </c>
      <c r="J67" s="461">
        <v>-6.5425948355768426E-3</v>
      </c>
      <c r="K67" s="461">
        <v>-1.1319300339527438E-2</v>
      </c>
      <c r="L67" s="461">
        <v>-8.6495700098015105E-2</v>
      </c>
      <c r="M67" s="302"/>
      <c r="N67" s="302"/>
      <c r="O67" s="302"/>
      <c r="P67" s="168"/>
      <c r="Q67" s="201"/>
      <c r="R67" s="77"/>
      <c r="S67" s="77"/>
    </row>
    <row r="68" spans="1:19" ht="12.75" customHeight="1">
      <c r="A68" s="137" t="s">
        <v>964</v>
      </c>
      <c r="B68" s="195" t="s">
        <v>964</v>
      </c>
      <c r="C68" s="457" t="s">
        <v>964</v>
      </c>
      <c r="D68" s="457" t="s">
        <v>964</v>
      </c>
      <c r="E68" s="458" t="s">
        <v>964</v>
      </c>
      <c r="F68" s="458" t="s">
        <v>131</v>
      </c>
      <c r="G68" s="458" t="s">
        <v>1289</v>
      </c>
      <c r="H68" s="116">
        <v>47077.4257</v>
      </c>
      <c r="I68" s="117">
        <v>580.49540000000002</v>
      </c>
      <c r="J68" s="461">
        <v>-7.3946082074966002E-3</v>
      </c>
      <c r="K68" s="461">
        <v>-1.216737292682768E-2</v>
      </c>
      <c r="L68" s="461">
        <v>-9.4229302733523368E-2</v>
      </c>
      <c r="M68" s="302"/>
      <c r="N68" s="302"/>
      <c r="O68" s="302"/>
      <c r="P68" s="168"/>
      <c r="Q68" s="201"/>
      <c r="R68" s="77"/>
      <c r="S68" s="77"/>
    </row>
    <row r="69" spans="1:19" ht="12.75" customHeight="1">
      <c r="A69" s="137" t="s">
        <v>1341</v>
      </c>
      <c r="B69" s="195">
        <v>40759487854</v>
      </c>
      <c r="C69" s="457" t="s">
        <v>1342</v>
      </c>
      <c r="D69" s="457" t="s">
        <v>128</v>
      </c>
      <c r="E69" s="458" t="s">
        <v>1231</v>
      </c>
      <c r="F69" s="458" t="s">
        <v>964</v>
      </c>
      <c r="G69" s="458" t="s">
        <v>1289</v>
      </c>
      <c r="H69" s="116">
        <v>11688468.7268</v>
      </c>
      <c r="I69" s="117">
        <v>89.605201429773658</v>
      </c>
      <c r="J69" s="461">
        <v>-1.2467170895904545E-2</v>
      </c>
      <c r="K69" s="461">
        <v>-1.7446025499343043E-2</v>
      </c>
      <c r="L69" s="461">
        <v>-0.18611032083751833</v>
      </c>
      <c r="M69" s="302"/>
      <c r="N69" s="302"/>
      <c r="O69" s="302"/>
      <c r="P69" s="168"/>
      <c r="Q69" s="201"/>
      <c r="R69" s="77"/>
      <c r="S69" s="77"/>
    </row>
    <row r="70" spans="1:19" ht="12.75" customHeight="1">
      <c r="A70" s="137" t="s">
        <v>1343</v>
      </c>
      <c r="B70" s="195" t="s">
        <v>1344</v>
      </c>
      <c r="C70" s="457" t="s">
        <v>1345</v>
      </c>
      <c r="D70" s="457" t="s">
        <v>1346</v>
      </c>
      <c r="E70" s="458" t="s">
        <v>1239</v>
      </c>
      <c r="F70" s="458" t="s">
        <v>964</v>
      </c>
      <c r="G70" s="458" t="s">
        <v>1236</v>
      </c>
      <c r="H70" s="116">
        <v>529723469.00999999</v>
      </c>
      <c r="I70" s="117">
        <v>1016295.2451691662</v>
      </c>
      <c r="J70" s="461">
        <v>2.8087846086322088E-3</v>
      </c>
      <c r="K70" s="461">
        <v>4.425455955017199E-4</v>
      </c>
      <c r="L70" s="461" t="s">
        <v>964</v>
      </c>
      <c r="M70" s="302"/>
      <c r="N70" s="302"/>
      <c r="O70" s="302"/>
      <c r="P70" s="168"/>
      <c r="Q70" s="201"/>
      <c r="R70" s="77"/>
      <c r="S70" s="77"/>
    </row>
    <row r="71" spans="1:19" ht="12.75" customHeight="1">
      <c r="A71" s="114" t="s">
        <v>1347</v>
      </c>
      <c r="B71" s="195" t="s">
        <v>1348</v>
      </c>
      <c r="C71" s="457" t="s">
        <v>1349</v>
      </c>
      <c r="D71" s="457" t="s">
        <v>1346</v>
      </c>
      <c r="E71" s="115" t="s">
        <v>1252</v>
      </c>
      <c r="F71" s="115" t="s">
        <v>964</v>
      </c>
      <c r="G71" s="115" t="s">
        <v>1232</v>
      </c>
      <c r="H71" s="459">
        <v>50280368.18</v>
      </c>
      <c r="I71" s="460">
        <v>743.97425226359564</v>
      </c>
      <c r="J71" s="461">
        <v>3.50712133803599E-3</v>
      </c>
      <c r="K71" s="461">
        <v>-8.79171660262279E-3</v>
      </c>
      <c r="L71" s="461">
        <v>-2.8607283121377836E-2</v>
      </c>
      <c r="M71" s="302"/>
      <c r="N71" s="302"/>
      <c r="O71" s="302"/>
      <c r="P71" s="168"/>
      <c r="Q71" s="201"/>
      <c r="R71" s="77"/>
      <c r="S71" s="77"/>
    </row>
    <row r="72" spans="1:19" ht="12.75" customHeight="1">
      <c r="A72" s="114" t="s">
        <v>1350</v>
      </c>
      <c r="B72" s="195">
        <v>89809469629</v>
      </c>
      <c r="C72" s="457" t="s">
        <v>1351</v>
      </c>
      <c r="D72" s="457" t="s">
        <v>1346</v>
      </c>
      <c r="E72" s="115" t="s">
        <v>1239</v>
      </c>
      <c r="F72" s="115" t="s">
        <v>964</v>
      </c>
      <c r="G72" s="115" t="s">
        <v>1232</v>
      </c>
      <c r="H72" s="459">
        <v>124810249.47</v>
      </c>
      <c r="I72" s="460">
        <v>769.76047983795979</v>
      </c>
      <c r="J72" s="461">
        <v>1.7742033244632971E-2</v>
      </c>
      <c r="K72" s="461">
        <v>-2.5086193184931105E-4</v>
      </c>
      <c r="L72" s="461">
        <v>-4.8994833080628908E-6</v>
      </c>
      <c r="M72" s="302"/>
      <c r="N72" s="302"/>
      <c r="O72" s="302"/>
      <c r="P72" s="168"/>
      <c r="Q72" s="201"/>
      <c r="R72" s="77"/>
      <c r="S72" s="77"/>
    </row>
    <row r="73" spans="1:19" ht="12.75" customHeight="1">
      <c r="A73" s="114" t="s">
        <v>1352</v>
      </c>
      <c r="B73" s="195">
        <v>85535430386</v>
      </c>
      <c r="C73" s="457" t="s">
        <v>1353</v>
      </c>
      <c r="D73" s="457" t="s">
        <v>1346</v>
      </c>
      <c r="E73" s="115" t="s">
        <v>1231</v>
      </c>
      <c r="F73" s="115" t="s">
        <v>964</v>
      </c>
      <c r="G73" s="115" t="s">
        <v>1236</v>
      </c>
      <c r="H73" s="459">
        <v>127345651.59</v>
      </c>
      <c r="I73" s="460">
        <v>41.006664113339824</v>
      </c>
      <c r="J73" s="461">
        <v>-1.7747225176855119E-2</v>
      </c>
      <c r="K73" s="461">
        <v>-1.880930283685156E-2</v>
      </c>
      <c r="L73" s="461">
        <v>-0.18087772051232343</v>
      </c>
      <c r="M73" s="302"/>
      <c r="N73" s="302"/>
      <c r="O73" s="302"/>
      <c r="P73" s="168"/>
      <c r="Q73" s="201"/>
      <c r="R73" s="77"/>
      <c r="S73" s="77"/>
    </row>
    <row r="74" spans="1:19" ht="12.75" customHeight="1">
      <c r="A74" s="114" t="s">
        <v>1354</v>
      </c>
      <c r="B74" s="195">
        <v>40425097619</v>
      </c>
      <c r="C74" s="457" t="s">
        <v>1355</v>
      </c>
      <c r="D74" s="457" t="s">
        <v>1346</v>
      </c>
      <c r="E74" s="115" t="s">
        <v>1231</v>
      </c>
      <c r="F74" s="115" t="s">
        <v>964</v>
      </c>
      <c r="G74" s="115" t="s">
        <v>1232</v>
      </c>
      <c r="H74" s="459">
        <v>14722301.890000001</v>
      </c>
      <c r="I74" s="460">
        <v>656.34007296477751</v>
      </c>
      <c r="J74" s="461">
        <v>-4.5728150101921328E-3</v>
      </c>
      <c r="K74" s="461">
        <v>-3.4378853653527774E-2</v>
      </c>
      <c r="L74" s="461">
        <v>-0.16144856909409211</v>
      </c>
      <c r="M74" s="302"/>
      <c r="N74" s="302"/>
      <c r="O74" s="302"/>
      <c r="P74" s="168"/>
      <c r="Q74" s="201"/>
      <c r="R74" s="77"/>
      <c r="S74" s="77"/>
    </row>
    <row r="75" spans="1:19" ht="12.75" customHeight="1">
      <c r="A75" s="114" t="s">
        <v>1356</v>
      </c>
      <c r="B75" s="195" t="s">
        <v>1357</v>
      </c>
      <c r="C75" s="457" t="s">
        <v>1358</v>
      </c>
      <c r="D75" s="457" t="s">
        <v>1346</v>
      </c>
      <c r="E75" s="115" t="s">
        <v>1252</v>
      </c>
      <c r="F75" s="115" t="s">
        <v>964</v>
      </c>
      <c r="G75" s="115" t="s">
        <v>1232</v>
      </c>
      <c r="H75" s="459">
        <v>18959529.030000001</v>
      </c>
      <c r="I75" s="460">
        <v>788.51778090213065</v>
      </c>
      <c r="J75" s="461">
        <v>2.3177662146214306E-3</v>
      </c>
      <c r="K75" s="461">
        <v>-8.777820407495085E-4</v>
      </c>
      <c r="L75" s="461">
        <v>-8.3784966647895143E-3</v>
      </c>
      <c r="M75" s="302"/>
      <c r="N75" s="302"/>
      <c r="O75" s="302"/>
      <c r="P75" s="168"/>
      <c r="Q75" s="201"/>
      <c r="R75" s="77"/>
      <c r="S75" s="77"/>
    </row>
    <row r="76" spans="1:19" ht="12.75" customHeight="1">
      <c r="A76" s="137" t="s">
        <v>1359</v>
      </c>
      <c r="B76" s="195">
        <v>55749429688</v>
      </c>
      <c r="C76" s="457" t="s">
        <v>1360</v>
      </c>
      <c r="D76" s="457" t="s">
        <v>1346</v>
      </c>
      <c r="E76" s="115" t="s">
        <v>1252</v>
      </c>
      <c r="F76" s="115" t="s">
        <v>964</v>
      </c>
      <c r="G76" s="115" t="s">
        <v>1232</v>
      </c>
      <c r="H76" s="459">
        <v>30037779.600000001</v>
      </c>
      <c r="I76" s="460">
        <v>776.50490581732663</v>
      </c>
      <c r="J76" s="461">
        <v>1.8245824896518936E-3</v>
      </c>
      <c r="K76" s="461">
        <v>-1.3693934176624012E-3</v>
      </c>
      <c r="L76" s="461">
        <v>-9.7304371172869386E-3</v>
      </c>
      <c r="M76" s="302"/>
      <c r="N76" s="302"/>
      <c r="O76" s="302"/>
      <c r="P76" s="168"/>
      <c r="Q76" s="201"/>
      <c r="R76" s="77"/>
      <c r="S76" s="77"/>
    </row>
    <row r="77" spans="1:19" ht="12.75" customHeight="1">
      <c r="A77" s="114" t="s">
        <v>1361</v>
      </c>
      <c r="B77" s="195" t="s">
        <v>1362</v>
      </c>
      <c r="C77" s="457" t="s">
        <v>1363</v>
      </c>
      <c r="D77" s="457" t="s">
        <v>1346</v>
      </c>
      <c r="E77" s="115" t="s">
        <v>1252</v>
      </c>
      <c r="F77" s="115" t="s">
        <v>964</v>
      </c>
      <c r="G77" s="115" t="s">
        <v>1289</v>
      </c>
      <c r="H77" s="459">
        <v>15541403.720000001</v>
      </c>
      <c r="I77" s="460">
        <v>700.74482492017785</v>
      </c>
      <c r="J77" s="461">
        <v>-1.9302009009589449E-2</v>
      </c>
      <c r="K77" s="461">
        <v>-5.3825117969752423E-4</v>
      </c>
      <c r="L77" s="461">
        <v>1.9111448532091124E-2</v>
      </c>
      <c r="M77" s="302"/>
      <c r="N77" s="302"/>
      <c r="O77" s="302"/>
      <c r="P77" s="168"/>
      <c r="Q77" s="201"/>
      <c r="R77" s="77"/>
      <c r="S77" s="77"/>
    </row>
    <row r="78" spans="1:19" ht="12.75" customHeight="1">
      <c r="A78" s="114" t="s">
        <v>1364</v>
      </c>
      <c r="B78" s="195" t="s">
        <v>1365</v>
      </c>
      <c r="C78" s="457" t="s">
        <v>1366</v>
      </c>
      <c r="D78" s="457" t="s">
        <v>1346</v>
      </c>
      <c r="E78" s="115" t="s">
        <v>1239</v>
      </c>
      <c r="F78" s="115" t="s">
        <v>964</v>
      </c>
      <c r="G78" s="115" t="s">
        <v>1232</v>
      </c>
      <c r="H78" s="459">
        <v>48995709.009999998</v>
      </c>
      <c r="I78" s="460">
        <v>757.27751647629339</v>
      </c>
      <c r="J78" s="461">
        <v>1.2092731605960472E-2</v>
      </c>
      <c r="K78" s="461">
        <v>-3.117528135065939E-4</v>
      </c>
      <c r="L78" s="461">
        <v>-2.7731110761096689E-3</v>
      </c>
      <c r="M78" s="302"/>
      <c r="N78" s="302"/>
      <c r="O78" s="302"/>
      <c r="P78" s="168"/>
      <c r="Q78" s="201"/>
      <c r="R78" s="77"/>
      <c r="S78" s="77"/>
    </row>
    <row r="79" spans="1:19" ht="12.75" customHeight="1">
      <c r="A79" s="114" t="s">
        <v>1367</v>
      </c>
      <c r="B79" s="195">
        <v>61515780704</v>
      </c>
      <c r="C79" s="457" t="s">
        <v>1368</v>
      </c>
      <c r="D79" s="457" t="s">
        <v>1346</v>
      </c>
      <c r="E79" s="115" t="s">
        <v>1239</v>
      </c>
      <c r="F79" s="115" t="s">
        <v>964</v>
      </c>
      <c r="G79" s="115" t="s">
        <v>1236</v>
      </c>
      <c r="H79" s="459">
        <v>257603778.83000001</v>
      </c>
      <c r="I79" s="460">
        <v>133.26530526413012</v>
      </c>
      <c r="J79" s="461">
        <v>4.611837005320707E-2</v>
      </c>
      <c r="K79" s="461">
        <v>-2.2195821373605096E-4</v>
      </c>
      <c r="L79" s="461">
        <v>6.5580345415705565E-4</v>
      </c>
      <c r="M79" s="302"/>
      <c r="N79" s="302"/>
      <c r="O79" s="302"/>
      <c r="P79" s="168"/>
      <c r="Q79" s="201"/>
      <c r="R79" s="77"/>
      <c r="S79" s="77"/>
    </row>
    <row r="80" spans="1:19" ht="12.75" customHeight="1">
      <c r="A80" s="114" t="s">
        <v>1369</v>
      </c>
      <c r="B80" s="195">
        <v>16128752508</v>
      </c>
      <c r="C80" s="457" t="s">
        <v>1370</v>
      </c>
      <c r="D80" s="457" t="s">
        <v>1346</v>
      </c>
      <c r="E80" s="115" t="s">
        <v>1235</v>
      </c>
      <c r="F80" s="115" t="s">
        <v>964</v>
      </c>
      <c r="G80" s="115" t="s">
        <v>1232</v>
      </c>
      <c r="H80" s="459">
        <v>43369978.659999996</v>
      </c>
      <c r="I80" s="460">
        <v>110.89121926351109</v>
      </c>
      <c r="J80" s="461">
        <v>-2.1983015170939368E-2</v>
      </c>
      <c r="K80" s="461">
        <v>-2.113486790419461E-2</v>
      </c>
      <c r="L80" s="461">
        <v>1.6521361635892573E-2</v>
      </c>
      <c r="M80" s="302"/>
      <c r="N80" s="302"/>
      <c r="O80" s="302"/>
      <c r="P80" s="168"/>
      <c r="Q80" s="201"/>
      <c r="R80" s="77"/>
      <c r="S80" s="77"/>
    </row>
    <row r="81" spans="1:19" ht="12.75" customHeight="1">
      <c r="A81" s="114" t="s">
        <v>1371</v>
      </c>
      <c r="B81" s="195" t="s">
        <v>1372</v>
      </c>
      <c r="C81" s="457" t="s">
        <v>1373</v>
      </c>
      <c r="D81" s="457" t="s">
        <v>1374</v>
      </c>
      <c r="E81" s="115" t="s">
        <v>1239</v>
      </c>
      <c r="F81" s="115" t="s">
        <v>964</v>
      </c>
      <c r="G81" s="115" t="s">
        <v>1232</v>
      </c>
      <c r="H81" s="459">
        <v>1145361274.8099999</v>
      </c>
      <c r="I81" s="460">
        <v>1071.3606827734595</v>
      </c>
      <c r="J81" s="461">
        <v>1.5724958127681488E-2</v>
      </c>
      <c r="K81" s="461">
        <v>2.3563874500800441E-3</v>
      </c>
      <c r="L81" s="461">
        <v>-1.2087154194217131E-2</v>
      </c>
      <c r="M81" s="302"/>
      <c r="N81" s="302"/>
      <c r="O81" s="302"/>
      <c r="P81" s="168"/>
      <c r="Q81" s="201"/>
      <c r="R81" s="77"/>
      <c r="S81" s="77"/>
    </row>
    <row r="82" spans="1:19" ht="12.75" customHeight="1">
      <c r="A82" s="114" t="s">
        <v>1375</v>
      </c>
      <c r="B82" s="195">
        <v>97407922886</v>
      </c>
      <c r="C82" s="457" t="s">
        <v>1376</v>
      </c>
      <c r="D82" s="457" t="s">
        <v>1374</v>
      </c>
      <c r="E82" s="115" t="s">
        <v>1239</v>
      </c>
      <c r="F82" s="115" t="s">
        <v>964</v>
      </c>
      <c r="G82" s="115" t="s">
        <v>1232</v>
      </c>
      <c r="H82" s="459">
        <v>699103150.84000003</v>
      </c>
      <c r="I82" s="460">
        <v>915.64971882344423</v>
      </c>
      <c r="J82" s="461">
        <v>-2.333128088745029E-2</v>
      </c>
      <c r="K82" s="461">
        <v>-3.0344821230626762E-3</v>
      </c>
      <c r="L82" s="461">
        <v>-1.7222148018910088E-2</v>
      </c>
      <c r="M82" s="302"/>
      <c r="N82" s="302"/>
      <c r="O82" s="302"/>
      <c r="P82" s="168"/>
      <c r="Q82" s="201"/>
      <c r="R82" s="77"/>
      <c r="S82" s="77"/>
    </row>
    <row r="83" spans="1:19" ht="12.75" customHeight="1">
      <c r="A83" s="114" t="s">
        <v>1377</v>
      </c>
      <c r="B83" s="195" t="s">
        <v>1378</v>
      </c>
      <c r="C83" s="457" t="s">
        <v>1379</v>
      </c>
      <c r="D83" s="457" t="s">
        <v>1374</v>
      </c>
      <c r="E83" s="115" t="s">
        <v>1239</v>
      </c>
      <c r="F83" s="115" t="s">
        <v>130</v>
      </c>
      <c r="G83" s="115" t="s">
        <v>1289</v>
      </c>
      <c r="H83" s="459">
        <v>23789197.104499999</v>
      </c>
      <c r="I83" s="460">
        <v>721.44880000000001</v>
      </c>
      <c r="J83" s="461">
        <v>3.8800041109439132E-3</v>
      </c>
      <c r="K83" s="461">
        <v>-8.6974729527566907E-5</v>
      </c>
      <c r="L83" s="461">
        <v>6.3262609054060004E-3</v>
      </c>
      <c r="M83" s="302"/>
      <c r="N83" s="302"/>
      <c r="O83" s="302"/>
      <c r="P83" s="168"/>
      <c r="Q83" s="201"/>
      <c r="R83" s="77"/>
      <c r="S83" s="77"/>
    </row>
    <row r="84" spans="1:19" ht="12.75" customHeight="1">
      <c r="A84" s="114" t="s">
        <v>964</v>
      </c>
      <c r="B84" s="195" t="s">
        <v>964</v>
      </c>
      <c r="C84" s="457" t="s">
        <v>964</v>
      </c>
      <c r="D84" s="457" t="s">
        <v>964</v>
      </c>
      <c r="E84" s="115" t="s">
        <v>964</v>
      </c>
      <c r="F84" s="115" t="s">
        <v>131</v>
      </c>
      <c r="G84" s="115" t="s">
        <v>1289</v>
      </c>
      <c r="H84" s="459">
        <v>10614401.8698</v>
      </c>
      <c r="I84" s="460">
        <v>715.23509999999999</v>
      </c>
      <c r="J84" s="461">
        <v>4.5737744794891455E-3</v>
      </c>
      <c r="K84" s="461">
        <v>-2.5643322080604047E-4</v>
      </c>
      <c r="L84" s="461">
        <v>4.6372189142460662E-3</v>
      </c>
      <c r="M84" s="302"/>
      <c r="N84" s="302"/>
      <c r="O84" s="302"/>
      <c r="P84" s="168"/>
      <c r="Q84" s="201"/>
      <c r="R84" s="77"/>
      <c r="S84" s="77"/>
    </row>
    <row r="85" spans="1:19" ht="12.75" customHeight="1">
      <c r="A85" s="137" t="s">
        <v>964</v>
      </c>
      <c r="B85" s="195" t="s">
        <v>964</v>
      </c>
      <c r="C85" s="457" t="s">
        <v>964</v>
      </c>
      <c r="D85" s="457" t="s">
        <v>964</v>
      </c>
      <c r="E85" s="115" t="s">
        <v>964</v>
      </c>
      <c r="F85" s="115" t="s">
        <v>132</v>
      </c>
      <c r="G85" s="115" t="s">
        <v>1289</v>
      </c>
      <c r="H85" s="459">
        <v>1550984.9262999999</v>
      </c>
      <c r="I85" s="460">
        <v>709.0874</v>
      </c>
      <c r="J85" s="461">
        <v>4.4033460276386993E-3</v>
      </c>
      <c r="K85" s="461">
        <v>-4.2595587989224803E-4</v>
      </c>
      <c r="L85" s="461">
        <v>2.9776225819844182E-3</v>
      </c>
      <c r="M85" s="302"/>
      <c r="N85" s="302"/>
      <c r="O85" s="302"/>
      <c r="P85" s="168"/>
      <c r="Q85" s="201"/>
      <c r="R85" s="77"/>
      <c r="S85" s="77"/>
    </row>
    <row r="86" spans="1:19" ht="12.75" customHeight="1">
      <c r="A86" s="114" t="s">
        <v>1380</v>
      </c>
      <c r="B86" s="195" t="s">
        <v>1381</v>
      </c>
      <c r="C86" s="457" t="s">
        <v>1382</v>
      </c>
      <c r="D86" s="457" t="s">
        <v>1374</v>
      </c>
      <c r="E86" s="115" t="s">
        <v>1239</v>
      </c>
      <c r="F86" s="115" t="s">
        <v>130</v>
      </c>
      <c r="G86" s="115" t="s">
        <v>1289</v>
      </c>
      <c r="H86" s="459">
        <v>31196451.781199999</v>
      </c>
      <c r="I86" s="460">
        <v>701.27369999999996</v>
      </c>
      <c r="J86" s="461">
        <v>4.7958637780227686E-3</v>
      </c>
      <c r="K86" s="461">
        <v>-3.5456661487520691E-5</v>
      </c>
      <c r="L86" s="461">
        <v>5.2307926397534565E-3</v>
      </c>
      <c r="M86" s="302"/>
      <c r="N86" s="302"/>
      <c r="O86" s="302"/>
      <c r="P86" s="168"/>
      <c r="Q86" s="201"/>
      <c r="R86" s="77"/>
      <c r="S86" s="77"/>
    </row>
    <row r="87" spans="1:19" ht="12.75" customHeight="1">
      <c r="A87" s="137" t="s">
        <v>964</v>
      </c>
      <c r="B87" s="195" t="s">
        <v>964</v>
      </c>
      <c r="C87" s="457" t="s">
        <v>964</v>
      </c>
      <c r="D87" s="457" t="s">
        <v>964</v>
      </c>
      <c r="E87" s="115" t="s">
        <v>964</v>
      </c>
      <c r="F87" s="115" t="s">
        <v>131</v>
      </c>
      <c r="G87" s="115" t="s">
        <v>1289</v>
      </c>
      <c r="H87" s="459">
        <v>12563954.6416</v>
      </c>
      <c r="I87" s="460">
        <v>698.50059999999996</v>
      </c>
      <c r="J87" s="461">
        <v>-1.2782207743656793E-3</v>
      </c>
      <c r="K87" s="461">
        <v>-1.1983537883397677E-4</v>
      </c>
      <c r="L87" s="461">
        <v>4.4009386979539933E-3</v>
      </c>
      <c r="M87" s="302"/>
      <c r="N87" s="302"/>
      <c r="O87" s="302"/>
      <c r="P87" s="168"/>
      <c r="Q87" s="201"/>
      <c r="R87" s="77"/>
      <c r="S87" s="77"/>
    </row>
    <row r="88" spans="1:19" ht="12.75" customHeight="1">
      <c r="A88" s="114" t="s">
        <v>964</v>
      </c>
      <c r="B88" s="195" t="s">
        <v>964</v>
      </c>
      <c r="C88" s="457" t="s">
        <v>964</v>
      </c>
      <c r="D88" s="457" t="s">
        <v>964</v>
      </c>
      <c r="E88" s="115" t="s">
        <v>964</v>
      </c>
      <c r="F88" s="115" t="s">
        <v>132</v>
      </c>
      <c r="G88" s="115" t="s">
        <v>1289</v>
      </c>
      <c r="H88" s="459">
        <v>3158915.9180000001</v>
      </c>
      <c r="I88" s="460">
        <v>695.72289999999998</v>
      </c>
      <c r="J88" s="461">
        <v>-1.1700812856301646E-2</v>
      </c>
      <c r="K88" s="461">
        <v>-2.0642983461316433E-4</v>
      </c>
      <c r="L88" s="461">
        <v>3.5436928746868102E-3</v>
      </c>
      <c r="M88" s="302"/>
      <c r="N88" s="302"/>
      <c r="O88" s="302"/>
      <c r="P88" s="168"/>
      <c r="Q88" s="201"/>
      <c r="R88" s="77"/>
      <c r="S88" s="77"/>
    </row>
    <row r="89" spans="1:19" s="273" customFormat="1" ht="12.75" customHeight="1">
      <c r="A89" s="114" t="s">
        <v>1383</v>
      </c>
      <c r="B89" s="195">
        <v>30096106301</v>
      </c>
      <c r="C89" s="457" t="s">
        <v>1384</v>
      </c>
      <c r="D89" s="457" t="s">
        <v>1374</v>
      </c>
      <c r="E89" s="115" t="s">
        <v>1239</v>
      </c>
      <c r="F89" s="115" t="s">
        <v>964</v>
      </c>
      <c r="G89" s="115" t="s">
        <v>1289</v>
      </c>
      <c r="H89" s="459">
        <v>420215405.60000002</v>
      </c>
      <c r="I89" s="460">
        <v>911.87405721494827</v>
      </c>
      <c r="J89" s="461">
        <v>2.0402840335351557E-2</v>
      </c>
      <c r="K89" s="461">
        <v>1.9177434620809564E-4</v>
      </c>
      <c r="L89" s="461">
        <v>1.1847296314949185E-2</v>
      </c>
      <c r="M89" s="302"/>
      <c r="N89" s="302"/>
      <c r="O89" s="302"/>
      <c r="P89" s="168"/>
      <c r="Q89" s="201"/>
      <c r="R89" s="77"/>
      <c r="S89" s="77"/>
    </row>
    <row r="90" spans="1:19" s="273" customFormat="1" ht="12.75" customHeight="1">
      <c r="A90" s="114" t="s">
        <v>1385</v>
      </c>
      <c r="B90" s="195">
        <v>18911840764</v>
      </c>
      <c r="C90" s="457" t="s">
        <v>1386</v>
      </c>
      <c r="D90" s="457" t="s">
        <v>1374</v>
      </c>
      <c r="E90" s="115" t="s">
        <v>1231</v>
      </c>
      <c r="F90" s="115" t="s">
        <v>964</v>
      </c>
      <c r="G90" s="115" t="s">
        <v>1232</v>
      </c>
      <c r="H90" s="459">
        <v>194253043.99000001</v>
      </c>
      <c r="I90" s="460">
        <v>87.515998421129794</v>
      </c>
      <c r="J90" s="461">
        <v>-5.2395348785452711E-2</v>
      </c>
      <c r="K90" s="461">
        <v>-2.3096580324861504E-2</v>
      </c>
      <c r="L90" s="461">
        <v>-0.15435257952294923</v>
      </c>
      <c r="M90" s="302"/>
      <c r="N90" s="302"/>
      <c r="O90" s="302"/>
      <c r="P90" s="168"/>
      <c r="Q90" s="201"/>
      <c r="R90" s="77"/>
      <c r="S90" s="77"/>
    </row>
    <row r="91" spans="1:19" s="273" customFormat="1" ht="12.75" customHeight="1">
      <c r="A91" s="114" t="s">
        <v>1387</v>
      </c>
      <c r="B91" s="195" t="s">
        <v>1388</v>
      </c>
      <c r="C91" s="457" t="s">
        <v>1389</v>
      </c>
      <c r="D91" s="457" t="s">
        <v>1374</v>
      </c>
      <c r="E91" s="115" t="s">
        <v>1239</v>
      </c>
      <c r="F91" s="115"/>
      <c r="G91" s="115" t="s">
        <v>1232</v>
      </c>
      <c r="H91" s="459">
        <v>181233847.02000001</v>
      </c>
      <c r="I91" s="460">
        <v>764.72979806968021</v>
      </c>
      <c r="J91" s="461">
        <v>9.223352402565288E-2</v>
      </c>
      <c r="K91" s="461">
        <v>1.4326166192744072E-3</v>
      </c>
      <c r="L91" s="461">
        <v>5.59846846226697E-3</v>
      </c>
      <c r="M91" s="302"/>
      <c r="N91" s="302"/>
      <c r="O91" s="302"/>
      <c r="P91" s="168"/>
      <c r="Q91" s="201"/>
      <c r="R91" s="77"/>
      <c r="S91" s="77"/>
    </row>
    <row r="92" spans="1:19" s="273" customFormat="1" ht="12.75" customHeight="1">
      <c r="A92" s="114" t="s">
        <v>1390</v>
      </c>
      <c r="B92" s="195">
        <v>62937824927</v>
      </c>
      <c r="C92" s="457" t="s">
        <v>1391</v>
      </c>
      <c r="D92" s="457" t="s">
        <v>1374</v>
      </c>
      <c r="E92" s="115" t="s">
        <v>1252</v>
      </c>
      <c r="F92" s="115" t="s">
        <v>964</v>
      </c>
      <c r="G92" s="115" t="s">
        <v>1232</v>
      </c>
      <c r="H92" s="459">
        <v>65307766.299999997</v>
      </c>
      <c r="I92" s="460">
        <v>805.98535520306996</v>
      </c>
      <c r="J92" s="461">
        <v>1.6168847900867034E-2</v>
      </c>
      <c r="K92" s="461">
        <v>-4.1267393558256371E-3</v>
      </c>
      <c r="L92" s="461">
        <v>-1.9062448285873668E-2</v>
      </c>
      <c r="M92" s="302"/>
      <c r="N92" s="302"/>
      <c r="O92" s="302"/>
      <c r="P92" s="168"/>
      <c r="Q92" s="201"/>
      <c r="R92" s="77"/>
      <c r="S92" s="77"/>
    </row>
    <row r="93" spans="1:19" ht="12.75" customHeight="1">
      <c r="A93" s="114" t="s">
        <v>1392</v>
      </c>
      <c r="B93" s="195">
        <v>52772437018</v>
      </c>
      <c r="C93" s="457" t="s">
        <v>1393</v>
      </c>
      <c r="D93" s="457" t="s">
        <v>1374</v>
      </c>
      <c r="E93" s="115" t="s">
        <v>1235</v>
      </c>
      <c r="F93" s="115" t="s">
        <v>964</v>
      </c>
      <c r="G93" s="115" t="s">
        <v>1232</v>
      </c>
      <c r="H93" s="459">
        <v>233039031.81</v>
      </c>
      <c r="I93" s="460">
        <v>128.15699568138808</v>
      </c>
      <c r="J93" s="461">
        <v>-1.6360267816930452E-2</v>
      </c>
      <c r="K93" s="461">
        <v>-1.0212711238462902E-2</v>
      </c>
      <c r="L93" s="461">
        <v>-2.7707302680611945E-2</v>
      </c>
      <c r="M93" s="302"/>
      <c r="N93" s="302"/>
      <c r="O93" s="302"/>
      <c r="P93" s="168"/>
      <c r="Q93" s="201"/>
      <c r="R93" s="77"/>
      <c r="S93" s="77"/>
    </row>
    <row r="94" spans="1:19" ht="12.75" customHeight="1">
      <c r="A94" s="137" t="s">
        <v>1394</v>
      </c>
      <c r="B94" s="195" t="s">
        <v>1395</v>
      </c>
      <c r="C94" s="457" t="s">
        <v>1396</v>
      </c>
      <c r="D94" s="457" t="s">
        <v>1374</v>
      </c>
      <c r="E94" s="115" t="s">
        <v>1252</v>
      </c>
      <c r="F94" s="115" t="s">
        <v>964</v>
      </c>
      <c r="G94" s="115" t="s">
        <v>1232</v>
      </c>
      <c r="H94" s="459">
        <v>22208931.73</v>
      </c>
      <c r="I94" s="460">
        <v>745.01398070382027</v>
      </c>
      <c r="J94" s="461">
        <v>2.729061791802323E-3</v>
      </c>
      <c r="K94" s="461">
        <v>4.1009811386572004E-4</v>
      </c>
      <c r="L94" s="461">
        <v>-1.376189212909118E-2</v>
      </c>
      <c r="M94" s="302"/>
      <c r="N94" s="302"/>
      <c r="O94" s="302"/>
      <c r="P94" s="168"/>
      <c r="Q94" s="201"/>
      <c r="R94" s="77"/>
      <c r="S94" s="77"/>
    </row>
    <row r="95" spans="1:19" ht="12.75" customHeight="1">
      <c r="A95" s="137" t="s">
        <v>1397</v>
      </c>
      <c r="B95" s="195" t="s">
        <v>1398</v>
      </c>
      <c r="C95" s="457" t="s">
        <v>1399</v>
      </c>
      <c r="D95" s="457" t="s">
        <v>1374</v>
      </c>
      <c r="E95" s="115" t="s">
        <v>1252</v>
      </c>
      <c r="F95" s="115" t="s">
        <v>964</v>
      </c>
      <c r="G95" s="115" t="s">
        <v>1232</v>
      </c>
      <c r="H95" s="459">
        <v>14692342.109999999</v>
      </c>
      <c r="I95" s="460">
        <v>755.87840023018668</v>
      </c>
      <c r="J95" s="461">
        <v>8.5047969287990632E-2</v>
      </c>
      <c r="K95" s="461">
        <v>1.314550080174115E-3</v>
      </c>
      <c r="L95" s="461" t="s">
        <v>964</v>
      </c>
      <c r="M95" s="302"/>
      <c r="N95" s="302"/>
      <c r="O95" s="302"/>
      <c r="P95" s="168"/>
      <c r="Q95" s="201"/>
      <c r="R95" s="77"/>
      <c r="S95" s="77"/>
    </row>
    <row r="96" spans="1:19" ht="12.75" customHeight="1">
      <c r="A96" s="137" t="s">
        <v>1400</v>
      </c>
      <c r="B96" s="195">
        <v>31076456551</v>
      </c>
      <c r="C96" s="457" t="s">
        <v>1401</v>
      </c>
      <c r="D96" s="457" t="s">
        <v>1374</v>
      </c>
      <c r="E96" s="115" t="s">
        <v>1239</v>
      </c>
      <c r="F96" s="115" t="s">
        <v>964</v>
      </c>
      <c r="G96" s="115" t="s">
        <v>1236</v>
      </c>
      <c r="H96" s="459">
        <v>367539270.24000001</v>
      </c>
      <c r="I96" s="460">
        <v>105.78450569987216</v>
      </c>
      <c r="J96" s="461">
        <v>-5.7485186531491816E-4</v>
      </c>
      <c r="K96" s="461">
        <v>4.6976282498123467E-4</v>
      </c>
      <c r="L96" s="461">
        <v>1.757243990491153E-3</v>
      </c>
      <c r="M96" s="302"/>
      <c r="N96" s="302"/>
      <c r="O96" s="302"/>
      <c r="P96" s="168"/>
      <c r="Q96" s="201"/>
      <c r="R96" s="77"/>
      <c r="S96" s="77"/>
    </row>
    <row r="97" spans="1:19" s="273" customFormat="1" ht="12.75" customHeight="1">
      <c r="A97" s="137" t="s">
        <v>1402</v>
      </c>
      <c r="B97" s="195">
        <v>66324185184</v>
      </c>
      <c r="C97" s="457" t="s">
        <v>1403</v>
      </c>
      <c r="D97" s="457" t="s">
        <v>1374</v>
      </c>
      <c r="E97" s="115" t="s">
        <v>1239</v>
      </c>
      <c r="F97" s="115" t="s">
        <v>964</v>
      </c>
      <c r="G97" s="115" t="s">
        <v>1236</v>
      </c>
      <c r="H97" s="459">
        <v>479550249.86000001</v>
      </c>
      <c r="I97" s="460">
        <v>144.0023435215347</v>
      </c>
      <c r="J97" s="461">
        <v>2.3241924006569326E-2</v>
      </c>
      <c r="K97" s="461">
        <v>4.2081732887733203E-4</v>
      </c>
      <c r="L97" s="461">
        <v>2.4312958829437736E-3</v>
      </c>
      <c r="M97" s="302"/>
      <c r="N97" s="302"/>
      <c r="O97" s="302"/>
      <c r="P97" s="168"/>
      <c r="Q97" s="201"/>
      <c r="R97" s="77"/>
      <c r="S97" s="77"/>
    </row>
    <row r="98" spans="1:19" s="273" customFormat="1" ht="12.75" customHeight="1">
      <c r="A98" s="137" t="s">
        <v>1404</v>
      </c>
      <c r="B98" s="195">
        <v>89187481269</v>
      </c>
      <c r="C98" s="457" t="s">
        <v>1405</v>
      </c>
      <c r="D98" s="457" t="s">
        <v>1406</v>
      </c>
      <c r="E98" s="115" t="s">
        <v>1252</v>
      </c>
      <c r="F98" s="115" t="s">
        <v>964</v>
      </c>
      <c r="G98" s="115" t="s">
        <v>1232</v>
      </c>
      <c r="H98" s="459">
        <v>109553210.2297</v>
      </c>
      <c r="I98" s="460">
        <v>810.33095934671326</v>
      </c>
      <c r="J98" s="461">
        <v>-9.0654238920147012E-3</v>
      </c>
      <c r="K98" s="461">
        <v>9.4796642062444647E-4</v>
      </c>
      <c r="L98" s="461">
        <v>-2.1104988732672858E-2</v>
      </c>
      <c r="M98" s="302"/>
      <c r="N98" s="302"/>
      <c r="O98" s="302"/>
      <c r="P98" s="168"/>
      <c r="Q98" s="201"/>
      <c r="R98" s="77"/>
      <c r="S98" s="77"/>
    </row>
    <row r="99" spans="1:19" ht="12.75" customHeight="1">
      <c r="A99" s="114" t="s">
        <v>1407</v>
      </c>
      <c r="B99" s="195" t="s">
        <v>1408</v>
      </c>
      <c r="C99" s="457" t="s">
        <v>1409</v>
      </c>
      <c r="D99" s="457" t="s">
        <v>1406</v>
      </c>
      <c r="E99" s="115" t="s">
        <v>1239</v>
      </c>
      <c r="F99" s="115" t="s">
        <v>964</v>
      </c>
      <c r="G99" s="115" t="s">
        <v>1232</v>
      </c>
      <c r="H99" s="459">
        <v>503634318.38370001</v>
      </c>
      <c r="I99" s="460">
        <v>855.55432078912065</v>
      </c>
      <c r="J99" s="461">
        <v>-7.3554524305640134E-3</v>
      </c>
      <c r="K99" s="461">
        <v>1.4621549440465564E-3</v>
      </c>
      <c r="L99" s="461">
        <v>-4.2168512775943023E-3</v>
      </c>
      <c r="M99" s="302"/>
      <c r="N99" s="302"/>
      <c r="O99" s="302"/>
      <c r="P99" s="168"/>
      <c r="Q99" s="201"/>
      <c r="R99" s="77"/>
      <c r="S99" s="77"/>
    </row>
    <row r="100" spans="1:19" ht="12.75" customHeight="1">
      <c r="A100" s="114" t="s">
        <v>1410</v>
      </c>
      <c r="B100" s="195">
        <v>79265733460</v>
      </c>
      <c r="C100" s="457" t="s">
        <v>1411</v>
      </c>
      <c r="D100" s="457" t="s">
        <v>1406</v>
      </c>
      <c r="E100" s="468" t="s">
        <v>1252</v>
      </c>
      <c r="F100" s="468" t="s">
        <v>964</v>
      </c>
      <c r="G100" s="468" t="s">
        <v>1232</v>
      </c>
      <c r="H100" s="459">
        <v>80599168.978300005</v>
      </c>
      <c r="I100" s="460">
        <v>808.85715441795537</v>
      </c>
      <c r="J100" s="461">
        <v>-1.1121210118897995E-2</v>
      </c>
      <c r="K100" s="461">
        <v>-1.008810738879673E-2</v>
      </c>
      <c r="L100" s="461">
        <v>-8.0936730853342409E-2</v>
      </c>
      <c r="M100" s="302"/>
      <c r="N100" s="302"/>
      <c r="O100" s="302"/>
      <c r="P100" s="168"/>
      <c r="Q100" s="201"/>
      <c r="R100" s="77"/>
      <c r="S100" s="77"/>
    </row>
    <row r="101" spans="1:19" ht="12.75" customHeight="1">
      <c r="A101" s="114" t="s">
        <v>1412</v>
      </c>
      <c r="B101" s="195">
        <v>27751007165</v>
      </c>
      <c r="C101" s="457" t="s">
        <v>1413</v>
      </c>
      <c r="D101" s="457" t="s">
        <v>1406</v>
      </c>
      <c r="E101" s="468" t="s">
        <v>1239</v>
      </c>
      <c r="F101" s="468" t="s">
        <v>964</v>
      </c>
      <c r="G101" s="468" t="s">
        <v>1232</v>
      </c>
      <c r="H101" s="459">
        <v>114134102.5105</v>
      </c>
      <c r="I101" s="460">
        <v>792.34493176110857</v>
      </c>
      <c r="J101" s="461">
        <v>8.0032832011489585E-3</v>
      </c>
      <c r="K101" s="461">
        <v>4.7896086144891825E-3</v>
      </c>
      <c r="L101" s="461">
        <v>1.9809882713933025E-2</v>
      </c>
      <c r="M101" s="302"/>
      <c r="N101" s="302"/>
      <c r="O101" s="302"/>
      <c r="P101" s="168"/>
      <c r="Q101" s="201"/>
      <c r="R101" s="77"/>
      <c r="S101" s="77"/>
    </row>
    <row r="102" spans="1:19" ht="12.75" customHeight="1">
      <c r="A102" s="471" t="s">
        <v>1414</v>
      </c>
      <c r="B102" s="195">
        <v>20010251059</v>
      </c>
      <c r="C102" s="457" t="s">
        <v>1415</v>
      </c>
      <c r="D102" s="457" t="s">
        <v>1406</v>
      </c>
      <c r="E102" s="468" t="s">
        <v>1239</v>
      </c>
      <c r="F102" s="468" t="s">
        <v>964</v>
      </c>
      <c r="G102" s="468" t="s">
        <v>1232</v>
      </c>
      <c r="H102" s="459">
        <v>196574701.1444</v>
      </c>
      <c r="I102" s="460">
        <v>810.85083664164063</v>
      </c>
      <c r="J102" s="461">
        <v>9.8907329742016881E-2</v>
      </c>
      <c r="K102" s="461">
        <v>1.7708286045683419E-3</v>
      </c>
      <c r="L102" s="461">
        <v>5.8489237274967909E-3</v>
      </c>
      <c r="M102" s="302"/>
      <c r="N102" s="302"/>
      <c r="O102" s="302"/>
      <c r="P102" s="168"/>
      <c r="Q102" s="201"/>
      <c r="R102" s="77"/>
      <c r="S102" s="77"/>
    </row>
    <row r="103" spans="1:19" ht="12.75" customHeight="1">
      <c r="A103" s="471" t="s">
        <v>1416</v>
      </c>
      <c r="B103" s="195" t="s">
        <v>1417</v>
      </c>
      <c r="C103" s="457" t="s">
        <v>1418</v>
      </c>
      <c r="D103" s="457" t="s">
        <v>1406</v>
      </c>
      <c r="E103" s="468" t="s">
        <v>1239</v>
      </c>
      <c r="F103" s="468" t="s">
        <v>964</v>
      </c>
      <c r="G103" s="468" t="s">
        <v>1236</v>
      </c>
      <c r="H103" s="459">
        <v>193138888.99849999</v>
      </c>
      <c r="I103" s="460">
        <v>103.63498877299379</v>
      </c>
      <c r="J103" s="461">
        <v>9.0363250261025208E-3</v>
      </c>
      <c r="K103" s="461">
        <v>8.8812143713901115E-4</v>
      </c>
      <c r="L103" s="461">
        <v>6.0829205770669414E-3</v>
      </c>
      <c r="M103" s="302"/>
      <c r="N103" s="302"/>
      <c r="O103" s="302"/>
      <c r="P103" s="168"/>
      <c r="Q103" s="201"/>
      <c r="R103" s="77"/>
      <c r="S103" s="77"/>
    </row>
    <row r="104" spans="1:19" ht="12.75" customHeight="1">
      <c r="A104" s="114" t="s">
        <v>1419</v>
      </c>
      <c r="B104" s="195" t="s">
        <v>1420</v>
      </c>
      <c r="C104" s="457" t="s">
        <v>1421</v>
      </c>
      <c r="D104" s="457" t="s">
        <v>1406</v>
      </c>
      <c r="E104" s="468" t="s">
        <v>1239</v>
      </c>
      <c r="F104" s="468" t="s">
        <v>964</v>
      </c>
      <c r="G104" s="468" t="s">
        <v>1289</v>
      </c>
      <c r="H104" s="459">
        <v>77541651.828099996</v>
      </c>
      <c r="I104" s="460">
        <v>664.90460605374653</v>
      </c>
      <c r="J104" s="461">
        <v>0.11243131261737305</v>
      </c>
      <c r="K104" s="461">
        <v>1.197325227253021E-3</v>
      </c>
      <c r="L104" s="461">
        <v>2.3433200431392853E-2</v>
      </c>
      <c r="M104" s="302"/>
      <c r="N104" s="302"/>
      <c r="O104" s="302"/>
      <c r="P104" s="168"/>
      <c r="Q104" s="201"/>
      <c r="R104" s="77"/>
      <c r="S104" s="77"/>
    </row>
    <row r="105" spans="1:19" s="273" customFormat="1" ht="12.75" customHeight="1">
      <c r="A105" s="114" t="s">
        <v>1422</v>
      </c>
      <c r="B105" s="195" t="s">
        <v>1423</v>
      </c>
      <c r="C105" s="457" t="s">
        <v>1424</v>
      </c>
      <c r="D105" s="457" t="s">
        <v>1406</v>
      </c>
      <c r="E105" s="468" t="s">
        <v>1425</v>
      </c>
      <c r="F105" s="468" t="s">
        <v>964</v>
      </c>
      <c r="G105" s="468" t="s">
        <v>1232</v>
      </c>
      <c r="H105" s="459">
        <v>8424496.7041999996</v>
      </c>
      <c r="I105" s="460">
        <v>742.99837893203789</v>
      </c>
      <c r="J105" s="461">
        <v>-3.0026744302815156E-2</v>
      </c>
      <c r="K105" s="461">
        <v>3.9969591678785665E-3</v>
      </c>
      <c r="L105" s="461">
        <v>-3.3575347940670297E-2</v>
      </c>
      <c r="M105" s="302"/>
      <c r="N105" s="302"/>
      <c r="O105" s="302"/>
      <c r="P105" s="168"/>
      <c r="Q105" s="201"/>
      <c r="R105" s="77"/>
      <c r="S105" s="77"/>
    </row>
    <row r="106" spans="1:19" ht="12.75" customHeight="1">
      <c r="A106" s="471" t="s">
        <v>1426</v>
      </c>
      <c r="B106" s="195" t="s">
        <v>1427</v>
      </c>
      <c r="C106" s="457" t="s">
        <v>1428</v>
      </c>
      <c r="D106" s="457" t="s">
        <v>1406</v>
      </c>
      <c r="E106" s="468" t="s">
        <v>1425</v>
      </c>
      <c r="F106" s="468" t="s">
        <v>964</v>
      </c>
      <c r="G106" s="468" t="s">
        <v>1232</v>
      </c>
      <c r="H106" s="459">
        <v>11610678.7465</v>
      </c>
      <c r="I106" s="460">
        <v>797.04847799309948</v>
      </c>
      <c r="J106" s="461">
        <v>-8.018893436328578E-2</v>
      </c>
      <c r="K106" s="461">
        <v>-1.5008700462115332E-2</v>
      </c>
      <c r="L106" s="461">
        <v>-6.3009637390792572E-2</v>
      </c>
      <c r="M106" s="302"/>
      <c r="N106" s="302"/>
      <c r="O106" s="302"/>
      <c r="P106" s="168"/>
      <c r="Q106" s="201"/>
      <c r="R106" s="77"/>
      <c r="S106" s="77"/>
    </row>
    <row r="107" spans="1:19" s="273" customFormat="1" ht="12.75" customHeight="1">
      <c r="A107" s="471" t="s">
        <v>1429</v>
      </c>
      <c r="B107" s="195">
        <v>79301865686</v>
      </c>
      <c r="C107" s="457" t="s">
        <v>1430</v>
      </c>
      <c r="D107" s="457" t="s">
        <v>1406</v>
      </c>
      <c r="E107" s="468" t="s">
        <v>1252</v>
      </c>
      <c r="F107" s="468" t="s">
        <v>964</v>
      </c>
      <c r="G107" s="468" t="s">
        <v>1232</v>
      </c>
      <c r="H107" s="459">
        <v>115248627.44939999</v>
      </c>
      <c r="I107" s="460">
        <v>825.54616293188724</v>
      </c>
      <c r="J107" s="461">
        <v>-6.7716298420866794E-3</v>
      </c>
      <c r="K107" s="461">
        <v>-1.0301311851061978E-3</v>
      </c>
      <c r="L107" s="461">
        <v>-3.8513710472382834E-2</v>
      </c>
      <c r="M107" s="302"/>
      <c r="N107" s="302"/>
      <c r="O107" s="302"/>
      <c r="P107" s="168"/>
      <c r="Q107" s="201"/>
      <c r="R107" s="77"/>
      <c r="S107" s="77"/>
    </row>
    <row r="108" spans="1:19" s="273" customFormat="1" ht="12.75" customHeight="1">
      <c r="A108" s="471" t="s">
        <v>1431</v>
      </c>
      <c r="B108" s="195" t="s">
        <v>1432</v>
      </c>
      <c r="C108" s="457" t="s">
        <v>1433</v>
      </c>
      <c r="D108" s="457" t="s">
        <v>1406</v>
      </c>
      <c r="E108" s="468" t="s">
        <v>1425</v>
      </c>
      <c r="F108" s="468" t="s">
        <v>964</v>
      </c>
      <c r="G108" s="468" t="s">
        <v>1232</v>
      </c>
      <c r="H108" s="459">
        <v>14862753.782400001</v>
      </c>
      <c r="I108" s="460">
        <v>742.94965599156512</v>
      </c>
      <c r="J108" s="461" t="s">
        <v>964</v>
      </c>
      <c r="K108" s="461" t="s">
        <v>964</v>
      </c>
      <c r="L108" s="461" t="s">
        <v>964</v>
      </c>
      <c r="M108" s="302"/>
      <c r="N108" s="302"/>
      <c r="O108" s="302"/>
      <c r="P108" s="168"/>
      <c r="Q108" s="201"/>
      <c r="R108" s="77"/>
      <c r="S108" s="77"/>
    </row>
    <row r="109" spans="1:19" s="273" customFormat="1" ht="12.75" customHeight="1">
      <c r="A109" s="137" t="s">
        <v>1434</v>
      </c>
      <c r="B109" s="195" t="s">
        <v>1435</v>
      </c>
      <c r="C109" s="457" t="s">
        <v>1436</v>
      </c>
      <c r="D109" s="457" t="s">
        <v>1406</v>
      </c>
      <c r="E109" s="115" t="s">
        <v>1239</v>
      </c>
      <c r="F109" s="115" t="s">
        <v>964</v>
      </c>
      <c r="G109" s="115" t="s">
        <v>1289</v>
      </c>
      <c r="H109" s="459">
        <v>53538556.198399998</v>
      </c>
      <c r="I109" s="460">
        <v>692.2030095965157</v>
      </c>
      <c r="J109" s="461">
        <v>-1.4303500647898759E-2</v>
      </c>
      <c r="K109" s="461">
        <v>-1.8626774592300777E-5</v>
      </c>
      <c r="L109" s="461">
        <v>1.5496512050507727E-2</v>
      </c>
      <c r="M109" s="302"/>
      <c r="N109" s="302"/>
      <c r="O109" s="302"/>
      <c r="P109" s="168"/>
      <c r="Q109" s="201"/>
      <c r="R109" s="77"/>
      <c r="S109" s="77"/>
    </row>
    <row r="110" spans="1:19" ht="12.75" customHeight="1">
      <c r="A110" s="137" t="s">
        <v>1437</v>
      </c>
      <c r="B110" s="195">
        <v>74282954450</v>
      </c>
      <c r="C110" s="457" t="s">
        <v>1438</v>
      </c>
      <c r="D110" s="457" t="s">
        <v>1439</v>
      </c>
      <c r="E110" s="115" t="s">
        <v>1239</v>
      </c>
      <c r="F110" s="115" t="s">
        <v>964</v>
      </c>
      <c r="G110" s="115" t="s">
        <v>1236</v>
      </c>
      <c r="H110" s="116">
        <v>5995318.25</v>
      </c>
      <c r="I110" s="117">
        <v>86.687791810754035</v>
      </c>
      <c r="J110" s="461">
        <v>3.425778202080787E-3</v>
      </c>
      <c r="K110" s="461">
        <v>3.425778202080787E-3</v>
      </c>
      <c r="L110" s="461">
        <v>-1.2425752989604133E-2</v>
      </c>
      <c r="M110" s="302"/>
      <c r="N110" s="302"/>
      <c r="O110" s="302"/>
      <c r="P110" s="168"/>
      <c r="Q110" s="201"/>
      <c r="R110" s="77"/>
      <c r="S110" s="77"/>
    </row>
    <row r="111" spans="1:19" ht="12.75" customHeight="1">
      <c r="A111" s="137" t="s">
        <v>1440</v>
      </c>
      <c r="B111" s="462">
        <v>51485653636</v>
      </c>
      <c r="C111" s="463" t="s">
        <v>1441</v>
      </c>
      <c r="D111" s="457" t="s">
        <v>1439</v>
      </c>
      <c r="E111" s="115" t="s">
        <v>1311</v>
      </c>
      <c r="F111" s="115" t="s">
        <v>964</v>
      </c>
      <c r="G111" s="115" t="s">
        <v>1236</v>
      </c>
      <c r="H111" s="459">
        <v>6521479.5499999998</v>
      </c>
      <c r="I111" s="460">
        <v>105.46093556946019</v>
      </c>
      <c r="J111" s="461">
        <v>-1.0619510815558009E-2</v>
      </c>
      <c r="K111" s="461">
        <v>-8.2301211167823407E-4</v>
      </c>
      <c r="L111" s="461">
        <v>-5.8700848861228394E-3</v>
      </c>
      <c r="M111" s="302"/>
      <c r="N111" s="302"/>
      <c r="O111" s="302"/>
      <c r="P111" s="168"/>
      <c r="Q111" s="201"/>
      <c r="R111" s="77"/>
      <c r="S111" s="77"/>
    </row>
    <row r="112" spans="1:19" ht="12.75" customHeight="1">
      <c r="A112" s="114" t="s">
        <v>1442</v>
      </c>
      <c r="B112" s="195">
        <v>73876640124</v>
      </c>
      <c r="C112" s="457" t="s">
        <v>1443</v>
      </c>
      <c r="D112" s="457" t="s">
        <v>1439</v>
      </c>
      <c r="E112" s="468" t="s">
        <v>1231</v>
      </c>
      <c r="F112" s="468" t="s">
        <v>964</v>
      </c>
      <c r="G112" s="468" t="s">
        <v>1236</v>
      </c>
      <c r="H112" s="464">
        <v>36893855.850000001</v>
      </c>
      <c r="I112" s="465">
        <v>168.67173672157537</v>
      </c>
      <c r="J112" s="461">
        <v>-3.1930363063112699E-2</v>
      </c>
      <c r="K112" s="461">
        <v>-2.4904896941373877E-2</v>
      </c>
      <c r="L112" s="461">
        <v>-2.2083887487316156E-2</v>
      </c>
      <c r="M112" s="302"/>
      <c r="N112" s="302"/>
      <c r="O112" s="302"/>
      <c r="P112" s="168"/>
      <c r="Q112" s="201"/>
      <c r="R112" s="77"/>
      <c r="S112" s="77"/>
    </row>
    <row r="113" spans="1:19" ht="12.75" customHeight="1">
      <c r="A113" s="114" t="s">
        <v>1444</v>
      </c>
      <c r="B113" s="195">
        <v>37884602446</v>
      </c>
      <c r="C113" s="457" t="s">
        <v>1445</v>
      </c>
      <c r="D113" s="457" t="s">
        <v>85</v>
      </c>
      <c r="E113" s="468" t="s">
        <v>1231</v>
      </c>
      <c r="F113" s="468" t="s">
        <v>964</v>
      </c>
      <c r="G113" s="468" t="s">
        <v>1236</v>
      </c>
      <c r="H113" s="464">
        <v>182387450.53529999</v>
      </c>
      <c r="I113" s="465">
        <v>104.22005852920874</v>
      </c>
      <c r="J113" s="461">
        <v>-5.1742102875366291E-2</v>
      </c>
      <c r="K113" s="461">
        <v>-3.4235703888003788E-2</v>
      </c>
      <c r="L113" s="461">
        <v>-0.17459842630408373</v>
      </c>
      <c r="M113" s="302"/>
      <c r="N113" s="302"/>
      <c r="O113" s="302"/>
      <c r="P113" s="168"/>
      <c r="Q113" s="201"/>
      <c r="R113" s="77"/>
      <c r="S113" s="77"/>
    </row>
    <row r="114" spans="1:19" s="273" customFormat="1" ht="12.75" customHeight="1">
      <c r="A114" s="114" t="s">
        <v>1446</v>
      </c>
      <c r="B114" s="195" t="s">
        <v>1447</v>
      </c>
      <c r="C114" s="457" t="s">
        <v>1448</v>
      </c>
      <c r="D114" s="457" t="s">
        <v>85</v>
      </c>
      <c r="E114" s="468" t="s">
        <v>1239</v>
      </c>
      <c r="F114" s="468" t="s">
        <v>964</v>
      </c>
      <c r="G114" s="468" t="s">
        <v>1289</v>
      </c>
      <c r="H114" s="464">
        <v>91947440.220100001</v>
      </c>
      <c r="I114" s="465">
        <v>718.87360426882356</v>
      </c>
      <c r="J114" s="461">
        <v>2.8622793571357885E-3</v>
      </c>
      <c r="K114" s="461">
        <v>-1.6051427054375456E-4</v>
      </c>
      <c r="L114" s="461">
        <v>4.7199672145333826E-2</v>
      </c>
      <c r="M114" s="302"/>
      <c r="N114" s="302"/>
      <c r="O114" s="302"/>
      <c r="P114" s="168"/>
      <c r="Q114" s="201"/>
      <c r="R114" s="77"/>
      <c r="S114" s="77"/>
    </row>
    <row r="115" spans="1:19" ht="12.75" customHeight="1">
      <c r="A115" s="114" t="s">
        <v>1449</v>
      </c>
      <c r="B115" s="195">
        <v>94465089647</v>
      </c>
      <c r="C115" s="457" t="s">
        <v>1450</v>
      </c>
      <c r="D115" s="457" t="s">
        <v>85</v>
      </c>
      <c r="E115" s="468" t="s">
        <v>1239</v>
      </c>
      <c r="F115" s="468" t="s">
        <v>964</v>
      </c>
      <c r="G115" s="468" t="s">
        <v>1232</v>
      </c>
      <c r="H115" s="459">
        <v>1823757908.8087001</v>
      </c>
      <c r="I115" s="460">
        <v>1599.0389772519225</v>
      </c>
      <c r="J115" s="461">
        <v>6.6692702037063345E-3</v>
      </c>
      <c r="K115" s="461">
        <v>3.4462727493971279E-3</v>
      </c>
      <c r="L115" s="461">
        <v>-1.0648935372036261E-2</v>
      </c>
      <c r="M115" s="302"/>
      <c r="N115" s="302"/>
      <c r="O115" s="302"/>
      <c r="P115" s="168"/>
      <c r="Q115" s="201"/>
      <c r="R115" s="77"/>
      <c r="S115" s="77"/>
    </row>
    <row r="116" spans="1:19" ht="12.75" customHeight="1">
      <c r="A116" s="114" t="s">
        <v>1451</v>
      </c>
      <c r="B116" s="195">
        <v>78935969676</v>
      </c>
      <c r="C116" s="457" t="s">
        <v>1452</v>
      </c>
      <c r="D116" s="457" t="s">
        <v>85</v>
      </c>
      <c r="E116" s="468" t="s">
        <v>1231</v>
      </c>
      <c r="F116" s="468" t="s">
        <v>964</v>
      </c>
      <c r="G116" s="468" t="s">
        <v>1232</v>
      </c>
      <c r="H116" s="459">
        <v>58161680.310800001</v>
      </c>
      <c r="I116" s="460">
        <v>874.10540219915845</v>
      </c>
      <c r="J116" s="461">
        <v>-5.9081509314884761E-2</v>
      </c>
      <c r="K116" s="461">
        <v>1.8825296333530694E-2</v>
      </c>
      <c r="L116" s="461">
        <v>-6.3355128602903266E-3</v>
      </c>
      <c r="M116" s="302"/>
      <c r="N116" s="302"/>
      <c r="O116" s="302"/>
      <c r="P116" s="168"/>
      <c r="Q116" s="201"/>
      <c r="R116" s="77"/>
      <c r="S116" s="77"/>
    </row>
    <row r="117" spans="1:19" s="273" customFormat="1" ht="12.75" customHeight="1">
      <c r="A117" s="114" t="s">
        <v>1453</v>
      </c>
      <c r="B117" s="195" t="s">
        <v>1454</v>
      </c>
      <c r="C117" s="457" t="s">
        <v>1455</v>
      </c>
      <c r="D117" s="457" t="s">
        <v>85</v>
      </c>
      <c r="E117" s="468" t="s">
        <v>1252</v>
      </c>
      <c r="F117" s="468" t="s">
        <v>964</v>
      </c>
      <c r="G117" s="468" t="s">
        <v>1232</v>
      </c>
      <c r="H117" s="459">
        <v>67025714.035999998</v>
      </c>
      <c r="I117" s="460">
        <v>822.70649411369493</v>
      </c>
      <c r="J117" s="461">
        <v>4.9438047948335839E-3</v>
      </c>
      <c r="K117" s="461">
        <v>2.0319106716886193E-3</v>
      </c>
      <c r="L117" s="461">
        <v>-1.2102406561701251E-2</v>
      </c>
      <c r="M117" s="302"/>
      <c r="N117" s="302"/>
      <c r="O117" s="302"/>
      <c r="P117" s="168"/>
      <c r="Q117" s="201"/>
      <c r="R117" s="77"/>
      <c r="S117" s="77"/>
    </row>
    <row r="118" spans="1:19" s="273" customFormat="1" ht="12.75" customHeight="1">
      <c r="A118" s="114" t="s">
        <v>1456</v>
      </c>
      <c r="B118" s="195" t="s">
        <v>1457</v>
      </c>
      <c r="C118" s="457" t="s">
        <v>1458</v>
      </c>
      <c r="D118" s="457" t="s">
        <v>85</v>
      </c>
      <c r="E118" s="468" t="s">
        <v>1252</v>
      </c>
      <c r="F118" s="468" t="s">
        <v>964</v>
      </c>
      <c r="G118" s="468" t="s">
        <v>1289</v>
      </c>
      <c r="H118" s="459">
        <v>101096005.31999999</v>
      </c>
      <c r="I118" s="460">
        <v>723.66631451643752</v>
      </c>
      <c r="J118" s="461">
        <v>1.826142139314868E-3</v>
      </c>
      <c r="K118" s="461">
        <v>-1.4517630425154859E-3</v>
      </c>
      <c r="L118" s="461">
        <v>3.4079466110607193E-2</v>
      </c>
      <c r="M118" s="302"/>
      <c r="N118" s="302"/>
      <c r="O118" s="302"/>
      <c r="P118" s="168"/>
      <c r="Q118" s="201"/>
      <c r="R118" s="77"/>
      <c r="S118" s="77"/>
    </row>
    <row r="119" spans="1:19" ht="12.75" customHeight="1">
      <c r="A119" s="114" t="s">
        <v>1459</v>
      </c>
      <c r="B119" s="195">
        <v>35313366580</v>
      </c>
      <c r="C119" s="457" t="s">
        <v>1460</v>
      </c>
      <c r="D119" s="457" t="s">
        <v>85</v>
      </c>
      <c r="E119" s="468" t="s">
        <v>1239</v>
      </c>
      <c r="F119" s="468" t="s">
        <v>1461</v>
      </c>
      <c r="G119" s="468" t="s">
        <v>1232</v>
      </c>
      <c r="H119" s="459">
        <v>92954155.837500006</v>
      </c>
      <c r="I119" s="460">
        <v>1146.1686</v>
      </c>
      <c r="J119" s="461">
        <v>1.1432789669555854E-2</v>
      </c>
      <c r="K119" s="461">
        <v>2.8719693740986152E-4</v>
      </c>
      <c r="L119" s="461">
        <v>6.8127749331425846E-4</v>
      </c>
      <c r="M119" s="302"/>
      <c r="N119" s="302"/>
      <c r="O119" s="302"/>
      <c r="P119" s="168"/>
      <c r="Q119" s="201"/>
      <c r="R119" s="77"/>
      <c r="S119" s="77"/>
    </row>
    <row r="120" spans="1:19" ht="12.75" customHeight="1">
      <c r="A120" s="114" t="s">
        <v>964</v>
      </c>
      <c r="B120" s="195" t="s">
        <v>964</v>
      </c>
      <c r="C120" s="457" t="s">
        <v>964</v>
      </c>
      <c r="D120" s="457" t="s">
        <v>964</v>
      </c>
      <c r="E120" s="468" t="s">
        <v>964</v>
      </c>
      <c r="F120" s="468" t="s">
        <v>1462</v>
      </c>
      <c r="G120" s="468" t="s">
        <v>1232</v>
      </c>
      <c r="H120" s="459">
        <v>368637486.65450001</v>
      </c>
      <c r="I120" s="460">
        <v>1146.1686</v>
      </c>
      <c r="J120" s="461">
        <v>3.9639861323133907E-2</v>
      </c>
      <c r="K120" s="461">
        <v>2.8719693740986152E-4</v>
      </c>
      <c r="L120" s="461">
        <v>6.8127749331425846E-4</v>
      </c>
      <c r="M120" s="302"/>
      <c r="N120" s="302"/>
      <c r="O120" s="302"/>
      <c r="P120" s="168"/>
      <c r="Q120" s="201"/>
      <c r="R120" s="77"/>
      <c r="S120" s="77"/>
    </row>
    <row r="121" spans="1:19" ht="12.75" customHeight="1">
      <c r="A121" s="114" t="s">
        <v>1463</v>
      </c>
      <c r="B121" s="195">
        <v>41002460007</v>
      </c>
      <c r="C121" s="457" t="s">
        <v>1464</v>
      </c>
      <c r="D121" s="457" t="s">
        <v>85</v>
      </c>
      <c r="E121" s="468" t="s">
        <v>1231</v>
      </c>
      <c r="F121" s="468" t="s">
        <v>964</v>
      </c>
      <c r="G121" s="468" t="s">
        <v>1232</v>
      </c>
      <c r="H121" s="459">
        <v>216079685.88350001</v>
      </c>
      <c r="I121" s="460">
        <v>1017.6571346565189</v>
      </c>
      <c r="J121" s="461">
        <v>-4.9489887558387013E-2</v>
      </c>
      <c r="K121" s="461">
        <v>-3.8336979264339432E-2</v>
      </c>
      <c r="L121" s="461">
        <v>-0.10009905026387789</v>
      </c>
      <c r="M121" s="302"/>
      <c r="N121" s="302"/>
      <c r="O121" s="302"/>
      <c r="P121" s="168"/>
      <c r="Q121" s="201"/>
      <c r="R121" s="77"/>
      <c r="S121" s="77"/>
    </row>
    <row r="122" spans="1:19" ht="12.75" customHeight="1">
      <c r="A122" s="114" t="s">
        <v>1465</v>
      </c>
      <c r="B122" s="195">
        <v>58320210450</v>
      </c>
      <c r="C122" s="457" t="s">
        <v>1466</v>
      </c>
      <c r="D122" s="457" t="s">
        <v>85</v>
      </c>
      <c r="E122" s="468" t="s">
        <v>1252</v>
      </c>
      <c r="F122" s="468" t="s">
        <v>964</v>
      </c>
      <c r="G122" s="468" t="s">
        <v>1232</v>
      </c>
      <c r="H122" s="459">
        <v>15719786.048800001</v>
      </c>
      <c r="I122" s="460">
        <v>859.68636293993461</v>
      </c>
      <c r="J122" s="461">
        <v>-4.2376388133347098E-2</v>
      </c>
      <c r="K122" s="461">
        <v>-2.1981126090950931E-2</v>
      </c>
      <c r="L122" s="461">
        <v>-4.3282697254597546E-2</v>
      </c>
      <c r="M122" s="302"/>
      <c r="N122" s="302"/>
      <c r="O122" s="302"/>
      <c r="P122" s="168"/>
      <c r="Q122" s="201"/>
      <c r="R122" s="77"/>
      <c r="S122" s="77"/>
    </row>
    <row r="123" spans="1:19" ht="12.75" customHeight="1">
      <c r="A123" s="114" t="s">
        <v>1467</v>
      </c>
      <c r="B123" s="195">
        <v>31982273976</v>
      </c>
      <c r="C123" s="457" t="s">
        <v>1468</v>
      </c>
      <c r="D123" s="457" t="s">
        <v>85</v>
      </c>
      <c r="E123" s="468" t="s">
        <v>1252</v>
      </c>
      <c r="F123" s="468" t="s">
        <v>964</v>
      </c>
      <c r="G123" s="468" t="s">
        <v>1232</v>
      </c>
      <c r="H123" s="459">
        <v>11480051.8879</v>
      </c>
      <c r="I123" s="460">
        <v>857.60187927362813</v>
      </c>
      <c r="J123" s="461">
        <v>-1.3200266259404403E-2</v>
      </c>
      <c r="K123" s="461">
        <v>-2.7021323669142894E-2</v>
      </c>
      <c r="L123" s="461">
        <v>-6.0426248493787194E-2</v>
      </c>
      <c r="M123" s="302"/>
      <c r="N123" s="302"/>
      <c r="O123" s="302"/>
      <c r="P123" s="168"/>
      <c r="Q123" s="201"/>
      <c r="R123" s="77"/>
      <c r="S123" s="77"/>
    </row>
    <row r="124" spans="1:19" ht="12.75" customHeight="1">
      <c r="A124" s="114" t="s">
        <v>1469</v>
      </c>
      <c r="B124" s="195" t="s">
        <v>1470</v>
      </c>
      <c r="C124" s="457" t="s">
        <v>1471</v>
      </c>
      <c r="D124" s="457" t="s">
        <v>85</v>
      </c>
      <c r="E124" s="468" t="s">
        <v>1252</v>
      </c>
      <c r="F124" s="468" t="s">
        <v>964</v>
      </c>
      <c r="G124" s="468" t="s">
        <v>1232</v>
      </c>
      <c r="H124" s="459">
        <v>9296981.2299000006</v>
      </c>
      <c r="I124" s="460">
        <v>847.02490896012671</v>
      </c>
      <c r="J124" s="461">
        <v>-3.601648084543474E-2</v>
      </c>
      <c r="K124" s="461">
        <v>-3.241437613137399E-2</v>
      </c>
      <c r="L124" s="461">
        <v>-6.8552816284160101E-2</v>
      </c>
      <c r="M124" s="302"/>
      <c r="N124" s="302"/>
      <c r="O124" s="302"/>
      <c r="P124" s="168"/>
      <c r="Q124" s="201"/>
      <c r="R124" s="77"/>
      <c r="S124" s="77"/>
    </row>
    <row r="125" spans="1:19" ht="12.75" customHeight="1">
      <c r="A125" s="114" t="s">
        <v>1472</v>
      </c>
      <c r="B125" s="195">
        <v>40820433166</v>
      </c>
      <c r="C125" s="457" t="s">
        <v>1473</v>
      </c>
      <c r="D125" s="457" t="s">
        <v>85</v>
      </c>
      <c r="E125" s="468" t="s">
        <v>1252</v>
      </c>
      <c r="F125" s="468" t="s">
        <v>964</v>
      </c>
      <c r="G125" s="468" t="s">
        <v>1232</v>
      </c>
      <c r="H125" s="459">
        <v>7744952.3230999997</v>
      </c>
      <c r="I125" s="460">
        <v>846.43031452057789</v>
      </c>
      <c r="J125" s="461">
        <v>-2.9920039373790286E-2</v>
      </c>
      <c r="K125" s="461">
        <v>-3.3431967332249735E-2</v>
      </c>
      <c r="L125" s="461">
        <v>-7.2548548522413436E-2</v>
      </c>
      <c r="M125" s="302"/>
      <c r="N125" s="302"/>
      <c r="O125" s="302"/>
      <c r="P125" s="168"/>
      <c r="Q125" s="201"/>
      <c r="R125" s="77"/>
      <c r="S125" s="77"/>
    </row>
    <row r="126" spans="1:19" s="273" customFormat="1" ht="12.75" customHeight="1">
      <c r="A126" s="114" t="s">
        <v>1474</v>
      </c>
      <c r="B126" s="195" t="s">
        <v>1475</v>
      </c>
      <c r="C126" s="457" t="s">
        <v>1476</v>
      </c>
      <c r="D126" s="457" t="s">
        <v>85</v>
      </c>
      <c r="E126" s="468" t="s">
        <v>1239</v>
      </c>
      <c r="F126" s="468" t="s">
        <v>964</v>
      </c>
      <c r="G126" s="468" t="s">
        <v>1232</v>
      </c>
      <c r="H126" s="459">
        <v>73477871.388500005</v>
      </c>
      <c r="I126" s="460">
        <v>771.46367713178779</v>
      </c>
      <c r="J126" s="461">
        <v>1.6261011341573539E-2</v>
      </c>
      <c r="K126" s="461">
        <v>4.6732041114996292E-3</v>
      </c>
      <c r="L126" s="461">
        <v>-4.624250491078985E-2</v>
      </c>
      <c r="M126" s="302"/>
      <c r="N126" s="302"/>
      <c r="O126" s="302"/>
      <c r="P126" s="168"/>
      <c r="Q126" s="201"/>
      <c r="R126" s="77"/>
      <c r="S126" s="77"/>
    </row>
    <row r="127" spans="1:19" ht="12.75" customHeight="1">
      <c r="A127" s="114" t="s">
        <v>1477</v>
      </c>
      <c r="B127" s="195">
        <v>84643903663</v>
      </c>
      <c r="C127" s="457" t="s">
        <v>1478</v>
      </c>
      <c r="D127" s="457" t="s">
        <v>85</v>
      </c>
      <c r="E127" s="468" t="s">
        <v>1235</v>
      </c>
      <c r="F127" s="468" t="s">
        <v>964</v>
      </c>
      <c r="G127" s="468" t="s">
        <v>1232</v>
      </c>
      <c r="H127" s="459">
        <v>280931926.21869999</v>
      </c>
      <c r="I127" s="460">
        <v>1317.511062166393</v>
      </c>
      <c r="J127" s="461">
        <v>-1.7070761652875244E-2</v>
      </c>
      <c r="K127" s="461">
        <v>-4.6195501125630978E-3</v>
      </c>
      <c r="L127" s="461">
        <v>-3.6415719371114763E-2</v>
      </c>
      <c r="M127" s="302"/>
      <c r="N127" s="302"/>
      <c r="O127" s="302"/>
      <c r="P127" s="168"/>
      <c r="Q127" s="201"/>
      <c r="R127" s="77"/>
      <c r="S127" s="77"/>
    </row>
    <row r="128" spans="1:19" ht="12.75" customHeight="1">
      <c r="A128" s="114" t="s">
        <v>1479</v>
      </c>
      <c r="B128" s="195" t="s">
        <v>1480</v>
      </c>
      <c r="C128" s="457" t="s">
        <v>1481</v>
      </c>
      <c r="D128" s="457" t="s">
        <v>85</v>
      </c>
      <c r="E128" s="468" t="s">
        <v>1252</v>
      </c>
      <c r="F128" s="468" t="s">
        <v>964</v>
      </c>
      <c r="G128" s="468" t="s">
        <v>1232</v>
      </c>
      <c r="H128" s="459">
        <v>242604867.2254</v>
      </c>
      <c r="I128" s="460">
        <v>763.31629268638721</v>
      </c>
      <c r="J128" s="461">
        <v>-4.9733611794465005E-2</v>
      </c>
      <c r="K128" s="461">
        <v>-2.351929017030252E-2</v>
      </c>
      <c r="L128" s="461">
        <v>-1.3931049476541446E-2</v>
      </c>
      <c r="M128" s="302"/>
      <c r="N128" s="302"/>
      <c r="O128" s="302"/>
      <c r="P128" s="168"/>
      <c r="Q128" s="201"/>
      <c r="R128" s="77"/>
      <c r="S128" s="77"/>
    </row>
    <row r="129" spans="1:19" ht="12.75" customHeight="1">
      <c r="A129" s="114" t="s">
        <v>1482</v>
      </c>
      <c r="B129" s="195">
        <v>56062339448</v>
      </c>
      <c r="C129" s="457" t="s">
        <v>1483</v>
      </c>
      <c r="D129" s="457" t="s">
        <v>85</v>
      </c>
      <c r="E129" s="468" t="s">
        <v>1239</v>
      </c>
      <c r="F129" s="468" t="s">
        <v>964</v>
      </c>
      <c r="G129" s="468" t="s">
        <v>1236</v>
      </c>
      <c r="H129" s="459">
        <v>1363700676.1140001</v>
      </c>
      <c r="I129" s="460">
        <v>176.49604105119499</v>
      </c>
      <c r="J129" s="461">
        <v>3.2709946049338523E-3</v>
      </c>
      <c r="K129" s="461">
        <v>2.6028480791340236E-4</v>
      </c>
      <c r="L129" s="461">
        <v>1.2820483712419062E-3</v>
      </c>
      <c r="M129" s="302"/>
      <c r="N129" s="302"/>
      <c r="O129" s="302"/>
      <c r="P129" s="168"/>
      <c r="Q129" s="201"/>
      <c r="R129" s="77"/>
      <c r="S129" s="77"/>
    </row>
    <row r="130" spans="1:19" s="273" customFormat="1" ht="12.75" customHeight="1">
      <c r="A130" s="114" t="s">
        <v>1484</v>
      </c>
      <c r="B130" s="195">
        <v>53751385334</v>
      </c>
      <c r="C130" s="457" t="s">
        <v>1485</v>
      </c>
      <c r="D130" s="457" t="s">
        <v>85</v>
      </c>
      <c r="E130" s="468" t="s">
        <v>1252</v>
      </c>
      <c r="F130" s="468" t="s">
        <v>964</v>
      </c>
      <c r="G130" s="468" t="s">
        <v>1232</v>
      </c>
      <c r="H130" s="459">
        <v>51418037.221299998</v>
      </c>
      <c r="I130" s="460">
        <v>820.65509755718335</v>
      </c>
      <c r="J130" s="461">
        <v>1.9521463357983215E-3</v>
      </c>
      <c r="K130" s="461">
        <v>-8.6364642136183001E-4</v>
      </c>
      <c r="L130" s="461">
        <v>-8.5853682536045639E-3</v>
      </c>
      <c r="M130" s="302"/>
      <c r="N130" s="302"/>
      <c r="O130" s="302"/>
      <c r="P130" s="168"/>
      <c r="Q130" s="201"/>
      <c r="R130" s="77"/>
      <c r="S130" s="77"/>
    </row>
    <row r="131" spans="1:19" ht="12.75" customHeight="1">
      <c r="A131" s="466" t="s">
        <v>1486</v>
      </c>
      <c r="B131" s="195">
        <v>88183360964</v>
      </c>
      <c r="C131" s="457" t="s">
        <v>1487</v>
      </c>
      <c r="D131" s="457" t="s">
        <v>85</v>
      </c>
      <c r="E131" s="468" t="s">
        <v>1231</v>
      </c>
      <c r="F131" s="468" t="s">
        <v>964</v>
      </c>
      <c r="G131" s="468" t="s">
        <v>1289</v>
      </c>
      <c r="H131" s="459">
        <v>116410384.4137</v>
      </c>
      <c r="I131" s="460">
        <v>1520.189970095764</v>
      </c>
      <c r="J131" s="461">
        <v>-3.422767405986038E-2</v>
      </c>
      <c r="K131" s="461">
        <v>-2.0040434821503528E-2</v>
      </c>
      <c r="L131" s="461">
        <v>7.3229985617777382E-2</v>
      </c>
      <c r="M131" s="302"/>
      <c r="N131" s="302"/>
      <c r="O131" s="302"/>
      <c r="P131" s="168"/>
      <c r="Q131" s="201"/>
      <c r="R131" s="77"/>
      <c r="S131" s="77"/>
    </row>
    <row r="132" spans="1:19" ht="18.75" customHeight="1">
      <c r="A132" s="613" t="s">
        <v>466</v>
      </c>
      <c r="B132" s="614"/>
      <c r="C132" s="614"/>
      <c r="D132" s="614"/>
      <c r="E132" s="615"/>
      <c r="F132" s="615"/>
      <c r="G132" s="615"/>
      <c r="H132" s="616">
        <f>SUM(H11:H131)</f>
        <v>17272743922.222702</v>
      </c>
      <c r="I132" s="616"/>
      <c r="J132" s="617">
        <v>2.1868788026546682E-4</v>
      </c>
      <c r="K132" s="617"/>
      <c r="L132" s="617"/>
      <c r="M132" s="302"/>
      <c r="N132" s="302"/>
      <c r="O132" s="302"/>
      <c r="P132" s="168"/>
    </row>
    <row r="133" spans="1:19" ht="12.75" customHeight="1">
      <c r="A133" s="22" t="s">
        <v>364</v>
      </c>
      <c r="M133" s="168"/>
      <c r="N133" s="168"/>
      <c r="O133" s="168"/>
      <c r="P133" s="168"/>
    </row>
    <row r="134" spans="1:19" s="273" customFormat="1" ht="12.75" customHeight="1">
      <c r="A134" s="22"/>
      <c r="F134" s="230" t="s">
        <v>519</v>
      </c>
      <c r="G134" s="230"/>
      <c r="M134" s="168"/>
      <c r="N134" s="168"/>
      <c r="O134" s="168"/>
      <c r="P134" s="168"/>
    </row>
    <row r="135" spans="1:19" ht="12.75" customHeight="1">
      <c r="A135" s="46" t="s">
        <v>471</v>
      </c>
      <c r="C135" s="229"/>
      <c r="F135" s="230" t="s">
        <v>520</v>
      </c>
      <c r="G135" s="230"/>
      <c r="M135" s="168"/>
      <c r="N135" s="168"/>
      <c r="O135" s="168"/>
      <c r="P135" s="168"/>
    </row>
    <row r="136" spans="1:19" ht="12.75" customHeight="1">
      <c r="A136" s="47" t="s">
        <v>521</v>
      </c>
      <c r="F136" s="230"/>
      <c r="G136" s="230"/>
      <c r="M136" s="168"/>
      <c r="N136" s="168"/>
      <c r="O136" s="168"/>
      <c r="P136" s="168"/>
    </row>
    <row r="137" spans="1:19" ht="12.75" customHeight="1">
      <c r="A137" s="34" t="s">
        <v>125</v>
      </c>
      <c r="M137" s="168"/>
      <c r="N137" s="168"/>
      <c r="O137" s="168"/>
      <c r="P137" s="168"/>
    </row>
    <row r="138" spans="1:19" ht="12.75" customHeight="1">
      <c r="A138" s="570" t="s">
        <v>126</v>
      </c>
      <c r="H138" s="136"/>
    </row>
    <row r="139" spans="1:19" ht="12.75" customHeight="1">
      <c r="A139" s="570" t="s">
        <v>522</v>
      </c>
    </row>
    <row r="140" spans="1:19" ht="12.75" customHeight="1">
      <c r="A140" s="33" t="s">
        <v>930</v>
      </c>
    </row>
    <row r="141" spans="1:19" ht="12.75" customHeight="1">
      <c r="A141" s="33" t="s">
        <v>959</v>
      </c>
      <c r="B141" s="49"/>
      <c r="C141" s="49"/>
      <c r="D141" s="49"/>
      <c r="E141" s="49"/>
      <c r="F141" s="49"/>
      <c r="G141" s="49"/>
      <c r="H141" s="49"/>
      <c r="I141" s="49"/>
      <c r="J141" s="49"/>
    </row>
    <row r="142" spans="1:19" s="273" customFormat="1" ht="12.75" customHeight="1">
      <c r="A142" s="33"/>
      <c r="B142" s="49"/>
      <c r="C142" s="49"/>
      <c r="D142" s="49"/>
      <c r="E142" s="49"/>
      <c r="F142" s="49"/>
      <c r="G142" s="49"/>
      <c r="H142" s="49"/>
      <c r="I142" s="49"/>
      <c r="J142" s="49"/>
    </row>
    <row r="143" spans="1:19" s="273" customFormat="1" ht="12.75" customHeight="1">
      <c r="A143" s="1001"/>
      <c r="B143" s="49"/>
      <c r="C143" s="49"/>
      <c r="D143" s="49"/>
      <c r="E143" s="49"/>
      <c r="F143" s="49"/>
      <c r="G143" s="49"/>
      <c r="H143" s="49"/>
      <c r="I143" s="49"/>
      <c r="J143" s="49"/>
    </row>
    <row r="144" spans="1:19" ht="12.75" customHeight="1">
      <c r="A144" s="33"/>
      <c r="E144" s="50"/>
      <c r="F144" s="50"/>
      <c r="G144" s="50"/>
      <c r="H144" s="50"/>
      <c r="I144" s="50"/>
      <c r="J144" s="50"/>
    </row>
    <row r="145" spans="1:12" s="273" customFormat="1" ht="12.75" customHeight="1">
      <c r="A145" s="33"/>
      <c r="E145" s="50"/>
      <c r="F145" s="50"/>
      <c r="G145" s="50"/>
      <c r="H145" s="50"/>
      <c r="I145" s="50"/>
      <c r="J145" s="50"/>
    </row>
    <row r="146" spans="1:12" ht="12.75" customHeight="1">
      <c r="A146" s="652" t="s">
        <v>460</v>
      </c>
      <c r="B146" s="653"/>
      <c r="C146" s="653"/>
      <c r="D146" s="636"/>
    </row>
    <row r="147" spans="1:12" ht="12.75" customHeight="1">
      <c r="A147" s="636" t="s">
        <v>206</v>
      </c>
      <c r="B147" s="636"/>
      <c r="C147" s="636"/>
      <c r="D147" s="636"/>
    </row>
    <row r="148" spans="1:12" ht="12.75" customHeight="1">
      <c r="A148" s="636" t="s">
        <v>281</v>
      </c>
      <c r="B148" s="636"/>
      <c r="C148" s="636"/>
      <c r="D148" s="636"/>
    </row>
    <row r="149" spans="1:12" ht="12.75" customHeight="1">
      <c r="A149" s="657" t="s">
        <v>92</v>
      </c>
      <c r="L149" s="35" t="s">
        <v>1182</v>
      </c>
    </row>
    <row r="150" spans="1:12" ht="12.75" customHeight="1"/>
    <row r="151" spans="1:12" ht="12.75" customHeight="1"/>
    <row r="152" spans="1:12" ht="12.75" customHeight="1"/>
    <row r="153" spans="1:12">
      <c r="A153" s="54"/>
      <c r="B153" s="54"/>
      <c r="C153" s="54"/>
      <c r="D153" s="54"/>
      <c r="E153" s="54"/>
      <c r="F153" s="54"/>
      <c r="G153" s="54"/>
      <c r="H153" s="54"/>
      <c r="I153" s="54"/>
      <c r="J153" s="54"/>
      <c r="K153" s="54"/>
    </row>
    <row r="154" spans="1:12" ht="12.75" customHeight="1"/>
    <row r="155" spans="1:12" ht="12.75" customHeight="1">
      <c r="A155" s="34"/>
    </row>
    <row r="156" spans="1:12" ht="12.75" customHeight="1">
      <c r="A156" s="54"/>
    </row>
    <row r="157" spans="1:12" ht="12.75" customHeight="1">
      <c r="A157" s="34"/>
    </row>
    <row r="158" spans="1:12" ht="12.75" customHeight="1">
      <c r="A158" s="34"/>
    </row>
    <row r="159" spans="1:12" ht="12.75" customHeight="1">
      <c r="A159" s="54"/>
    </row>
    <row r="160" spans="1:12" ht="12.75" customHeight="1"/>
    <row r="161" spans="1:1" ht="12.75" customHeight="1">
      <c r="A161" s="34"/>
    </row>
    <row r="162" spans="1:1" ht="12.75" customHeight="1">
      <c r="A162" s="54"/>
    </row>
    <row r="163" spans="1:1" ht="12.75" customHeight="1">
      <c r="A163" s="57"/>
    </row>
    <row r="164" spans="1:1" ht="12.75" customHeight="1">
      <c r="A164" s="34"/>
    </row>
    <row r="165" spans="1:1" ht="12.75" customHeight="1">
      <c r="A165" s="54"/>
    </row>
    <row r="166" spans="1:1" ht="12.75" customHeight="1"/>
    <row r="167" spans="1:1" ht="12.75" customHeight="1"/>
    <row r="168" spans="1:1" ht="12.75" customHeight="1"/>
    <row r="169" spans="1:1" ht="12.75" customHeight="1"/>
    <row r="170" spans="1:1" ht="12.75" customHeight="1"/>
    <row r="171" spans="1:1" ht="12.75" customHeight="1"/>
    <row r="172" spans="1:1" ht="12.75" customHeight="1"/>
    <row r="173" spans="1:1" ht="12.75" customHeight="1"/>
    <row r="174" spans="1:1" ht="12.75" customHeight="1"/>
    <row r="175" spans="1:1" ht="12.75" customHeight="1"/>
    <row r="176" spans="1:1"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sheetData>
  <mergeCells count="3">
    <mergeCell ref="K8:L8"/>
    <mergeCell ref="H6:I6"/>
    <mergeCell ref="H7:I7"/>
  </mergeCells>
  <hyperlinks>
    <hyperlink ref="A149" location="'2 Sadržaj'!A1" display="Sadržaj / Contents"/>
  </hyperlinks>
  <pageMargins left="0.7" right="0.7" top="0.75" bottom="0.75" header="0.3" footer="0.3"/>
  <pageSetup paperSize="9" scale="38" orientation="portrait" r:id="rId1"/>
  <ignoredErrors>
    <ignoredError sqref="B15:B131"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O198"/>
  <sheetViews>
    <sheetView showGridLines="0" zoomScaleNormal="100" workbookViewId="0"/>
  </sheetViews>
  <sheetFormatPr defaultRowHeight="15"/>
  <cols>
    <col min="1" max="1" width="24.140625" customWidth="1"/>
    <col min="2" max="3" width="8.85546875" customWidth="1"/>
    <col min="4" max="4" width="9.85546875" bestFit="1" customWidth="1"/>
    <col min="5" max="6" width="9.5703125" customWidth="1"/>
    <col min="7" max="8" width="9.85546875" customWidth="1"/>
    <col min="9" max="13" width="8.85546875" customWidth="1"/>
  </cols>
  <sheetData>
    <row r="1" spans="1:15" ht="12.75" customHeight="1">
      <c r="A1" s="145" t="s">
        <v>779</v>
      </c>
      <c r="O1" s="141" t="str">
        <f>Naslovnica!A20</f>
        <v>Listopad 2020.</v>
      </c>
    </row>
    <row r="2" spans="1:15" ht="12.75" customHeight="1">
      <c r="A2" s="575" t="s">
        <v>780</v>
      </c>
      <c r="O2" s="569" t="str">
        <f>Naslovnica!A24</f>
        <v>October 2020</v>
      </c>
    </row>
    <row r="3" spans="1:15" ht="12.75" customHeight="1">
      <c r="A3" s="11"/>
      <c r="M3" s="12"/>
    </row>
    <row r="4" spans="1:15" ht="12.75" customHeight="1">
      <c r="A4" s="64"/>
      <c r="B4" s="64"/>
      <c r="C4" s="64"/>
      <c r="D4" s="64"/>
      <c r="E4" s="64"/>
      <c r="F4" s="64"/>
      <c r="G4" s="64"/>
      <c r="H4" s="64"/>
      <c r="I4" s="64"/>
      <c r="J4" s="64"/>
      <c r="K4" s="64"/>
      <c r="L4" s="64"/>
      <c r="M4" s="14"/>
      <c r="O4" s="14" t="s">
        <v>486</v>
      </c>
    </row>
    <row r="5" spans="1:15" ht="25.5" customHeight="1">
      <c r="A5" s="1127" t="s">
        <v>478</v>
      </c>
      <c r="B5" s="1128" t="s">
        <v>479</v>
      </c>
      <c r="C5" s="1129"/>
      <c r="D5" s="1124" t="s">
        <v>480</v>
      </c>
      <c r="E5" s="1125"/>
      <c r="F5" s="1124" t="s">
        <v>481</v>
      </c>
      <c r="G5" s="1125"/>
      <c r="H5" s="1124" t="s">
        <v>482</v>
      </c>
      <c r="I5" s="1125"/>
      <c r="J5" s="1124" t="s">
        <v>483</v>
      </c>
      <c r="K5" s="1125"/>
      <c r="L5" s="1124" t="s">
        <v>484</v>
      </c>
      <c r="M5" s="1125"/>
      <c r="N5" s="1124" t="s">
        <v>485</v>
      </c>
      <c r="O5" s="1125"/>
    </row>
    <row r="6" spans="1:15" ht="12.75" customHeight="1">
      <c r="A6" s="1127"/>
      <c r="B6" s="618" t="s">
        <v>31</v>
      </c>
      <c r="C6" s="618" t="s">
        <v>32</v>
      </c>
      <c r="D6" s="618" t="s">
        <v>31</v>
      </c>
      <c r="E6" s="618" t="s">
        <v>32</v>
      </c>
      <c r="F6" s="618" t="s">
        <v>31</v>
      </c>
      <c r="G6" s="618" t="s">
        <v>32</v>
      </c>
      <c r="H6" s="618" t="s">
        <v>31</v>
      </c>
      <c r="I6" s="618" t="s">
        <v>32</v>
      </c>
      <c r="J6" s="618" t="s">
        <v>31</v>
      </c>
      <c r="K6" s="618" t="s">
        <v>32</v>
      </c>
      <c r="L6" s="618" t="s">
        <v>31</v>
      </c>
      <c r="M6" s="618" t="s">
        <v>32</v>
      </c>
      <c r="N6" s="618" t="s">
        <v>31</v>
      </c>
      <c r="O6" s="618" t="s">
        <v>32</v>
      </c>
    </row>
    <row r="7" spans="1:15" ht="12.75" customHeight="1">
      <c r="A7" s="1127"/>
      <c r="B7" s="619" t="s">
        <v>29</v>
      </c>
      <c r="C7" s="619" t="s">
        <v>30</v>
      </c>
      <c r="D7" s="619" t="s">
        <v>29</v>
      </c>
      <c r="E7" s="619" t="s">
        <v>30</v>
      </c>
      <c r="F7" s="619" t="s">
        <v>29</v>
      </c>
      <c r="G7" s="619" t="s">
        <v>30</v>
      </c>
      <c r="H7" s="619" t="s">
        <v>29</v>
      </c>
      <c r="I7" s="619" t="s">
        <v>30</v>
      </c>
      <c r="J7" s="619" t="s">
        <v>29</v>
      </c>
      <c r="K7" s="619" t="s">
        <v>30</v>
      </c>
      <c r="L7" s="619" t="s">
        <v>29</v>
      </c>
      <c r="M7" s="619" t="s">
        <v>30</v>
      </c>
      <c r="N7" s="619" t="s">
        <v>29</v>
      </c>
      <c r="O7" s="619" t="s">
        <v>30</v>
      </c>
    </row>
    <row r="8" spans="1:15" ht="18">
      <c r="A8" s="378" t="s">
        <v>487</v>
      </c>
      <c r="B8" s="472">
        <v>113440.5508</v>
      </c>
      <c r="C8" s="473">
        <v>7.7838461458356364E-2</v>
      </c>
      <c r="D8" s="472">
        <v>125621.45213999999</v>
      </c>
      <c r="E8" s="473">
        <v>0.14420964578446188</v>
      </c>
      <c r="F8" s="472">
        <v>1743.0275900000001</v>
      </c>
      <c r="G8" s="473">
        <v>4.9946447481535448E-2</v>
      </c>
      <c r="H8" s="472">
        <v>1611.30574</v>
      </c>
      <c r="I8" s="473">
        <v>0.24707671436307732</v>
      </c>
      <c r="J8" s="472">
        <v>2221098.7084400002</v>
      </c>
      <c r="K8" s="473">
        <v>0.16407039531235551</v>
      </c>
      <c r="L8" s="472">
        <v>170768.87127</v>
      </c>
      <c r="M8" s="473">
        <v>0.12507211554552478</v>
      </c>
      <c r="N8" s="472">
        <v>2634283.91598</v>
      </c>
      <c r="O8" s="473">
        <v>0.15251102707395719</v>
      </c>
    </row>
    <row r="9" spans="1:15" ht="18">
      <c r="A9" s="378" t="s">
        <v>488</v>
      </c>
      <c r="B9" s="472">
        <v>2668.4311400000001</v>
      </c>
      <c r="C9" s="473">
        <v>1.8309729014923644E-3</v>
      </c>
      <c r="D9" s="472">
        <v>2614.59004</v>
      </c>
      <c r="E9" s="473">
        <v>3.0014706653747015E-3</v>
      </c>
      <c r="F9" s="472">
        <v>0</v>
      </c>
      <c r="G9" s="473">
        <v>0</v>
      </c>
      <c r="H9" s="472">
        <v>0</v>
      </c>
      <c r="I9" s="473">
        <v>0</v>
      </c>
      <c r="J9" s="472">
        <v>17212.100760000001</v>
      </c>
      <c r="K9" s="473">
        <v>1.2714410958496946E-3</v>
      </c>
      <c r="L9" s="472">
        <v>9741.1815700000006</v>
      </c>
      <c r="M9" s="473">
        <v>7.1344980956550451E-3</v>
      </c>
      <c r="N9" s="472">
        <v>32236.303510000002</v>
      </c>
      <c r="O9" s="473">
        <v>1.8663105094915051E-3</v>
      </c>
    </row>
    <row r="10" spans="1:15" ht="18">
      <c r="A10" s="378" t="s">
        <v>489</v>
      </c>
      <c r="B10" s="472">
        <v>1355227.76667</v>
      </c>
      <c r="C10" s="473">
        <v>0.92990419686182613</v>
      </c>
      <c r="D10" s="472">
        <v>746212.58428000007</v>
      </c>
      <c r="E10" s="473">
        <v>0.85662958535934275</v>
      </c>
      <c r="F10" s="472">
        <v>33380.13046</v>
      </c>
      <c r="G10" s="473">
        <v>0.95650748302107569</v>
      </c>
      <c r="H10" s="472">
        <v>4923.1854899999998</v>
      </c>
      <c r="I10" s="473">
        <v>0.75491848931735128</v>
      </c>
      <c r="J10" s="472">
        <v>11805143.254969999</v>
      </c>
      <c r="K10" s="473">
        <v>0.87203441846233321</v>
      </c>
      <c r="L10" s="472">
        <v>1238317.5672499998</v>
      </c>
      <c r="M10" s="473">
        <v>0.90695099581860184</v>
      </c>
      <c r="N10" s="472">
        <v>15183204.489119999</v>
      </c>
      <c r="O10" s="473">
        <v>0.87902678100213893</v>
      </c>
    </row>
    <row r="11" spans="1:15" ht="21.75" customHeight="1">
      <c r="A11" s="378" t="s">
        <v>490</v>
      </c>
      <c r="B11" s="474">
        <v>439683.76679000008</v>
      </c>
      <c r="C11" s="475">
        <v>0.30169377434958977</v>
      </c>
      <c r="D11" s="474">
        <v>349349.32347999996</v>
      </c>
      <c r="E11" s="475">
        <v>0.40104250775533334</v>
      </c>
      <c r="F11" s="474">
        <v>0</v>
      </c>
      <c r="G11" s="475">
        <v>0</v>
      </c>
      <c r="H11" s="474">
        <v>4923.1854899999998</v>
      </c>
      <c r="I11" s="475">
        <v>0.75491848931735128</v>
      </c>
      <c r="J11" s="474">
        <v>8748171.3888099995</v>
      </c>
      <c r="K11" s="475">
        <v>0.64621888823230023</v>
      </c>
      <c r="L11" s="474">
        <v>611608.57144999993</v>
      </c>
      <c r="M11" s="475">
        <v>0.44794567855450895</v>
      </c>
      <c r="N11" s="474">
        <v>10153736.236020001</v>
      </c>
      <c r="O11" s="475">
        <v>0.58784732070816903</v>
      </c>
    </row>
    <row r="12" spans="1:15" ht="18" customHeight="1">
      <c r="A12" s="385" t="s">
        <v>491</v>
      </c>
      <c r="B12" s="474">
        <v>391156.89081000001</v>
      </c>
      <c r="C12" s="475">
        <v>0.26839653329226165</v>
      </c>
      <c r="D12" s="474">
        <v>46544.586390000004</v>
      </c>
      <c r="E12" s="475">
        <v>5.3431784159012397E-2</v>
      </c>
      <c r="F12" s="474">
        <v>0</v>
      </c>
      <c r="G12" s="475">
        <v>0</v>
      </c>
      <c r="H12" s="474">
        <v>0</v>
      </c>
      <c r="I12" s="475">
        <v>0</v>
      </c>
      <c r="J12" s="474">
        <v>0</v>
      </c>
      <c r="K12" s="475">
        <v>0</v>
      </c>
      <c r="L12" s="474">
        <v>5657.2234600000002</v>
      </c>
      <c r="M12" s="475">
        <v>4.1433833988236647E-3</v>
      </c>
      <c r="N12" s="474">
        <v>443358.70066000003</v>
      </c>
      <c r="O12" s="475">
        <v>2.5668110559251164E-2</v>
      </c>
    </row>
    <row r="13" spans="1:15" ht="18" customHeight="1">
      <c r="A13" s="385" t="s">
        <v>492</v>
      </c>
      <c r="B13" s="474">
        <v>12276.327600000001</v>
      </c>
      <c r="C13" s="475">
        <v>8.423535023445573E-3</v>
      </c>
      <c r="D13" s="474">
        <v>274859.22489999997</v>
      </c>
      <c r="E13" s="475">
        <v>0.31553011677692216</v>
      </c>
      <c r="F13" s="474">
        <v>0</v>
      </c>
      <c r="G13" s="475">
        <v>0</v>
      </c>
      <c r="H13" s="474">
        <v>0</v>
      </c>
      <c r="I13" s="475">
        <v>0</v>
      </c>
      <c r="J13" s="474">
        <v>6638695.7748299995</v>
      </c>
      <c r="K13" s="475">
        <v>0.49039398203956314</v>
      </c>
      <c r="L13" s="474">
        <v>418019.26788999996</v>
      </c>
      <c r="M13" s="475">
        <v>0.30615974553776032</v>
      </c>
      <c r="N13" s="474">
        <v>7343850.5952199996</v>
      </c>
      <c r="O13" s="475">
        <v>0.42516988778638443</v>
      </c>
    </row>
    <row r="14" spans="1:15" ht="18" customHeight="1">
      <c r="A14" s="385" t="s">
        <v>493</v>
      </c>
      <c r="B14" s="474">
        <v>0</v>
      </c>
      <c r="C14" s="475">
        <v>0</v>
      </c>
      <c r="D14" s="474">
        <v>0</v>
      </c>
      <c r="E14" s="475">
        <v>0</v>
      </c>
      <c r="F14" s="474">
        <v>0</v>
      </c>
      <c r="G14" s="475">
        <v>0</v>
      </c>
      <c r="H14" s="474">
        <v>0</v>
      </c>
      <c r="I14" s="475">
        <v>0</v>
      </c>
      <c r="J14" s="474">
        <v>0</v>
      </c>
      <c r="K14" s="475">
        <v>0</v>
      </c>
      <c r="L14" s="474">
        <v>0</v>
      </c>
      <c r="M14" s="475">
        <v>0</v>
      </c>
      <c r="N14" s="474">
        <v>0</v>
      </c>
      <c r="O14" s="475">
        <v>0</v>
      </c>
    </row>
    <row r="15" spans="1:15" ht="19.5">
      <c r="A15" s="385" t="s">
        <v>494</v>
      </c>
      <c r="B15" s="474">
        <v>445.18683000000004</v>
      </c>
      <c r="C15" s="475">
        <v>3.0546976071913476E-4</v>
      </c>
      <c r="D15" s="474">
        <v>16651.296060000001</v>
      </c>
      <c r="E15" s="475">
        <v>1.9115186664047473E-2</v>
      </c>
      <c r="F15" s="474">
        <v>0</v>
      </c>
      <c r="G15" s="475">
        <v>0</v>
      </c>
      <c r="H15" s="474">
        <v>0</v>
      </c>
      <c r="I15" s="475">
        <v>0</v>
      </c>
      <c r="J15" s="474">
        <v>154142.90188999998</v>
      </c>
      <c r="K15" s="475">
        <v>1.1386385824090047E-2</v>
      </c>
      <c r="L15" s="474">
        <v>4237.8137100000004</v>
      </c>
      <c r="M15" s="475">
        <v>3.1037994340286012E-3</v>
      </c>
      <c r="N15" s="474">
        <v>175477.19848999995</v>
      </c>
      <c r="O15" s="475">
        <v>1.0159196435671411E-2</v>
      </c>
    </row>
    <row r="16" spans="1:15" ht="19.5">
      <c r="A16" s="386" t="s">
        <v>495</v>
      </c>
      <c r="B16" s="474">
        <v>0</v>
      </c>
      <c r="C16" s="475">
        <v>0</v>
      </c>
      <c r="D16" s="474">
        <v>0</v>
      </c>
      <c r="E16" s="475">
        <v>0</v>
      </c>
      <c r="F16" s="474">
        <v>0</v>
      </c>
      <c r="G16" s="475">
        <v>0</v>
      </c>
      <c r="H16" s="474">
        <v>0</v>
      </c>
      <c r="I16" s="475">
        <v>0</v>
      </c>
      <c r="J16" s="474">
        <v>0</v>
      </c>
      <c r="K16" s="475">
        <v>0</v>
      </c>
      <c r="L16" s="474">
        <v>0</v>
      </c>
      <c r="M16" s="475">
        <v>0</v>
      </c>
      <c r="N16" s="474">
        <v>0</v>
      </c>
      <c r="O16" s="475">
        <v>0</v>
      </c>
    </row>
    <row r="17" spans="1:15" ht="18" customHeight="1">
      <c r="A17" s="386" t="s">
        <v>496</v>
      </c>
      <c r="B17" s="474">
        <v>6768.0528400000003</v>
      </c>
      <c r="C17" s="475">
        <v>4.6439726924744395E-3</v>
      </c>
      <c r="D17" s="474">
        <v>739.55236000000002</v>
      </c>
      <c r="E17" s="475">
        <v>8.4898384836218181E-4</v>
      </c>
      <c r="F17" s="474">
        <v>0</v>
      </c>
      <c r="G17" s="475">
        <v>0</v>
      </c>
      <c r="H17" s="474">
        <v>0</v>
      </c>
      <c r="I17" s="475">
        <v>0</v>
      </c>
      <c r="J17" s="474">
        <v>80363.896219999995</v>
      </c>
      <c r="K17" s="475">
        <v>5.9364026333243421E-3</v>
      </c>
      <c r="L17" s="474">
        <v>41870.891929999998</v>
      </c>
      <c r="M17" s="475">
        <v>3.0666485024563931E-2</v>
      </c>
      <c r="N17" s="474">
        <v>129742.39335</v>
      </c>
      <c r="O17" s="475">
        <v>7.5113944798469784E-3</v>
      </c>
    </row>
    <row r="18" spans="1:15" ht="18" customHeight="1">
      <c r="A18" s="387" t="s">
        <v>497</v>
      </c>
      <c r="B18" s="474">
        <v>0</v>
      </c>
      <c r="C18" s="475">
        <v>0</v>
      </c>
      <c r="D18" s="474">
        <v>0</v>
      </c>
      <c r="E18" s="475">
        <v>0</v>
      </c>
      <c r="F18" s="474">
        <v>0</v>
      </c>
      <c r="G18" s="475">
        <v>0</v>
      </c>
      <c r="H18" s="474">
        <v>0</v>
      </c>
      <c r="I18" s="475">
        <v>0</v>
      </c>
      <c r="J18" s="474">
        <v>147972.69069999998</v>
      </c>
      <c r="K18" s="475">
        <v>1.0930598341409888E-2</v>
      </c>
      <c r="L18" s="474">
        <v>199.98335</v>
      </c>
      <c r="M18" s="475">
        <v>1.464689698559552E-4</v>
      </c>
      <c r="N18" s="474">
        <v>148172.67404999997</v>
      </c>
      <c r="O18" s="475">
        <v>8.5784097023776339E-3</v>
      </c>
    </row>
    <row r="19" spans="1:15" ht="18" customHeight="1">
      <c r="A19" s="378" t="s">
        <v>498</v>
      </c>
      <c r="B19" s="474">
        <v>29037.308710000001</v>
      </c>
      <c r="C19" s="475">
        <v>1.9924263580688915E-2</v>
      </c>
      <c r="D19" s="474">
        <v>10554.663769999999</v>
      </c>
      <c r="E19" s="475">
        <v>1.2116436306989126E-2</v>
      </c>
      <c r="F19" s="474">
        <v>0</v>
      </c>
      <c r="G19" s="475">
        <v>0</v>
      </c>
      <c r="H19" s="474">
        <v>4923.1854899999998</v>
      </c>
      <c r="I19" s="475">
        <v>0.75491848931735128</v>
      </c>
      <c r="J19" s="474">
        <v>1726996.1251700001</v>
      </c>
      <c r="K19" s="475">
        <v>0.12757151939391279</v>
      </c>
      <c r="L19" s="474">
        <v>141623.39111000003</v>
      </c>
      <c r="M19" s="475">
        <v>0.1037257961894765</v>
      </c>
      <c r="N19" s="474">
        <v>1913134.6742500002</v>
      </c>
      <c r="O19" s="475">
        <v>0.11076032174463736</v>
      </c>
    </row>
    <row r="20" spans="1:15" ht="18" customHeight="1">
      <c r="A20" s="385" t="s">
        <v>499</v>
      </c>
      <c r="B20" s="474">
        <v>915543.9998799999</v>
      </c>
      <c r="C20" s="475">
        <v>0.62821042251223624</v>
      </c>
      <c r="D20" s="474">
        <v>396863.26080000005</v>
      </c>
      <c r="E20" s="475">
        <v>0.45558707760400929</v>
      </c>
      <c r="F20" s="474">
        <v>33380.13046</v>
      </c>
      <c r="G20" s="475">
        <v>0.95650748302107569</v>
      </c>
      <c r="H20" s="474">
        <v>0</v>
      </c>
      <c r="I20" s="475">
        <v>0</v>
      </c>
      <c r="J20" s="474">
        <v>3056971.8661600002</v>
      </c>
      <c r="K20" s="475">
        <v>0.22581553023003312</v>
      </c>
      <c r="L20" s="474">
        <v>626708.99579999992</v>
      </c>
      <c r="M20" s="475">
        <v>0.45900531726409288</v>
      </c>
      <c r="N20" s="474">
        <v>5029468.2530999994</v>
      </c>
      <c r="O20" s="475">
        <v>0.29117946029396996</v>
      </c>
    </row>
    <row r="21" spans="1:15" ht="18" customHeight="1">
      <c r="A21" s="385" t="s">
        <v>500</v>
      </c>
      <c r="B21" s="474">
        <v>858839.58516000002</v>
      </c>
      <c r="C21" s="475">
        <v>0.58930207476026675</v>
      </c>
      <c r="D21" s="474">
        <v>155719.35805000001</v>
      </c>
      <c r="E21" s="475">
        <v>0.17876113580622946</v>
      </c>
      <c r="F21" s="474">
        <v>0</v>
      </c>
      <c r="G21" s="475">
        <v>0</v>
      </c>
      <c r="H21" s="474">
        <v>0</v>
      </c>
      <c r="I21" s="475">
        <v>0</v>
      </c>
      <c r="J21" s="474">
        <v>9294.7270200000003</v>
      </c>
      <c r="K21" s="475">
        <v>6.8659241964213113E-4</v>
      </c>
      <c r="L21" s="474">
        <v>61890.73805</v>
      </c>
      <c r="M21" s="475">
        <v>4.532913687968658E-2</v>
      </c>
      <c r="N21" s="474">
        <v>1085744.4082800001</v>
      </c>
      <c r="O21" s="475">
        <v>6.2858826204003557E-2</v>
      </c>
    </row>
    <row r="22" spans="1:15" ht="18" customHeight="1">
      <c r="A22" s="385" t="s">
        <v>501</v>
      </c>
      <c r="B22" s="474">
        <v>4408.5232800000003</v>
      </c>
      <c r="C22" s="475">
        <v>3.0249559526869542E-3</v>
      </c>
      <c r="D22" s="474">
        <v>99040.154670000004</v>
      </c>
      <c r="E22" s="475">
        <v>0.11369511640003732</v>
      </c>
      <c r="F22" s="474">
        <v>0</v>
      </c>
      <c r="G22" s="475">
        <v>0</v>
      </c>
      <c r="H22" s="474">
        <v>0</v>
      </c>
      <c r="I22" s="475">
        <v>0</v>
      </c>
      <c r="J22" s="474">
        <v>3005876.7199499998</v>
      </c>
      <c r="K22" s="475">
        <v>0.22204118161357503</v>
      </c>
      <c r="L22" s="474">
        <v>111931.53112</v>
      </c>
      <c r="M22" s="475">
        <v>8.1979305064877606E-2</v>
      </c>
      <c r="N22" s="474">
        <v>3221256.9290199997</v>
      </c>
      <c r="O22" s="475">
        <v>0.18649364244065453</v>
      </c>
    </row>
    <row r="23" spans="1:15" ht="18" customHeight="1">
      <c r="A23" s="385" t="s">
        <v>493</v>
      </c>
      <c r="B23" s="474">
        <v>0</v>
      </c>
      <c r="C23" s="475">
        <v>0</v>
      </c>
      <c r="D23" s="474">
        <v>0</v>
      </c>
      <c r="E23" s="475">
        <v>0</v>
      </c>
      <c r="F23" s="474">
        <v>0</v>
      </c>
      <c r="G23" s="475">
        <v>0</v>
      </c>
      <c r="H23" s="474">
        <v>0</v>
      </c>
      <c r="I23" s="475">
        <v>0</v>
      </c>
      <c r="J23" s="474">
        <v>0</v>
      </c>
      <c r="K23" s="475">
        <v>0</v>
      </c>
      <c r="L23" s="474">
        <v>0</v>
      </c>
      <c r="M23" s="475">
        <v>0</v>
      </c>
      <c r="N23" s="474">
        <v>0</v>
      </c>
      <c r="O23" s="475">
        <v>0</v>
      </c>
    </row>
    <row r="24" spans="1:15" ht="19.5">
      <c r="A24" s="385" t="s">
        <v>502</v>
      </c>
      <c r="B24" s="474">
        <v>250.02376999999998</v>
      </c>
      <c r="C24" s="475">
        <v>1.7155651526348158E-4</v>
      </c>
      <c r="D24" s="474">
        <v>0</v>
      </c>
      <c r="E24" s="475">
        <v>0</v>
      </c>
      <c r="F24" s="474">
        <v>0</v>
      </c>
      <c r="G24" s="475">
        <v>0</v>
      </c>
      <c r="H24" s="474">
        <v>0</v>
      </c>
      <c r="I24" s="475">
        <v>0</v>
      </c>
      <c r="J24" s="474">
        <v>12635.642179999999</v>
      </c>
      <c r="K24" s="475">
        <v>9.3338256405279261E-4</v>
      </c>
      <c r="L24" s="474">
        <v>147681.42766999998</v>
      </c>
      <c r="M24" s="475">
        <v>0.10816273743629984</v>
      </c>
      <c r="N24" s="474">
        <v>160567.09361999997</v>
      </c>
      <c r="O24" s="475">
        <v>9.2959806700092813E-3</v>
      </c>
    </row>
    <row r="25" spans="1:15" ht="19.5">
      <c r="A25" s="386" t="s">
        <v>495</v>
      </c>
      <c r="B25" s="474">
        <v>0</v>
      </c>
      <c r="C25" s="475">
        <v>0</v>
      </c>
      <c r="D25" s="474">
        <v>0</v>
      </c>
      <c r="E25" s="475">
        <v>0</v>
      </c>
      <c r="F25" s="474">
        <v>0</v>
      </c>
      <c r="G25" s="475">
        <v>0</v>
      </c>
      <c r="H25" s="474">
        <v>0</v>
      </c>
      <c r="I25" s="475">
        <v>0</v>
      </c>
      <c r="J25" s="474">
        <v>0</v>
      </c>
      <c r="K25" s="475">
        <v>0</v>
      </c>
      <c r="L25" s="474">
        <v>0</v>
      </c>
      <c r="M25" s="475">
        <v>0</v>
      </c>
      <c r="N25" s="474">
        <v>0</v>
      </c>
      <c r="O25" s="475">
        <v>0</v>
      </c>
    </row>
    <row r="26" spans="1:15" ht="19.5">
      <c r="A26" s="386" t="s">
        <v>503</v>
      </c>
      <c r="B26" s="474">
        <v>52045.86767</v>
      </c>
      <c r="C26" s="475">
        <v>3.5711835284019187E-2</v>
      </c>
      <c r="D26" s="474">
        <v>142103.74808000002</v>
      </c>
      <c r="E26" s="475">
        <v>0.16313082539774251</v>
      </c>
      <c r="F26" s="474">
        <v>33380.13046</v>
      </c>
      <c r="G26" s="475">
        <v>0.95650748302107569</v>
      </c>
      <c r="H26" s="474">
        <v>0</v>
      </c>
      <c r="I26" s="475">
        <v>0</v>
      </c>
      <c r="J26" s="474">
        <v>22682.249050000002</v>
      </c>
      <c r="K26" s="475">
        <v>1.6755156148916068E-3</v>
      </c>
      <c r="L26" s="474">
        <v>305205.29895999999</v>
      </c>
      <c r="M26" s="475">
        <v>0.22353413788322893</v>
      </c>
      <c r="N26" s="474">
        <v>555417.29422000004</v>
      </c>
      <c r="O26" s="475">
        <v>3.2155707090751405E-2</v>
      </c>
    </row>
    <row r="27" spans="1:15" ht="18" customHeight="1">
      <c r="A27" s="387" t="s">
        <v>497</v>
      </c>
      <c r="B27" s="474">
        <v>0</v>
      </c>
      <c r="C27" s="475">
        <v>0</v>
      </c>
      <c r="D27" s="474">
        <v>0</v>
      </c>
      <c r="E27" s="475">
        <v>0</v>
      </c>
      <c r="F27" s="474">
        <v>0</v>
      </c>
      <c r="G27" s="475">
        <v>0</v>
      </c>
      <c r="H27" s="474">
        <v>0</v>
      </c>
      <c r="I27" s="475">
        <v>0</v>
      </c>
      <c r="J27" s="474">
        <v>6482.5279600000003</v>
      </c>
      <c r="K27" s="475">
        <v>4.788580178715317E-4</v>
      </c>
      <c r="L27" s="474">
        <v>0</v>
      </c>
      <c r="M27" s="475">
        <v>0</v>
      </c>
      <c r="N27" s="474">
        <v>6482.5279600000003</v>
      </c>
      <c r="O27" s="475">
        <v>3.7530388855122577E-4</v>
      </c>
    </row>
    <row r="28" spans="1:15" ht="18" customHeight="1">
      <c r="A28" s="385" t="s">
        <v>498</v>
      </c>
      <c r="B28" s="474">
        <v>0</v>
      </c>
      <c r="C28" s="475">
        <v>0</v>
      </c>
      <c r="D28" s="474">
        <v>0</v>
      </c>
      <c r="E28" s="475">
        <v>0</v>
      </c>
      <c r="F28" s="474">
        <v>0</v>
      </c>
      <c r="G28" s="475">
        <v>0</v>
      </c>
      <c r="H28" s="474">
        <v>0</v>
      </c>
      <c r="I28" s="475">
        <v>0</v>
      </c>
      <c r="J28" s="474">
        <v>0</v>
      </c>
      <c r="K28" s="475">
        <v>0</v>
      </c>
      <c r="L28" s="474">
        <v>0</v>
      </c>
      <c r="M28" s="475">
        <v>0</v>
      </c>
      <c r="N28" s="474">
        <v>0</v>
      </c>
      <c r="O28" s="475">
        <v>0</v>
      </c>
    </row>
    <row r="29" spans="1:15" ht="18" customHeight="1">
      <c r="A29" s="385" t="s">
        <v>504</v>
      </c>
      <c r="B29" s="476">
        <v>167.46722</v>
      </c>
      <c r="C29" s="477">
        <v>1.1490944514620681E-4</v>
      </c>
      <c r="D29" s="476">
        <v>1665.0299600000001</v>
      </c>
      <c r="E29" s="477">
        <v>1.9114042757961446E-3</v>
      </c>
      <c r="F29" s="476">
        <v>0</v>
      </c>
      <c r="G29" s="477">
        <v>0</v>
      </c>
      <c r="H29" s="476">
        <v>0</v>
      </c>
      <c r="I29" s="477">
        <v>0</v>
      </c>
      <c r="J29" s="476">
        <v>3292.7500399999999</v>
      </c>
      <c r="K29" s="477">
        <v>2.432322339726255E-4</v>
      </c>
      <c r="L29" s="476">
        <v>15667.53218</v>
      </c>
      <c r="M29" s="477">
        <v>1.1474991786014325E-2</v>
      </c>
      <c r="N29" s="476">
        <v>20792.779399999999</v>
      </c>
      <c r="O29" s="477">
        <v>1.2037913312151487E-3</v>
      </c>
    </row>
    <row r="30" spans="1:15" ht="18" customHeight="1">
      <c r="A30" s="378" t="s">
        <v>505</v>
      </c>
      <c r="B30" s="472">
        <v>1471504.2158300001</v>
      </c>
      <c r="C30" s="473">
        <v>1.009688540666821</v>
      </c>
      <c r="D30" s="472">
        <v>876113.65642000001</v>
      </c>
      <c r="E30" s="473">
        <v>1.0057521060849755</v>
      </c>
      <c r="F30" s="472">
        <v>35123.158049999998</v>
      </c>
      <c r="G30" s="473">
        <v>1.0064539305026112</v>
      </c>
      <c r="H30" s="472">
        <v>6534.4912299999996</v>
      </c>
      <c r="I30" s="473">
        <v>1.0019952036804285</v>
      </c>
      <c r="J30" s="472">
        <v>14046746.81421</v>
      </c>
      <c r="K30" s="473">
        <v>1.037619487104511</v>
      </c>
      <c r="L30" s="472">
        <v>1434495.15227</v>
      </c>
      <c r="M30" s="473">
        <v>1.050632601245796</v>
      </c>
      <c r="N30" s="472">
        <v>17870517.48801</v>
      </c>
      <c r="O30" s="473">
        <v>1.0346079099168028</v>
      </c>
    </row>
    <row r="31" spans="1:15" ht="18" customHeight="1">
      <c r="A31" s="385" t="s">
        <v>506</v>
      </c>
      <c r="B31" s="476">
        <v>14119.926949999999</v>
      </c>
      <c r="C31" s="477">
        <v>9.6885406668210782E-3</v>
      </c>
      <c r="D31" s="476">
        <v>5010.6767499999996</v>
      </c>
      <c r="E31" s="477">
        <v>5.7521060849753886E-3</v>
      </c>
      <c r="F31" s="476">
        <v>225.22881000000001</v>
      </c>
      <c r="G31" s="477">
        <v>6.4539305026111065E-3</v>
      </c>
      <c r="H31" s="476">
        <v>13.01168</v>
      </c>
      <c r="I31" s="477">
        <v>1.9952036804286228E-3</v>
      </c>
      <c r="J31" s="476">
        <v>509272.82805000001</v>
      </c>
      <c r="K31" s="477">
        <v>3.761948710451106E-2</v>
      </c>
      <c r="L31" s="476">
        <v>69131.89344</v>
      </c>
      <c r="M31" s="477">
        <v>5.0632601245796043E-2</v>
      </c>
      <c r="N31" s="476">
        <v>597773.56568</v>
      </c>
      <c r="O31" s="477">
        <v>3.460790991680282E-2</v>
      </c>
    </row>
    <row r="32" spans="1:15" ht="26.25" customHeight="1">
      <c r="A32" s="620" t="s">
        <v>507</v>
      </c>
      <c r="B32" s="621">
        <v>1457384.2888800001</v>
      </c>
      <c r="C32" s="622">
        <v>1</v>
      </c>
      <c r="D32" s="621">
        <v>871102.97967000003</v>
      </c>
      <c r="E32" s="622">
        <v>1</v>
      </c>
      <c r="F32" s="621">
        <v>34897.929239999998</v>
      </c>
      <c r="G32" s="622">
        <v>1</v>
      </c>
      <c r="H32" s="621">
        <v>6521.47955</v>
      </c>
      <c r="I32" s="622">
        <v>1</v>
      </c>
      <c r="J32" s="621">
        <v>13537473.986159999</v>
      </c>
      <c r="K32" s="622">
        <v>1</v>
      </c>
      <c r="L32" s="621">
        <v>1365363.2588299999</v>
      </c>
      <c r="M32" s="622">
        <v>1</v>
      </c>
      <c r="N32" s="621">
        <v>17272743.92233</v>
      </c>
      <c r="O32" s="622">
        <v>1</v>
      </c>
    </row>
    <row r="33" spans="1:15" ht="19.5">
      <c r="A33" s="387" t="s">
        <v>508</v>
      </c>
      <c r="B33" s="474">
        <v>862.31381999999996</v>
      </c>
      <c r="C33" s="475">
        <v>5.916859585900217E-4</v>
      </c>
      <c r="D33" s="474">
        <v>1354.50866</v>
      </c>
      <c r="E33" s="475">
        <v>1.554935170251775E-3</v>
      </c>
      <c r="F33" s="474">
        <v>0</v>
      </c>
      <c r="G33" s="475">
        <v>0</v>
      </c>
      <c r="H33" s="474">
        <v>0</v>
      </c>
      <c r="I33" s="475">
        <v>0</v>
      </c>
      <c r="J33" s="474">
        <v>1819.0804900000001</v>
      </c>
      <c r="K33" s="475">
        <v>1.3437370161226034E-4</v>
      </c>
      <c r="L33" s="474">
        <v>1128.2754399999999</v>
      </c>
      <c r="M33" s="475">
        <v>8.2635550114834339E-4</v>
      </c>
      <c r="N33" s="474">
        <v>5164.1784100000004</v>
      </c>
      <c r="O33" s="475">
        <v>2.989784618600066E-4</v>
      </c>
    </row>
    <row r="34" spans="1:15" ht="28.5">
      <c r="A34" s="387" t="s">
        <v>509</v>
      </c>
      <c r="B34" s="474">
        <v>0</v>
      </c>
      <c r="C34" s="475">
        <v>0</v>
      </c>
      <c r="D34" s="474">
        <v>0</v>
      </c>
      <c r="E34" s="475">
        <v>0</v>
      </c>
      <c r="F34" s="474">
        <v>0</v>
      </c>
      <c r="G34" s="475">
        <v>0</v>
      </c>
      <c r="H34" s="474">
        <v>0</v>
      </c>
      <c r="I34" s="475">
        <v>0</v>
      </c>
      <c r="J34" s="474">
        <v>449964.36739999999</v>
      </c>
      <c r="K34" s="475">
        <v>3.3238428960973065E-2</v>
      </c>
      <c r="L34" s="474">
        <v>63697.742869999995</v>
      </c>
      <c r="M34" s="475">
        <v>4.6652597730353122E-2</v>
      </c>
      <c r="N34" s="474">
        <v>513662.11027</v>
      </c>
      <c r="O34" s="475">
        <v>2.9738304034366173E-2</v>
      </c>
    </row>
    <row r="35" spans="1:15" ht="12.75" customHeight="1">
      <c r="A35" s="22" t="s">
        <v>455</v>
      </c>
    </row>
    <row r="36" spans="1:15" ht="12.75" customHeight="1">
      <c r="A36" s="40" t="s">
        <v>510</v>
      </c>
    </row>
    <row r="37" spans="1:15" ht="12.75" customHeight="1"/>
    <row r="38" spans="1:15" ht="12.75" customHeight="1"/>
    <row r="39" spans="1:15" ht="12.75" customHeight="1"/>
    <row r="40" spans="1:15" ht="12.75" customHeight="1"/>
    <row r="41" spans="1:15" ht="12.75" customHeight="1">
      <c r="A41" s="145" t="s">
        <v>809</v>
      </c>
      <c r="H41" s="141" t="str">
        <f>Naslovnica!A20</f>
        <v>Listopad 2020.</v>
      </c>
    </row>
    <row r="42" spans="1:15">
      <c r="A42" s="575" t="s">
        <v>810</v>
      </c>
      <c r="H42" s="569" t="str">
        <f>Naslovnica!A24</f>
        <v>October 2020</v>
      </c>
    </row>
    <row r="43" spans="1:15" ht="12.75" customHeight="1"/>
    <row r="44" spans="1:15">
      <c r="H44" s="14" t="s">
        <v>511</v>
      </c>
    </row>
    <row r="45" spans="1:15" ht="22.5">
      <c r="A45" s="1126" t="s">
        <v>512</v>
      </c>
      <c r="B45" s="623" t="s">
        <v>479</v>
      </c>
      <c r="C45" s="623" t="s">
        <v>480</v>
      </c>
      <c r="D45" s="623" t="s">
        <v>481</v>
      </c>
      <c r="E45" s="623" t="s">
        <v>482</v>
      </c>
      <c r="F45" s="623" t="s">
        <v>483</v>
      </c>
      <c r="G45" s="623" t="s">
        <v>514</v>
      </c>
      <c r="H45" s="623" t="s">
        <v>485</v>
      </c>
    </row>
    <row r="46" spans="1:15" ht="22.5">
      <c r="A46" s="1126"/>
      <c r="B46" s="624" t="s">
        <v>513</v>
      </c>
      <c r="C46" s="624" t="s">
        <v>513</v>
      </c>
      <c r="D46" s="624" t="s">
        <v>513</v>
      </c>
      <c r="E46" s="624" t="s">
        <v>513</v>
      </c>
      <c r="F46" s="624" t="s">
        <v>513</v>
      </c>
      <c r="G46" s="624" t="s">
        <v>513</v>
      </c>
      <c r="H46" s="624" t="s">
        <v>513</v>
      </c>
    </row>
    <row r="47" spans="1:15" ht="22.5">
      <c r="A47" s="80" t="s">
        <v>515</v>
      </c>
      <c r="B47" s="478">
        <v>30213.743280000006</v>
      </c>
      <c r="C47" s="478">
        <v>15052.84585</v>
      </c>
      <c r="D47" s="478">
        <v>3975.1924199999999</v>
      </c>
      <c r="E47" s="478">
        <v>5536.4979499999999</v>
      </c>
      <c r="F47" s="478">
        <v>416999.68699000037</v>
      </c>
      <c r="G47" s="478">
        <v>15018.778960000005</v>
      </c>
      <c r="H47" s="478">
        <v>486796.7454500004</v>
      </c>
    </row>
    <row r="48" spans="1:15" ht="22.5">
      <c r="A48" s="479" t="s">
        <v>516</v>
      </c>
      <c r="B48" s="478">
        <v>62423.618309999998</v>
      </c>
      <c r="C48" s="478">
        <v>21564.154740000002</v>
      </c>
      <c r="D48" s="478">
        <v>1766.3218499999996</v>
      </c>
      <c r="E48" s="478">
        <v>5601.8268199999993</v>
      </c>
      <c r="F48" s="478">
        <v>398652.52401000023</v>
      </c>
      <c r="G48" s="478">
        <v>17714.472650000003</v>
      </c>
      <c r="H48" s="478">
        <v>507722.91838000022</v>
      </c>
    </row>
    <row r="49" spans="1:15" ht="33">
      <c r="A49" s="620" t="s">
        <v>517</v>
      </c>
      <c r="B49" s="625">
        <f>B47-B48</f>
        <v>-32209.875029999992</v>
      </c>
      <c r="C49" s="625">
        <f t="shared" ref="C49:H49" si="0">C47-C48</f>
        <v>-6511.3088900000021</v>
      </c>
      <c r="D49" s="625">
        <f t="shared" si="0"/>
        <v>2208.87057</v>
      </c>
      <c r="E49" s="625">
        <f t="shared" si="0"/>
        <v>-65.32886999999937</v>
      </c>
      <c r="F49" s="625">
        <f t="shared" si="0"/>
        <v>18347.162980000139</v>
      </c>
      <c r="G49" s="625">
        <f t="shared" si="0"/>
        <v>-2695.6936899999982</v>
      </c>
      <c r="H49" s="625">
        <f t="shared" si="0"/>
        <v>-20926.172929999826</v>
      </c>
    </row>
    <row r="50" spans="1:15" ht="12.75" customHeight="1">
      <c r="A50" s="22" t="s">
        <v>455</v>
      </c>
    </row>
    <row r="51" spans="1:15" ht="12.75" customHeight="1">
      <c r="A51" s="40" t="s">
        <v>510</v>
      </c>
    </row>
    <row r="52" spans="1:15" ht="12.75" customHeight="1"/>
    <row r="53" spans="1:15" ht="12.75" customHeight="1">
      <c r="A53" s="657" t="s">
        <v>92</v>
      </c>
    </row>
    <row r="54" spans="1:15" ht="12.75" customHeight="1"/>
    <row r="55" spans="1:15" ht="12.75" customHeight="1"/>
    <row r="56" spans="1:15" ht="12.75" customHeight="1">
      <c r="O56" s="35" t="s">
        <v>1183</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H5:I5"/>
    <mergeCell ref="J5:K5"/>
  </mergeCells>
  <hyperlinks>
    <hyperlink ref="A53" location="'2 Sadržaj'!A1" display="Sadržaj / Contents"/>
  </hyperlinks>
  <pageMargins left="0.7" right="0.7" top="0.75" bottom="0.75" header="0.3" footer="0.3"/>
  <pageSetup paperSize="9" scale="5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U98"/>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 min="10" max="10" width="9.140625" customWidth="1"/>
  </cols>
  <sheetData>
    <row r="1" spans="1:21" ht="12.75" customHeight="1">
      <c r="A1" s="143" t="s">
        <v>811</v>
      </c>
      <c r="F1" s="284" t="s">
        <v>268</v>
      </c>
      <c r="G1" s="162" t="s">
        <v>1200</v>
      </c>
    </row>
    <row r="2" spans="1:21">
      <c r="A2" s="571" t="s">
        <v>812</v>
      </c>
      <c r="F2" s="572" t="s">
        <v>269</v>
      </c>
      <c r="G2" s="573" t="s">
        <v>1201</v>
      </c>
    </row>
    <row r="3" spans="1:21" ht="12.75" customHeight="1"/>
    <row r="4" spans="1:21" ht="12.75" customHeight="1">
      <c r="C4" s="192"/>
      <c r="G4" s="161" t="s">
        <v>448</v>
      </c>
    </row>
    <row r="5" spans="1:21" ht="22.5" customHeight="1">
      <c r="A5" s="607" t="s">
        <v>461</v>
      </c>
      <c r="B5" s="607" t="s">
        <v>462</v>
      </c>
      <c r="C5" s="607" t="s">
        <v>451</v>
      </c>
      <c r="D5" s="607" t="s">
        <v>463</v>
      </c>
      <c r="E5" s="607"/>
      <c r="F5" s="607" t="s">
        <v>464</v>
      </c>
      <c r="G5" s="607" t="s">
        <v>465</v>
      </c>
      <c r="I5" s="273"/>
      <c r="J5" s="273"/>
    </row>
    <row r="6" spans="1:21" ht="12.75" customHeight="1">
      <c r="A6" s="114" t="s">
        <v>84</v>
      </c>
      <c r="B6" s="195">
        <v>47572962490</v>
      </c>
      <c r="C6" s="290" t="s">
        <v>173</v>
      </c>
      <c r="D6" s="114" t="s">
        <v>83</v>
      </c>
      <c r="E6" s="114"/>
      <c r="F6" s="116">
        <v>7018972.3799999999</v>
      </c>
      <c r="G6" s="117">
        <v>86.629501283637282</v>
      </c>
      <c r="H6" s="299"/>
      <c r="I6" s="273"/>
      <c r="J6" s="273"/>
      <c r="N6" s="273"/>
      <c r="Q6" s="273"/>
      <c r="R6" s="273"/>
      <c r="S6" s="273"/>
    </row>
    <row r="7" spans="1:21" ht="12.75" customHeight="1">
      <c r="A7" s="114" t="s">
        <v>1202</v>
      </c>
      <c r="B7" s="195">
        <v>93273216321</v>
      </c>
      <c r="C7" s="290" t="s">
        <v>175</v>
      </c>
      <c r="D7" s="114" t="s">
        <v>119</v>
      </c>
      <c r="E7" s="114"/>
      <c r="F7" s="116">
        <v>1565941291.6300001</v>
      </c>
      <c r="G7" s="117">
        <v>858.56723236797677</v>
      </c>
      <c r="H7" s="299"/>
      <c r="I7" s="273"/>
      <c r="J7" s="273"/>
      <c r="O7" s="280"/>
      <c r="P7" s="279"/>
      <c r="Q7" s="914"/>
      <c r="R7" s="280"/>
      <c r="S7" s="280"/>
      <c r="T7" s="918"/>
      <c r="U7" s="917"/>
    </row>
    <row r="8" spans="1:21" ht="12.75" customHeight="1">
      <c r="A8" s="114" t="s">
        <v>1218</v>
      </c>
      <c r="B8" s="195">
        <v>97433886648</v>
      </c>
      <c r="C8" s="290" t="s">
        <v>176</v>
      </c>
      <c r="D8" s="114" t="s">
        <v>119</v>
      </c>
      <c r="E8" s="114"/>
      <c r="F8" s="116">
        <v>34979638.259999998</v>
      </c>
      <c r="G8" s="117">
        <v>760.42691869565215</v>
      </c>
      <c r="H8" s="299"/>
      <c r="I8" s="273"/>
      <c r="J8" s="273"/>
      <c r="N8" s="273"/>
    </row>
    <row r="9" spans="1:21" ht="12.75" customHeight="1">
      <c r="A9" s="114" t="s">
        <v>1203</v>
      </c>
      <c r="B9" s="195">
        <v>45897406091</v>
      </c>
      <c r="C9" s="290" t="s">
        <v>178</v>
      </c>
      <c r="D9" s="114" t="s">
        <v>969</v>
      </c>
      <c r="E9" s="114"/>
      <c r="F9" s="116">
        <v>2187507.16</v>
      </c>
      <c r="G9" s="117">
        <v>27.156542624638814</v>
      </c>
      <c r="H9" s="296"/>
      <c r="I9" s="273"/>
      <c r="J9" s="273"/>
    </row>
    <row r="10" spans="1:21" ht="12.75" customHeight="1">
      <c r="A10" s="114" t="s">
        <v>1204</v>
      </c>
      <c r="B10" s="195">
        <v>48815690681</v>
      </c>
      <c r="C10" s="290" t="s">
        <v>179</v>
      </c>
      <c r="D10" s="114" t="s">
        <v>1205</v>
      </c>
      <c r="E10" s="114"/>
      <c r="F10" s="116">
        <v>213207.41</v>
      </c>
      <c r="G10" s="117">
        <v>515.16409653337064</v>
      </c>
      <c r="H10" s="299"/>
      <c r="I10" s="273"/>
      <c r="J10" s="273"/>
    </row>
    <row r="11" spans="1:21" ht="12.75" customHeight="1">
      <c r="A11" s="114" t="s">
        <v>933</v>
      </c>
      <c r="B11" s="195" t="s">
        <v>937</v>
      </c>
      <c r="C11" s="290" t="s">
        <v>938</v>
      </c>
      <c r="D11" s="137" t="s">
        <v>934</v>
      </c>
      <c r="E11" s="137"/>
      <c r="F11" s="118">
        <v>71923279.359999999</v>
      </c>
      <c r="G11" s="117">
        <v>103.67718504667675</v>
      </c>
      <c r="H11" s="299"/>
      <c r="I11" s="273"/>
      <c r="J11" s="273"/>
    </row>
    <row r="12" spans="1:21" ht="12.75" customHeight="1">
      <c r="A12" s="114" t="s">
        <v>155</v>
      </c>
      <c r="B12" s="195">
        <v>57255663752</v>
      </c>
      <c r="C12" s="290" t="s">
        <v>174</v>
      </c>
      <c r="D12" s="137" t="s">
        <v>207</v>
      </c>
      <c r="E12" s="137"/>
      <c r="F12" s="118">
        <v>7868008.5099999998</v>
      </c>
      <c r="G12" s="117">
        <v>133.57275884926676</v>
      </c>
      <c r="H12" s="299"/>
      <c r="I12" s="273"/>
      <c r="J12" s="273"/>
    </row>
    <row r="13" spans="1:21" s="273" customFormat="1" ht="12.75" customHeight="1">
      <c r="A13" s="114" t="s">
        <v>208</v>
      </c>
      <c r="B13" s="195">
        <v>13264226136</v>
      </c>
      <c r="C13" s="290" t="s">
        <v>177</v>
      </c>
      <c r="D13" s="137" t="s">
        <v>128</v>
      </c>
      <c r="E13" s="137"/>
      <c r="F13" s="118">
        <v>21195511.890000001</v>
      </c>
      <c r="G13" s="117">
        <v>0.97557714297854103</v>
      </c>
      <c r="H13" s="299"/>
    </row>
    <row r="14" spans="1:21" ht="12.75" customHeight="1">
      <c r="A14" s="114" t="s">
        <v>240</v>
      </c>
      <c r="B14" s="195" t="s">
        <v>243</v>
      </c>
      <c r="C14" s="291" t="s">
        <v>244</v>
      </c>
      <c r="D14" s="114" t="s">
        <v>128</v>
      </c>
      <c r="E14" s="114"/>
      <c r="F14" s="116">
        <v>105655006.53</v>
      </c>
      <c r="G14" s="117">
        <v>8.0115656798526942</v>
      </c>
      <c r="I14" s="273"/>
      <c r="J14" s="273"/>
    </row>
    <row r="15" spans="1:21" ht="12.75" customHeight="1">
      <c r="A15" s="114" t="s">
        <v>956</v>
      </c>
      <c r="B15" s="195">
        <v>75398635234</v>
      </c>
      <c r="C15" s="290" t="s">
        <v>939</v>
      </c>
      <c r="D15" s="114" t="s">
        <v>1022</v>
      </c>
      <c r="E15" s="114"/>
      <c r="F15" s="119">
        <v>45175330.469999999</v>
      </c>
      <c r="G15" s="120">
        <v>5841.1338636893233</v>
      </c>
      <c r="H15" s="299"/>
      <c r="I15" s="273"/>
      <c r="J15" s="273"/>
    </row>
    <row r="16" spans="1:21" ht="12.75" customHeight="1">
      <c r="A16" s="114" t="s">
        <v>166</v>
      </c>
      <c r="B16" s="195">
        <v>81393286204</v>
      </c>
      <c r="C16" s="290" t="s">
        <v>180</v>
      </c>
      <c r="D16" s="114" t="s">
        <v>85</v>
      </c>
      <c r="E16" s="114"/>
      <c r="F16" s="118">
        <v>6212606.7918999996</v>
      </c>
      <c r="G16" s="121">
        <v>56.411534359186881</v>
      </c>
      <c r="H16" s="299"/>
      <c r="I16" s="273"/>
      <c r="J16" s="273"/>
    </row>
    <row r="17" spans="1:17" ht="18.75" customHeight="1">
      <c r="A17" s="613" t="s">
        <v>466</v>
      </c>
      <c r="B17" s="627"/>
      <c r="C17" s="628"/>
      <c r="D17" s="614"/>
      <c r="E17" s="614"/>
      <c r="F17" s="616">
        <f>SUM(F6:F16)</f>
        <v>1868370360.3919003</v>
      </c>
      <c r="G17" s="629"/>
      <c r="I17" s="273"/>
      <c r="J17" s="273"/>
    </row>
    <row r="18" spans="1:17" ht="12.75" customHeight="1">
      <c r="A18" s="22" t="s">
        <v>446</v>
      </c>
      <c r="I18" s="273"/>
      <c r="J18" s="273"/>
    </row>
    <row r="19" spans="1:17" ht="12.75" customHeight="1">
      <c r="A19" s="46" t="s">
        <v>467</v>
      </c>
      <c r="I19" s="273"/>
      <c r="J19" s="273"/>
    </row>
    <row r="20" spans="1:17" ht="12.75" customHeight="1">
      <c r="A20" s="114"/>
    </row>
    <row r="21" spans="1:17" ht="12.75" customHeight="1">
      <c r="A21" s="143" t="s">
        <v>813</v>
      </c>
      <c r="G21" s="162" t="s">
        <v>1200</v>
      </c>
    </row>
    <row r="22" spans="1:17" ht="12.75" customHeight="1">
      <c r="A22" s="571" t="s">
        <v>814</v>
      </c>
      <c r="G22" s="573" t="s">
        <v>1201</v>
      </c>
    </row>
    <row r="23" spans="1:17" ht="12.75" customHeight="1">
      <c r="A23" s="54"/>
    </row>
    <row r="24" spans="1:17" ht="12.75" customHeight="1">
      <c r="A24" s="54"/>
      <c r="G24" s="186" t="s">
        <v>448</v>
      </c>
    </row>
    <row r="25" spans="1:17" ht="21.75">
      <c r="A25" s="607" t="s">
        <v>468</v>
      </c>
      <c r="B25" s="607" t="s">
        <v>462</v>
      </c>
      <c r="C25" s="607" t="s">
        <v>451</v>
      </c>
      <c r="D25" s="607" t="s">
        <v>463</v>
      </c>
      <c r="E25" s="607" t="s">
        <v>469</v>
      </c>
      <c r="F25" s="607" t="s">
        <v>464</v>
      </c>
      <c r="G25" s="607" t="s">
        <v>465</v>
      </c>
    </row>
    <row r="26" spans="1:17">
      <c r="A26" s="114" t="s">
        <v>247</v>
      </c>
      <c r="B26" s="195" t="s">
        <v>253</v>
      </c>
      <c r="C26" s="290" t="s">
        <v>254</v>
      </c>
      <c r="D26" s="114" t="s">
        <v>83</v>
      </c>
      <c r="E26" s="115"/>
      <c r="F26" s="118">
        <v>4002626.16</v>
      </c>
      <c r="G26" s="117">
        <v>65.499240420945966</v>
      </c>
      <c r="I26" s="205"/>
      <c r="J26" s="205"/>
      <c r="K26" s="280"/>
      <c r="L26" s="279"/>
      <c r="M26" s="914"/>
      <c r="N26" s="280"/>
      <c r="O26" s="915"/>
      <c r="P26" s="916"/>
      <c r="Q26" s="917"/>
    </row>
    <row r="27" spans="1:17">
      <c r="A27" s="114" t="s">
        <v>248</v>
      </c>
      <c r="B27" s="195" t="s">
        <v>255</v>
      </c>
      <c r="C27" s="290" t="s">
        <v>256</v>
      </c>
      <c r="D27" s="114" t="s">
        <v>251</v>
      </c>
      <c r="E27" s="115"/>
      <c r="F27" s="118">
        <v>357194764.78170002</v>
      </c>
      <c r="G27" s="117">
        <v>893.20388971304192</v>
      </c>
      <c r="I27" s="205"/>
      <c r="J27" s="205"/>
      <c r="K27" s="280"/>
      <c r="L27" s="279"/>
      <c r="M27" s="914"/>
      <c r="N27" s="280"/>
      <c r="O27" s="915"/>
      <c r="P27" s="916"/>
      <c r="Q27" s="917"/>
    </row>
    <row r="28" spans="1:17">
      <c r="A28" s="114" t="s">
        <v>249</v>
      </c>
      <c r="B28" s="195" t="s">
        <v>257</v>
      </c>
      <c r="C28" s="290" t="s">
        <v>258</v>
      </c>
      <c r="D28" s="114" t="s">
        <v>251</v>
      </c>
      <c r="E28" s="115"/>
      <c r="F28" s="118">
        <v>4941353.6025</v>
      </c>
      <c r="G28" s="117">
        <v>808.30258617216407</v>
      </c>
      <c r="I28" s="205"/>
      <c r="J28" s="205"/>
      <c r="K28" s="280"/>
      <c r="L28" s="279"/>
      <c r="M28" s="914"/>
      <c r="N28" s="280"/>
      <c r="O28" s="915"/>
      <c r="P28" s="916"/>
      <c r="Q28" s="917"/>
    </row>
    <row r="29" spans="1:17">
      <c r="A29" s="114" t="s">
        <v>250</v>
      </c>
      <c r="B29" s="195" t="s">
        <v>259</v>
      </c>
      <c r="C29" s="290" t="s">
        <v>260</v>
      </c>
      <c r="D29" s="114" t="s">
        <v>251</v>
      </c>
      <c r="E29" s="115"/>
      <c r="F29" s="118">
        <v>6516625.8627000004</v>
      </c>
      <c r="G29" s="117">
        <v>121.11483960327131</v>
      </c>
      <c r="I29" s="205"/>
      <c r="J29" s="205"/>
      <c r="K29" s="280"/>
      <c r="L29" s="279"/>
      <c r="M29" s="914"/>
      <c r="N29" s="280"/>
      <c r="O29" s="915"/>
      <c r="P29" s="916"/>
      <c r="Q29" s="917"/>
    </row>
    <row r="30" spans="1:17" s="273" customFormat="1">
      <c r="A30" s="114" t="s">
        <v>1216</v>
      </c>
      <c r="B30" s="195"/>
      <c r="C30" s="290"/>
      <c r="D30" s="114" t="s">
        <v>1217</v>
      </c>
      <c r="E30" s="115"/>
      <c r="F30" s="118">
        <v>7367129.6500000004</v>
      </c>
      <c r="G30" s="117">
        <v>753.01986622996435</v>
      </c>
      <c r="I30" s="205"/>
      <c r="J30" s="205"/>
      <c r="K30" s="280"/>
      <c r="L30" s="279"/>
      <c r="M30" s="914"/>
      <c r="N30" s="280"/>
      <c r="O30" s="915"/>
      <c r="P30" s="916"/>
      <c r="Q30" s="917"/>
    </row>
    <row r="31" spans="1:17" ht="12.75" customHeight="1">
      <c r="A31" s="114" t="s">
        <v>210</v>
      </c>
      <c r="B31" s="195" t="s">
        <v>211</v>
      </c>
      <c r="C31" s="290" t="s">
        <v>212</v>
      </c>
      <c r="D31" s="114" t="s">
        <v>207</v>
      </c>
      <c r="E31" s="115" t="s">
        <v>130</v>
      </c>
      <c r="F31" s="118">
        <v>13069762.0623</v>
      </c>
      <c r="G31" s="117">
        <v>131.80969999999999</v>
      </c>
      <c r="I31" s="205"/>
      <c r="J31" s="205"/>
      <c r="K31" s="280"/>
      <c r="L31" s="279"/>
      <c r="M31" s="914"/>
      <c r="N31" s="280"/>
      <c r="O31" s="915"/>
      <c r="P31" s="916"/>
      <c r="Q31" s="917"/>
    </row>
    <row r="32" spans="1:17" ht="12.75" customHeight="1">
      <c r="A32" s="114"/>
      <c r="B32" s="195"/>
      <c r="C32" s="290"/>
      <c r="D32" s="114"/>
      <c r="E32" s="115" t="s">
        <v>131</v>
      </c>
      <c r="F32" s="118">
        <v>19604356.837699998</v>
      </c>
      <c r="G32" s="117">
        <v>126.71680000000001</v>
      </c>
      <c r="I32" s="205"/>
      <c r="J32" s="205"/>
      <c r="K32" s="280"/>
      <c r="L32" s="279"/>
      <c r="M32" s="914"/>
      <c r="N32" s="280"/>
      <c r="O32" s="915"/>
      <c r="P32" s="916"/>
      <c r="Q32" s="917"/>
    </row>
    <row r="33" spans="1:17" ht="12.75" customHeight="1">
      <c r="A33" s="114" t="s">
        <v>935</v>
      </c>
      <c r="B33" s="195" t="s">
        <v>245</v>
      </c>
      <c r="C33" s="290" t="s">
        <v>246</v>
      </c>
      <c r="D33" s="137" t="s">
        <v>128</v>
      </c>
      <c r="E33" s="137"/>
      <c r="F33" s="118">
        <v>38176829.549999997</v>
      </c>
      <c r="G33" s="117">
        <v>7.7377061995661851</v>
      </c>
      <c r="I33" s="205"/>
      <c r="J33" s="205"/>
      <c r="K33" s="280"/>
      <c r="L33" s="279"/>
      <c r="M33" s="914"/>
      <c r="N33" s="286"/>
      <c r="O33" s="286"/>
      <c r="P33" s="916"/>
      <c r="Q33" s="917"/>
    </row>
    <row r="34" spans="1:17" ht="12.75" customHeight="1">
      <c r="A34" s="114" t="s">
        <v>209</v>
      </c>
      <c r="B34" s="195" t="s">
        <v>201</v>
      </c>
      <c r="C34" s="290" t="s">
        <v>181</v>
      </c>
      <c r="D34" s="114" t="s">
        <v>128</v>
      </c>
      <c r="E34" s="114"/>
      <c r="F34" s="118">
        <v>55844529.859999999</v>
      </c>
      <c r="G34" s="117">
        <v>1.3248776537301299</v>
      </c>
      <c r="I34" s="205"/>
      <c r="J34" s="205"/>
      <c r="K34" s="280"/>
      <c r="L34" s="279"/>
      <c r="M34" s="914"/>
      <c r="N34" s="280"/>
      <c r="O34" s="280"/>
      <c r="P34" s="916"/>
      <c r="Q34" s="917"/>
    </row>
    <row r="35" spans="1:17" ht="12.75" customHeight="1">
      <c r="A35" s="114" t="s">
        <v>213</v>
      </c>
      <c r="B35" s="195" t="s">
        <v>214</v>
      </c>
      <c r="C35" s="290" t="s">
        <v>215</v>
      </c>
      <c r="D35" s="114" t="s">
        <v>128</v>
      </c>
      <c r="E35" s="114"/>
      <c r="F35" s="118">
        <v>105386947.98</v>
      </c>
      <c r="G35" s="117">
        <v>8.1115047215462734</v>
      </c>
      <c r="I35" s="205"/>
      <c r="J35" s="205"/>
      <c r="K35" s="280"/>
      <c r="L35" s="279"/>
      <c r="M35" s="914"/>
      <c r="N35" s="280"/>
      <c r="O35" s="280"/>
      <c r="P35" s="916"/>
      <c r="Q35" s="917"/>
    </row>
    <row r="36" spans="1:17" ht="12.75" customHeight="1">
      <c r="A36" s="114" t="s">
        <v>1023</v>
      </c>
      <c r="B36" s="195" t="s">
        <v>1025</v>
      </c>
      <c r="C36" s="290" t="s">
        <v>1026</v>
      </c>
      <c r="D36" s="114" t="s">
        <v>1022</v>
      </c>
      <c r="E36" s="114"/>
      <c r="F36" s="118">
        <v>56933690.850000001</v>
      </c>
      <c r="G36" s="117">
        <v>112.21084340550097</v>
      </c>
      <c r="I36" s="205"/>
      <c r="J36" s="205"/>
      <c r="K36" s="280"/>
      <c r="L36" s="279"/>
      <c r="M36" s="914"/>
      <c r="N36" s="280"/>
      <c r="O36" s="280"/>
      <c r="P36" s="916"/>
      <c r="Q36" s="917"/>
    </row>
    <row r="37" spans="1:17" ht="12.75" customHeight="1">
      <c r="A37" s="114" t="s">
        <v>1021</v>
      </c>
      <c r="B37" s="195" t="s">
        <v>1027</v>
      </c>
      <c r="C37" s="290" t="s">
        <v>1028</v>
      </c>
      <c r="D37" s="114" t="s">
        <v>1022</v>
      </c>
      <c r="E37" s="114"/>
      <c r="F37" s="116">
        <v>379321.33</v>
      </c>
      <c r="G37" s="117">
        <v>94.830332499999997</v>
      </c>
      <c r="H37" s="297"/>
      <c r="I37" s="205"/>
      <c r="J37" s="205"/>
      <c r="K37" s="280"/>
      <c r="L37" s="279"/>
      <c r="M37" s="914"/>
      <c r="N37" s="280"/>
      <c r="O37" s="280"/>
      <c r="P37" s="918"/>
      <c r="Q37" s="917"/>
    </row>
    <row r="38" spans="1:17" ht="12.75" customHeight="1">
      <c r="A38" s="114" t="s">
        <v>1024</v>
      </c>
      <c r="B38" s="195" t="s">
        <v>1029</v>
      </c>
      <c r="C38" s="290" t="s">
        <v>1030</v>
      </c>
      <c r="D38" s="114" t="s">
        <v>1022</v>
      </c>
      <c r="E38" s="114"/>
      <c r="F38" s="116">
        <v>2379604.23</v>
      </c>
      <c r="G38" s="117">
        <v>82.985860766817211</v>
      </c>
      <c r="H38" s="297"/>
      <c r="I38" s="205"/>
      <c r="J38" s="205"/>
      <c r="K38" s="280"/>
      <c r="L38" s="279"/>
      <c r="M38" s="914"/>
      <c r="N38" s="280"/>
      <c r="O38" s="280"/>
      <c r="P38" s="918"/>
      <c r="Q38" s="917"/>
    </row>
    <row r="39" spans="1:17" ht="12.75" customHeight="1">
      <c r="A39" s="114" t="s">
        <v>252</v>
      </c>
      <c r="B39" s="195" t="s">
        <v>262</v>
      </c>
      <c r="C39" s="290" t="s">
        <v>261</v>
      </c>
      <c r="D39" s="114" t="s">
        <v>272</v>
      </c>
      <c r="E39" s="114"/>
      <c r="F39" s="116">
        <v>2902101.62</v>
      </c>
      <c r="G39" s="117">
        <v>765.75208496542496</v>
      </c>
      <c r="H39" s="296"/>
      <c r="I39" s="205"/>
      <c r="J39" s="205"/>
      <c r="K39" s="280"/>
      <c r="L39" s="279"/>
      <c r="M39" s="914"/>
      <c r="N39" s="286"/>
      <c r="O39" s="280"/>
      <c r="P39" s="918"/>
      <c r="Q39" s="917"/>
    </row>
    <row r="40" spans="1:17" s="273" customFormat="1" ht="12.75" customHeight="1">
      <c r="A40" s="114" t="s">
        <v>270</v>
      </c>
      <c r="B40" s="195">
        <v>34988643147</v>
      </c>
      <c r="C40" s="290" t="s">
        <v>182</v>
      </c>
      <c r="D40" s="137" t="s">
        <v>272</v>
      </c>
      <c r="E40" s="114"/>
      <c r="F40" s="116">
        <v>44589566.159999996</v>
      </c>
      <c r="G40" s="117">
        <v>1786.5610867038429</v>
      </c>
      <c r="H40" s="296"/>
      <c r="I40" s="205"/>
      <c r="J40" s="205"/>
      <c r="K40" s="280"/>
      <c r="L40" s="279"/>
      <c r="M40" s="914"/>
      <c r="N40" s="286"/>
      <c r="O40" s="280"/>
      <c r="P40" s="918"/>
      <c r="Q40" s="917"/>
    </row>
    <row r="41" spans="1:17" ht="18.75" customHeight="1">
      <c r="A41" s="613" t="s">
        <v>470</v>
      </c>
      <c r="B41" s="627"/>
      <c r="C41" s="628"/>
      <c r="D41" s="614"/>
      <c r="E41" s="614"/>
      <c r="F41" s="616">
        <f>SUM(F26:F40)</f>
        <v>719289210.53690016</v>
      </c>
      <c r="G41" s="629"/>
      <c r="H41" s="285"/>
      <c r="I41" s="205"/>
      <c r="J41" s="205"/>
      <c r="K41" s="205"/>
      <c r="L41" s="205"/>
      <c r="M41" s="205"/>
      <c r="N41" s="205"/>
      <c r="O41" s="205"/>
      <c r="P41" s="205"/>
      <c r="Q41" s="205"/>
    </row>
    <row r="42" spans="1:17" ht="12.75" customHeight="1">
      <c r="A42" s="22" t="s">
        <v>446</v>
      </c>
    </row>
    <row r="43" spans="1:17" ht="12.75" customHeight="1">
      <c r="A43" s="46" t="s">
        <v>471</v>
      </c>
    </row>
    <row r="44" spans="1:17" ht="12.75" customHeight="1">
      <c r="A44" s="286" t="s">
        <v>472</v>
      </c>
    </row>
    <row r="45" spans="1:17" ht="12.75" customHeight="1">
      <c r="A45" s="286" t="s">
        <v>1031</v>
      </c>
    </row>
    <row r="46" spans="1:17" s="273" customFormat="1" ht="12.75" customHeight="1">
      <c r="A46" s="286"/>
      <c r="C46" s="286"/>
    </row>
    <row r="47" spans="1:17" ht="12.75" customHeight="1">
      <c r="A47" s="143" t="s">
        <v>815</v>
      </c>
      <c r="G47" s="162" t="s">
        <v>1200</v>
      </c>
    </row>
    <row r="48" spans="1:17" ht="12.75" customHeight="1">
      <c r="A48" s="571" t="s">
        <v>927</v>
      </c>
      <c r="G48" s="573" t="s">
        <v>1201</v>
      </c>
    </row>
    <row r="49" spans="1:7" ht="12.75" customHeight="1">
      <c r="A49" s="69"/>
    </row>
    <row r="50" spans="1:7" ht="12.75" customHeight="1">
      <c r="A50" s="46"/>
      <c r="G50" s="200" t="s">
        <v>448</v>
      </c>
    </row>
    <row r="51" spans="1:7" ht="47.25" customHeight="1">
      <c r="A51" s="630" t="s">
        <v>473</v>
      </c>
      <c r="B51" s="607" t="s">
        <v>450</v>
      </c>
      <c r="C51" s="607" t="s">
        <v>451</v>
      </c>
      <c r="D51" s="630" t="s">
        <v>452</v>
      </c>
      <c r="E51" s="630"/>
      <c r="F51" s="630" t="s">
        <v>453</v>
      </c>
      <c r="G51" s="630" t="s">
        <v>454</v>
      </c>
    </row>
    <row r="52" spans="1:7">
      <c r="A52" s="122" t="s">
        <v>168</v>
      </c>
      <c r="B52" s="114">
        <v>8269700991</v>
      </c>
      <c r="C52" s="290" t="s">
        <v>191</v>
      </c>
      <c r="D52" s="122" t="s">
        <v>934</v>
      </c>
      <c r="E52" s="122"/>
      <c r="F52" s="123">
        <v>1156218225.74</v>
      </c>
      <c r="G52" s="117">
        <v>300.6677740403656</v>
      </c>
    </row>
    <row r="53" spans="1:7">
      <c r="A53" s="22" t="s">
        <v>364</v>
      </c>
      <c r="G53" s="228"/>
    </row>
    <row r="54" spans="1:7">
      <c r="A54" s="158" t="s">
        <v>474</v>
      </c>
    </row>
    <row r="55" spans="1:7" ht="12.75" customHeight="1">
      <c r="A55" s="164" t="s">
        <v>123</v>
      </c>
      <c r="B55" s="187"/>
      <c r="C55" s="187"/>
      <c r="D55" s="187"/>
      <c r="E55" s="227"/>
      <c r="F55" s="187"/>
      <c r="G55" s="187"/>
    </row>
    <row r="56" spans="1:7" ht="21.75" customHeight="1">
      <c r="A56" s="1130" t="s">
        <v>124</v>
      </c>
      <c r="B56" s="1130"/>
      <c r="C56" s="1130"/>
      <c r="D56" s="1130"/>
      <c r="E56" s="1130"/>
      <c r="F56" s="1130"/>
      <c r="G56" s="1130"/>
    </row>
    <row r="57" spans="1:7" ht="12.75" customHeight="1">
      <c r="A57" s="54"/>
    </row>
    <row r="58" spans="1:7" ht="12.75" customHeight="1">
      <c r="A58" s="149" t="s">
        <v>816</v>
      </c>
      <c r="F58" s="150"/>
      <c r="G58" s="162" t="s">
        <v>1200</v>
      </c>
    </row>
    <row r="59" spans="1:7" ht="12.75" customHeight="1">
      <c r="A59" s="574" t="s">
        <v>924</v>
      </c>
      <c r="F59" s="55"/>
      <c r="G59" s="573" t="s">
        <v>1201</v>
      </c>
    </row>
    <row r="60" spans="1:7" ht="12.75" customHeight="1"/>
    <row r="61" spans="1:7" ht="12.75" customHeight="1">
      <c r="G61" s="161" t="s">
        <v>456</v>
      </c>
    </row>
    <row r="62" spans="1:7" ht="35.25" customHeight="1">
      <c r="A62" s="630" t="s">
        <v>923</v>
      </c>
      <c r="B62" s="607" t="s">
        <v>462</v>
      </c>
      <c r="C62" s="607" t="s">
        <v>451</v>
      </c>
      <c r="D62" s="630" t="s">
        <v>452</v>
      </c>
      <c r="E62" s="630"/>
      <c r="F62" s="630" t="s">
        <v>453</v>
      </c>
      <c r="G62" s="607" t="s">
        <v>465</v>
      </c>
    </row>
    <row r="63" spans="1:7" ht="12.75" customHeight="1">
      <c r="A63" s="126" t="s">
        <v>944</v>
      </c>
      <c r="B63" s="195">
        <v>40266711905</v>
      </c>
      <c r="C63" s="292" t="s">
        <v>183</v>
      </c>
      <c r="D63" s="126" t="s">
        <v>207</v>
      </c>
      <c r="E63" s="126"/>
      <c r="F63" s="127" t="s">
        <v>157</v>
      </c>
      <c r="G63" s="128" t="s">
        <v>157</v>
      </c>
    </row>
    <row r="64" spans="1:7" ht="12.75" customHeight="1">
      <c r="A64" s="41" t="s">
        <v>475</v>
      </c>
    </row>
    <row r="65" spans="1:7" s="273" customFormat="1" ht="12.75" customHeight="1">
      <c r="A65" s="41" t="s">
        <v>476</v>
      </c>
    </row>
    <row r="66" spans="1:7" ht="12.75" customHeight="1">
      <c r="A66" s="46" t="s">
        <v>471</v>
      </c>
    </row>
    <row r="67" spans="1:7" ht="12.75" customHeight="1"/>
    <row r="68" spans="1:7" ht="12.75" customHeight="1">
      <c r="A68" s="149" t="s">
        <v>925</v>
      </c>
      <c r="F68" s="150"/>
      <c r="G68" s="162" t="s">
        <v>1200</v>
      </c>
    </row>
    <row r="69" spans="1:7" ht="12.75" customHeight="1">
      <c r="A69" s="574" t="s">
        <v>926</v>
      </c>
      <c r="F69" s="55"/>
      <c r="G69" s="573" t="s">
        <v>1201</v>
      </c>
    </row>
    <row r="70" spans="1:7" ht="12.75" customHeight="1">
      <c r="A70" s="163"/>
    </row>
    <row r="71" spans="1:7" ht="12.75" customHeight="1">
      <c r="G71" s="161" t="s">
        <v>456</v>
      </c>
    </row>
    <row r="72" spans="1:7" ht="32.25">
      <c r="A72" s="630" t="s">
        <v>477</v>
      </c>
      <c r="B72" s="607" t="s">
        <v>462</v>
      </c>
      <c r="C72" s="607" t="s">
        <v>451</v>
      </c>
      <c r="D72" s="630" t="s">
        <v>452</v>
      </c>
      <c r="E72" s="630"/>
      <c r="F72" s="630" t="s">
        <v>453</v>
      </c>
      <c r="G72" s="607" t="s">
        <v>465</v>
      </c>
    </row>
    <row r="73" spans="1:7" ht="12.75" customHeight="1">
      <c r="A73" s="126" t="s">
        <v>88</v>
      </c>
      <c r="B73" s="195">
        <v>50454412454</v>
      </c>
      <c r="C73" s="292" t="s">
        <v>184</v>
      </c>
      <c r="D73" s="129" t="s">
        <v>89</v>
      </c>
      <c r="E73" s="129"/>
      <c r="F73" s="872">
        <v>11225370.960000001</v>
      </c>
      <c r="G73" s="873">
        <v>0.66039849048395571</v>
      </c>
    </row>
    <row r="74" spans="1:7" ht="12.75" customHeight="1">
      <c r="A74" s="293" t="s">
        <v>965</v>
      </c>
      <c r="B74" s="195">
        <v>79640747340</v>
      </c>
      <c r="C74" s="292" t="s">
        <v>185</v>
      </c>
      <c r="D74" s="126" t="s">
        <v>207</v>
      </c>
      <c r="E74" s="126"/>
      <c r="F74" s="872">
        <v>59134504.189999998</v>
      </c>
      <c r="G74" s="873">
        <v>26.049617627489411</v>
      </c>
    </row>
    <row r="75" spans="1:7" ht="12.75" customHeight="1">
      <c r="A75" s="126" t="s">
        <v>90</v>
      </c>
      <c r="B75" s="195">
        <v>61196386099</v>
      </c>
      <c r="C75" s="292" t="s">
        <v>187</v>
      </c>
      <c r="D75" s="126" t="s">
        <v>91</v>
      </c>
      <c r="E75" s="126"/>
      <c r="F75" s="872">
        <v>278223562.60000002</v>
      </c>
      <c r="G75" s="873">
        <v>3.1427838133282697</v>
      </c>
    </row>
    <row r="76" spans="1:7" ht="12.75" customHeight="1">
      <c r="A76" s="293" t="s">
        <v>966</v>
      </c>
      <c r="B76" s="195">
        <v>37735093339</v>
      </c>
      <c r="C76" s="292" t="s">
        <v>186</v>
      </c>
      <c r="D76" s="126" t="s">
        <v>91</v>
      </c>
      <c r="E76" s="126"/>
      <c r="F76" s="872">
        <v>44633824.18</v>
      </c>
      <c r="G76" s="873">
        <v>3.1842030254246181</v>
      </c>
    </row>
    <row r="77" spans="1:7" ht="12.75" customHeight="1">
      <c r="A77" s="126" t="s">
        <v>271</v>
      </c>
      <c r="B77" s="195">
        <v>48379655657</v>
      </c>
      <c r="C77" s="292" t="s">
        <v>188</v>
      </c>
      <c r="D77" s="129" t="s">
        <v>87</v>
      </c>
      <c r="E77" s="129"/>
      <c r="F77" s="872">
        <v>135302214.24000001</v>
      </c>
      <c r="G77" s="873">
        <v>99.330216395349709</v>
      </c>
    </row>
    <row r="78" spans="1:7" ht="18.75" customHeight="1">
      <c r="A78" s="613" t="s">
        <v>470</v>
      </c>
      <c r="B78" s="627"/>
      <c r="C78" s="628"/>
      <c r="D78" s="627"/>
      <c r="E78" s="627"/>
      <c r="F78" s="631">
        <f>SUM(F73:F77)</f>
        <v>528519476.17000002</v>
      </c>
      <c r="G78" s="632"/>
    </row>
    <row r="79" spans="1:7" ht="12.75" customHeight="1">
      <c r="A79" s="41" t="s">
        <v>475</v>
      </c>
    </row>
    <row r="80" spans="1:7" ht="12.75" customHeight="1">
      <c r="A80" s="46" t="s">
        <v>471</v>
      </c>
      <c r="F80" s="45"/>
    </row>
    <row r="81" spans="1:7" ht="12.75" customHeight="1">
      <c r="A81" s="570" t="s">
        <v>198</v>
      </c>
      <c r="D81" s="45"/>
    </row>
    <row r="82" spans="1:7" ht="12.75" customHeight="1"/>
    <row r="83" spans="1:7">
      <c r="A83" s="164" t="s">
        <v>122</v>
      </c>
    </row>
    <row r="84" spans="1:7" ht="21" customHeight="1">
      <c r="A84" s="1131" t="s">
        <v>121</v>
      </c>
      <c r="B84" s="1131"/>
      <c r="C84" s="1131"/>
      <c r="D84" s="1131"/>
      <c r="E84" s="1131"/>
      <c r="F84" s="1131"/>
      <c r="G84" s="1131"/>
    </row>
    <row r="85" spans="1:7" ht="12.75" customHeight="1">
      <c r="A85" s="165"/>
      <c r="D85" s="45"/>
    </row>
    <row r="86" spans="1:7" ht="12.75" customHeight="1">
      <c r="A86" s="657" t="s">
        <v>92</v>
      </c>
    </row>
    <row r="87" spans="1:7" ht="12.75" customHeight="1">
      <c r="G87" s="35" t="s">
        <v>916</v>
      </c>
    </row>
    <row r="88" spans="1:7" ht="12.75" customHeight="1"/>
    <row r="89" spans="1:7" ht="12.75" customHeight="1">
      <c r="A89" s="166"/>
      <c r="F89" s="136"/>
    </row>
    <row r="90" spans="1:7" ht="12.75" customHeight="1">
      <c r="A90" s="164"/>
    </row>
    <row r="91" spans="1:7" ht="12.75" customHeight="1">
      <c r="A91" s="164"/>
    </row>
    <row r="92" spans="1:7" ht="12.75" customHeight="1">
      <c r="A92" s="164"/>
    </row>
    <row r="93" spans="1:7" ht="12.75" customHeight="1">
      <c r="A93" s="165"/>
      <c r="F93" s="45"/>
    </row>
    <row r="94" spans="1:7" ht="12.75" customHeight="1">
      <c r="A94" s="165"/>
    </row>
    <row r="95" spans="1:7" ht="12.75" customHeight="1">
      <c r="A95" s="165"/>
    </row>
    <row r="96" spans="1:7" ht="12.75" customHeight="1">
      <c r="A96" s="165"/>
    </row>
    <row r="97" ht="12.75" customHeight="1"/>
    <row r="98" ht="12.75" customHeight="1"/>
  </sheetData>
  <mergeCells count="2">
    <mergeCell ref="A56:G56"/>
    <mergeCell ref="A84:G84"/>
  </mergeCells>
  <hyperlinks>
    <hyperlink ref="A86" location="'2 Sadržaj'!A1" display="Sadržaj / Contents"/>
  </hyperlinks>
  <pageMargins left="0.7" right="0.7" top="0.75" bottom="0.75" header="0.3" footer="0.3"/>
  <pageSetup paperSize="9" scale="58" orientation="portrait" r:id="rId1"/>
  <ignoredErrors>
    <ignoredError sqref="B31:B39 B11:B14 B26:B29"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7"/>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5" t="s">
        <v>818</v>
      </c>
      <c r="F1" s="147" t="str">
        <f>Naslovnica!A20</f>
        <v>Listopad 2020.</v>
      </c>
    </row>
    <row r="2" spans="1:6" ht="12.75" customHeight="1">
      <c r="A2" s="567" t="s">
        <v>819</v>
      </c>
      <c r="F2" s="568" t="str">
        <f>Naslovnica!A24</f>
        <v>October 2020</v>
      </c>
    </row>
    <row r="3" spans="1:6" ht="12.75" customHeight="1"/>
    <row r="4" spans="1:6" ht="12.75" customHeight="1">
      <c r="F4" s="14" t="s">
        <v>448</v>
      </c>
    </row>
    <row r="5" spans="1:6" ht="33">
      <c r="A5" s="630" t="s">
        <v>449</v>
      </c>
      <c r="B5" s="607" t="s">
        <v>450</v>
      </c>
      <c r="C5" s="607" t="s">
        <v>451</v>
      </c>
      <c r="D5" s="630" t="s">
        <v>452</v>
      </c>
      <c r="E5" s="630" t="s">
        <v>453</v>
      </c>
      <c r="F5" s="607" t="s">
        <v>465</v>
      </c>
    </row>
    <row r="6" spans="1:6">
      <c r="A6" s="122" t="s">
        <v>1224</v>
      </c>
      <c r="B6" s="195" t="s">
        <v>1226</v>
      </c>
      <c r="C6" s="290"/>
      <c r="D6" s="122" t="s">
        <v>1227</v>
      </c>
      <c r="E6" s="123">
        <v>0</v>
      </c>
      <c r="F6" s="169">
        <v>0</v>
      </c>
    </row>
    <row r="7" spans="1:6">
      <c r="A7" s="122" t="s">
        <v>1225</v>
      </c>
      <c r="B7" s="195"/>
      <c r="C7" s="290"/>
      <c r="D7" s="122" t="s">
        <v>1227</v>
      </c>
      <c r="E7" s="123">
        <v>0</v>
      </c>
      <c r="F7" s="169">
        <v>0</v>
      </c>
    </row>
    <row r="8" spans="1:6" ht="12.75" customHeight="1">
      <c r="A8" s="22" t="s">
        <v>455</v>
      </c>
    </row>
    <row r="9" spans="1:6" ht="12.75" customHeight="1">
      <c r="A9" s="22"/>
    </row>
    <row r="10" spans="1:6" ht="12.75" customHeight="1">
      <c r="A10" s="145" t="s">
        <v>820</v>
      </c>
      <c r="F10" s="147" t="s">
        <v>1496</v>
      </c>
    </row>
    <row r="11" spans="1:6" ht="12.75" customHeight="1">
      <c r="A11" s="567" t="s">
        <v>821</v>
      </c>
      <c r="F11" s="568" t="s">
        <v>1497</v>
      </c>
    </row>
    <row r="12" spans="1:6" ht="12.75" customHeight="1"/>
    <row r="13" spans="1:6" ht="12.75" customHeight="1">
      <c r="F13" s="14" t="s">
        <v>456</v>
      </c>
    </row>
    <row r="14" spans="1:6" ht="54.75">
      <c r="A14" s="630" t="s">
        <v>457</v>
      </c>
      <c r="B14" s="607" t="s">
        <v>450</v>
      </c>
      <c r="C14" s="607" t="s">
        <v>451</v>
      </c>
      <c r="D14" s="630" t="s">
        <v>452</v>
      </c>
      <c r="E14" s="630" t="s">
        <v>453</v>
      </c>
      <c r="F14" s="630" t="s">
        <v>454</v>
      </c>
    </row>
    <row r="15" spans="1:6" ht="12.75" customHeight="1">
      <c r="A15" s="122" t="s">
        <v>167</v>
      </c>
      <c r="B15" s="195" t="s">
        <v>200</v>
      </c>
      <c r="C15" s="290" t="s">
        <v>189</v>
      </c>
      <c r="D15" s="122" t="s">
        <v>94</v>
      </c>
      <c r="E15" s="123">
        <v>98822814.180000007</v>
      </c>
      <c r="F15" s="169">
        <v>32.439019917818236</v>
      </c>
    </row>
    <row r="16" spans="1:6" ht="12.75" customHeight="1">
      <c r="A16" s="122" t="s">
        <v>156</v>
      </c>
      <c r="B16" s="195">
        <v>75111210338</v>
      </c>
      <c r="C16" s="290" t="s">
        <v>190</v>
      </c>
      <c r="D16" s="288" t="s">
        <v>158</v>
      </c>
      <c r="E16" s="123">
        <v>27947785.914999999</v>
      </c>
      <c r="F16" s="169">
        <v>55.232778488142294</v>
      </c>
    </row>
    <row r="17" spans="1:6">
      <c r="A17" s="613" t="s">
        <v>445</v>
      </c>
      <c r="B17" s="626"/>
      <c r="C17" s="626"/>
      <c r="D17" s="633"/>
      <c r="E17" s="634">
        <f>SUM(E15:E16)</f>
        <v>126770600.095</v>
      </c>
      <c r="F17" s="635"/>
    </row>
    <row r="18" spans="1:6" ht="12.75" customHeight="1">
      <c r="A18" s="22" t="s">
        <v>458</v>
      </c>
    </row>
    <row r="19" spans="1:6" ht="12.75" customHeight="1"/>
    <row r="20" spans="1:6" ht="12.75" customHeight="1">
      <c r="A20" s="146" t="s">
        <v>822</v>
      </c>
      <c r="F20" s="147" t="s">
        <v>1496</v>
      </c>
    </row>
    <row r="21" spans="1:6" ht="12.75" customHeight="1">
      <c r="A21" s="565" t="s">
        <v>823</v>
      </c>
      <c r="F21" s="568" t="s">
        <v>1497</v>
      </c>
    </row>
    <row r="22" spans="1:6" ht="12.75" customHeight="1"/>
    <row r="23" spans="1:6" ht="12.75" customHeight="1">
      <c r="F23" s="14" t="s">
        <v>448</v>
      </c>
    </row>
    <row r="24" spans="1:6" ht="54.75">
      <c r="A24" s="630" t="s">
        <v>457</v>
      </c>
      <c r="B24" s="607" t="s">
        <v>450</v>
      </c>
      <c r="C24" s="607" t="s">
        <v>451</v>
      </c>
      <c r="D24" s="630" t="s">
        <v>452</v>
      </c>
      <c r="E24" s="630" t="s">
        <v>453</v>
      </c>
      <c r="F24" s="630" t="s">
        <v>454</v>
      </c>
    </row>
    <row r="25" spans="1:6" ht="12.75" customHeight="1">
      <c r="A25" s="122" t="s">
        <v>955</v>
      </c>
      <c r="B25" s="195">
        <v>56903349567</v>
      </c>
      <c r="C25" s="290" t="s">
        <v>192</v>
      </c>
      <c r="D25" s="293" t="s">
        <v>1044</v>
      </c>
      <c r="E25" s="123" t="s">
        <v>157</v>
      </c>
      <c r="F25" s="169" t="s">
        <v>157</v>
      </c>
    </row>
    <row r="26" spans="1:6" ht="12.75" customHeight="1">
      <c r="A26" s="871" t="s">
        <v>957</v>
      </c>
    </row>
    <row r="27" spans="1:6" ht="12.75" customHeight="1">
      <c r="A27" s="22" t="s">
        <v>455</v>
      </c>
    </row>
    <row r="28" spans="1:6" ht="19.5" customHeight="1">
      <c r="A28" s="1132" t="s">
        <v>123</v>
      </c>
      <c r="B28" s="1132"/>
      <c r="C28" s="1132"/>
      <c r="D28" s="1132"/>
    </row>
    <row r="29" spans="1:6" ht="21.75" customHeight="1">
      <c r="A29" s="1130" t="s">
        <v>124</v>
      </c>
      <c r="B29" s="1130"/>
      <c r="C29" s="1130"/>
      <c r="D29" s="1130"/>
      <c r="E29" s="54"/>
      <c r="F29" s="54"/>
    </row>
    <row r="30" spans="1:6" ht="12.75" customHeight="1">
      <c r="A30" s="871"/>
    </row>
    <row r="31" spans="1:6" ht="12.75" customHeight="1"/>
    <row r="32" spans="1:6" ht="12.75" customHeight="1">
      <c r="A32" s="148" t="s">
        <v>824</v>
      </c>
      <c r="E32" s="141" t="str">
        <f>Naslovnica!A20</f>
        <v>Listopad 2020.</v>
      </c>
    </row>
    <row r="33" spans="1:5" ht="12.75" customHeight="1">
      <c r="A33" s="565" t="s">
        <v>825</v>
      </c>
      <c r="E33" s="569" t="str">
        <f>Naslovnica!A24</f>
        <v>October 2020</v>
      </c>
    </row>
    <row r="34" spans="1:5" ht="12.75" customHeight="1"/>
    <row r="35" spans="1:5" ht="12.75" customHeight="1">
      <c r="E35" s="14" t="s">
        <v>456</v>
      </c>
    </row>
    <row r="36" spans="1:5" ht="22.5" customHeight="1">
      <c r="A36" s="630" t="s">
        <v>459</v>
      </c>
      <c r="B36" s="607" t="s">
        <v>450</v>
      </c>
      <c r="C36" s="607" t="s">
        <v>451</v>
      </c>
      <c r="D36" s="630" t="s">
        <v>452</v>
      </c>
      <c r="E36" s="630" t="s">
        <v>453</v>
      </c>
    </row>
    <row r="37" spans="1:5" ht="22.5" customHeight="1">
      <c r="A37" s="124" t="s">
        <v>86</v>
      </c>
      <c r="B37" s="195">
        <v>39146857475</v>
      </c>
      <c r="C37" s="290" t="s">
        <v>193</v>
      </c>
      <c r="D37" s="270" t="s">
        <v>128</v>
      </c>
      <c r="E37" s="125">
        <v>918432621.38</v>
      </c>
    </row>
    <row r="38" spans="1:5" ht="12.75" customHeight="1">
      <c r="A38" s="22" t="s">
        <v>455</v>
      </c>
      <c r="B38" s="279"/>
      <c r="C38" s="280"/>
      <c r="D38" s="281"/>
      <c r="E38" s="282"/>
    </row>
    <row r="39" spans="1:5" ht="12.75" customHeight="1">
      <c r="A39" s="570" t="s">
        <v>199</v>
      </c>
    </row>
    <row r="40" spans="1:5" ht="12.75" customHeight="1">
      <c r="A40" s="160"/>
      <c r="D40" s="994"/>
    </row>
    <row r="41" spans="1:5" ht="12.75" customHeight="1">
      <c r="A41" s="283"/>
      <c r="B41" s="188"/>
      <c r="C41" s="188"/>
      <c r="D41" s="188"/>
    </row>
    <row r="42" spans="1:5" ht="12.75" customHeight="1">
      <c r="A42" s="289"/>
      <c r="B42" s="54"/>
      <c r="C42" s="54"/>
      <c r="D42" s="54"/>
    </row>
    <row r="43" spans="1:5" ht="12.75" customHeight="1">
      <c r="A43" s="179"/>
    </row>
    <row r="44" spans="1:5" ht="12.75" customHeight="1"/>
    <row r="45" spans="1:5" ht="12.75" customHeight="1"/>
    <row r="46" spans="1:5" ht="12.75" customHeight="1">
      <c r="A46" s="652" t="s">
        <v>460</v>
      </c>
      <c r="B46" s="654"/>
      <c r="C46" s="654"/>
      <c r="D46" s="654"/>
    </row>
    <row r="47" spans="1:5" ht="12.75" customHeight="1">
      <c r="A47" s="655" t="s">
        <v>205</v>
      </c>
      <c r="B47" s="654"/>
      <c r="C47" s="654"/>
      <c r="D47" s="654"/>
    </row>
    <row r="48" spans="1:5" ht="12.75" customHeight="1">
      <c r="A48" s="654" t="s">
        <v>1223</v>
      </c>
      <c r="B48" s="654"/>
      <c r="C48" s="654"/>
      <c r="D48" s="654"/>
    </row>
    <row r="49" spans="1:6" ht="12.75" customHeight="1">
      <c r="A49" s="657" t="s">
        <v>92</v>
      </c>
    </row>
    <row r="50" spans="1:6" ht="12.75" customHeight="1"/>
    <row r="51" spans="1:6" ht="12.75" customHeight="1">
      <c r="F51" s="35" t="s">
        <v>1184</v>
      </c>
    </row>
    <row r="52" spans="1:6" ht="12.75" customHeight="1"/>
    <row r="53" spans="1:6" ht="12.75" customHeight="1"/>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sheetData>
  <mergeCells count="2">
    <mergeCell ref="A28:D28"/>
    <mergeCell ref="A29:D29"/>
  </mergeCells>
  <hyperlinks>
    <hyperlink ref="A49" location="'2 Sadržaj'!A1" display="Sadržaj / Contents"/>
  </hyperlinks>
  <pageMargins left="0.7" right="0.7" top="0.75" bottom="0.75" header="0.3" footer="0.3"/>
  <pageSetup paperSize="9" scale="79" orientation="portrait" r:id="rId1"/>
  <ignoredErrors>
    <ignoredError sqref="B15 B6"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48" t="s">
        <v>781</v>
      </c>
      <c r="B1" s="649"/>
      <c r="C1" s="649"/>
      <c r="D1" s="552"/>
      <c r="E1" s="646"/>
      <c r="F1" s="205"/>
      <c r="G1" s="205"/>
      <c r="H1" s="205"/>
      <c r="I1" s="553" t="s">
        <v>1498</v>
      </c>
    </row>
    <row r="2" spans="1:27" ht="15" customHeight="1">
      <c r="A2" s="650" t="s">
        <v>782</v>
      </c>
      <c r="B2" s="649"/>
      <c r="C2" s="649"/>
      <c r="D2" s="552"/>
      <c r="E2" s="647"/>
      <c r="F2" s="205"/>
      <c r="G2" s="205"/>
      <c r="H2" s="205"/>
      <c r="I2" s="560" t="s">
        <v>1499</v>
      </c>
    </row>
    <row r="3" spans="1:27" ht="12.75" customHeight="1">
      <c r="A3" s="42" t="s">
        <v>975</v>
      </c>
    </row>
    <row r="4" spans="1:27" ht="12.75" customHeight="1"/>
    <row r="5" spans="1:27" ht="12.75" customHeight="1">
      <c r="A5" s="151" t="s">
        <v>783</v>
      </c>
    </row>
    <row r="6" spans="1:27" ht="12.75" customHeight="1">
      <c r="A6" s="561" t="s">
        <v>784</v>
      </c>
    </row>
    <row r="7" spans="1:27" ht="12.75" customHeight="1">
      <c r="J7" s="1136"/>
      <c r="K7" s="1136"/>
      <c r="L7" s="330"/>
      <c r="M7" s="330"/>
      <c r="N7" s="330"/>
      <c r="O7" s="330"/>
      <c r="P7" s="330"/>
    </row>
    <row r="8" spans="1:27" ht="16.5" customHeight="1">
      <c r="A8" s="1138" t="s">
        <v>434</v>
      </c>
      <c r="B8" s="1138"/>
      <c r="C8" s="480">
        <v>44104</v>
      </c>
      <c r="D8" s="330"/>
      <c r="E8" s="330"/>
      <c r="F8" s="330"/>
      <c r="G8" s="330"/>
      <c r="J8" s="1136"/>
      <c r="K8" s="1136"/>
      <c r="L8" s="331"/>
      <c r="M8" s="331"/>
      <c r="N8" s="331"/>
      <c r="O8" s="331"/>
      <c r="P8" s="331"/>
    </row>
    <row r="9" spans="1:27" ht="21.75" customHeight="1">
      <c r="A9" s="1139" t="s">
        <v>435</v>
      </c>
      <c r="B9" s="1139"/>
      <c r="C9" s="481">
        <v>15</v>
      </c>
      <c r="D9" s="330"/>
      <c r="E9" s="331"/>
      <c r="F9" s="331"/>
      <c r="G9" s="331"/>
    </row>
    <row r="10" spans="1:27" ht="12.75" customHeight="1">
      <c r="A10" s="17" t="s">
        <v>364</v>
      </c>
    </row>
    <row r="11" spans="1:27" ht="12.75" customHeight="1"/>
    <row r="12" spans="1:27" ht="12.75" customHeight="1">
      <c r="A12" s="151" t="s">
        <v>785</v>
      </c>
    </row>
    <row r="13" spans="1:27" ht="12.75" customHeight="1">
      <c r="A13" s="561" t="s">
        <v>786</v>
      </c>
      <c r="Z13" s="65"/>
      <c r="AA13" s="65"/>
    </row>
    <row r="14" spans="1:27" s="273" customFormat="1" ht="12.75" customHeight="1">
      <c r="A14" s="43"/>
      <c r="F14" s="205"/>
      <c r="I14" s="65" t="s">
        <v>437</v>
      </c>
      <c r="Y14" s="65"/>
      <c r="Z14" s="65"/>
      <c r="AA14" s="65"/>
    </row>
    <row r="15" spans="1:27" s="273" customFormat="1" ht="22.5" customHeight="1">
      <c r="A15" s="482"/>
      <c r="B15" s="1135" t="s">
        <v>436</v>
      </c>
      <c r="C15" s="1135"/>
      <c r="D15" s="1135"/>
      <c r="E15" s="1135"/>
      <c r="F15" s="1135" t="s">
        <v>374</v>
      </c>
      <c r="G15" s="1135"/>
      <c r="H15" s="1135"/>
      <c r="I15" s="1135"/>
      <c r="Y15" s="65"/>
      <c r="Z15" s="65"/>
      <c r="AA15" s="65"/>
    </row>
    <row r="16" spans="1:27" ht="135" customHeight="1">
      <c r="A16" s="1137" t="s">
        <v>438</v>
      </c>
      <c r="B16" s="874" t="s">
        <v>877</v>
      </c>
      <c r="C16" s="1134" t="s">
        <v>439</v>
      </c>
      <c r="D16" s="874" t="s">
        <v>440</v>
      </c>
      <c r="E16" s="1134" t="s">
        <v>439</v>
      </c>
      <c r="F16" s="874" t="s">
        <v>878</v>
      </c>
      <c r="G16" s="1134" t="s">
        <v>441</v>
      </c>
      <c r="H16" s="874" t="s">
        <v>875</v>
      </c>
      <c r="I16" s="1134" t="s">
        <v>441</v>
      </c>
    </row>
    <row r="17" spans="1:16" ht="15.75" customHeight="1">
      <c r="A17" s="1137"/>
      <c r="B17" s="533">
        <v>44104</v>
      </c>
      <c r="C17" s="1134"/>
      <c r="D17" s="533">
        <v>44104</v>
      </c>
      <c r="E17" s="1134"/>
      <c r="F17" s="533" t="s">
        <v>1552</v>
      </c>
      <c r="G17" s="1134"/>
      <c r="H17" s="533" t="s">
        <v>1552</v>
      </c>
      <c r="I17" s="1134"/>
      <c r="J17" s="1136"/>
      <c r="K17" s="233"/>
      <c r="L17" s="332"/>
      <c r="M17" s="233"/>
      <c r="N17" s="333"/>
      <c r="O17" s="273"/>
    </row>
    <row r="18" spans="1:16" ht="16.5" customHeight="1">
      <c r="A18" s="483" t="s">
        <v>442</v>
      </c>
      <c r="B18" s="484">
        <v>40841</v>
      </c>
      <c r="C18" s="485">
        <v>-0.11465423802297854</v>
      </c>
      <c r="D18" s="484">
        <v>2480606.7806299999</v>
      </c>
      <c r="E18" s="485">
        <v>-4.5021005056504818E-2</v>
      </c>
      <c r="F18" s="484">
        <v>7097</v>
      </c>
      <c r="G18" s="485">
        <v>-0.40680374456703444</v>
      </c>
      <c r="H18" s="484">
        <v>864723.47629999998</v>
      </c>
      <c r="I18" s="487">
        <v>-0.31264079399573858</v>
      </c>
      <c r="J18" s="1136"/>
      <c r="K18" s="334"/>
      <c r="L18" s="335"/>
      <c r="M18" s="334"/>
      <c r="N18" s="335"/>
      <c r="O18" s="273"/>
    </row>
    <row r="19" spans="1:16" ht="16.5" customHeight="1">
      <c r="A19" s="483" t="s">
        <v>443</v>
      </c>
      <c r="B19" s="484">
        <v>108311</v>
      </c>
      <c r="C19" s="485">
        <v>-1.4870936641624069E-2</v>
      </c>
      <c r="D19" s="484">
        <v>14460332.847209999</v>
      </c>
      <c r="E19" s="485">
        <v>-2.5156496905003704E-2</v>
      </c>
      <c r="F19" s="484">
        <v>22612</v>
      </c>
      <c r="G19" s="485">
        <v>-0.44151353487453071</v>
      </c>
      <c r="H19" s="484">
        <v>4100744.1878400012</v>
      </c>
      <c r="I19" s="487">
        <v>-0.40849596114514303</v>
      </c>
      <c r="J19" s="42"/>
      <c r="K19" s="336"/>
      <c r="L19" s="337"/>
      <c r="M19" s="336"/>
      <c r="N19" s="338"/>
      <c r="O19" s="273"/>
    </row>
    <row r="20" spans="1:16" ht="16.5" customHeight="1">
      <c r="A20" s="483" t="s">
        <v>444</v>
      </c>
      <c r="B20" s="484">
        <v>24</v>
      </c>
      <c r="C20" s="485">
        <v>-0.04</v>
      </c>
      <c r="D20" s="484">
        <v>435.20140000000004</v>
      </c>
      <c r="E20" s="485">
        <v>-0.35360166808256449</v>
      </c>
      <c r="F20" s="484"/>
      <c r="G20" s="485"/>
      <c r="H20" s="484"/>
      <c r="I20" s="486"/>
      <c r="J20" s="42"/>
      <c r="K20" s="336"/>
      <c r="L20" s="337"/>
      <c r="M20" s="336"/>
      <c r="N20" s="338"/>
      <c r="O20" s="273"/>
    </row>
    <row r="21" spans="1:16" ht="16.5" customHeight="1">
      <c r="A21" s="488" t="s">
        <v>445</v>
      </c>
      <c r="B21" s="489">
        <v>149176</v>
      </c>
      <c r="C21" s="490">
        <v>-4.4362303892992359E-2</v>
      </c>
      <c r="D21" s="489">
        <v>16941374.829239998</v>
      </c>
      <c r="E21" s="490">
        <v>-2.8129251206126644E-2</v>
      </c>
      <c r="F21" s="489">
        <v>29709</v>
      </c>
      <c r="G21" s="490">
        <v>-0.43359643102264928</v>
      </c>
      <c r="H21" s="489">
        <v>4965467.6641400009</v>
      </c>
      <c r="I21" s="491">
        <v>-0.39377338302433268</v>
      </c>
      <c r="J21" s="42"/>
      <c r="K21" s="336"/>
      <c r="L21" s="337"/>
      <c r="M21" s="336"/>
      <c r="N21" s="338"/>
      <c r="O21" s="273"/>
    </row>
    <row r="22" spans="1:16" ht="12.75" customHeight="1">
      <c r="A22" s="17" t="s">
        <v>446</v>
      </c>
    </row>
    <row r="23" spans="1:16" ht="49.5" customHeight="1">
      <c r="A23" s="1140" t="s">
        <v>447</v>
      </c>
      <c r="B23" s="1140"/>
      <c r="C23" s="1140"/>
      <c r="D23" s="1140"/>
      <c r="E23" s="1140"/>
      <c r="F23" s="1140"/>
      <c r="G23" s="1140"/>
      <c r="H23" s="1140"/>
      <c r="I23" s="1140"/>
    </row>
    <row r="24" spans="1:16" ht="56.25" customHeight="1">
      <c r="A24" s="1140" t="s">
        <v>876</v>
      </c>
      <c r="B24" s="1140"/>
      <c r="C24" s="1140"/>
      <c r="D24" s="1140"/>
      <c r="E24" s="1140"/>
      <c r="F24" s="1140"/>
      <c r="G24" s="1140"/>
      <c r="H24" s="1140"/>
      <c r="I24" s="1140"/>
    </row>
    <row r="25" spans="1:16" ht="23.25" customHeight="1">
      <c r="A25" s="1133" t="s">
        <v>397</v>
      </c>
      <c r="B25" s="1133"/>
      <c r="C25" s="1133"/>
      <c r="D25" s="1133"/>
      <c r="E25" s="1133"/>
      <c r="F25" s="1133"/>
      <c r="G25" s="1133"/>
      <c r="H25" s="1133"/>
      <c r="I25" s="1133"/>
      <c r="J25" s="159"/>
      <c r="K25" s="71"/>
      <c r="L25" s="71"/>
      <c r="M25" s="71"/>
      <c r="N25" s="71"/>
      <c r="O25" s="71"/>
      <c r="P25" s="71"/>
    </row>
    <row r="26" spans="1:16">
      <c r="A26" s="159"/>
      <c r="B26" s="71"/>
      <c r="C26" s="71"/>
      <c r="D26" s="71"/>
      <c r="E26" s="71"/>
      <c r="F26" s="71"/>
      <c r="G26" s="71"/>
    </row>
    <row r="27" spans="1:16" ht="12.75" customHeight="1">
      <c r="A27" s="657" t="s">
        <v>92</v>
      </c>
    </row>
    <row r="28" spans="1:16" ht="12.75" customHeight="1"/>
    <row r="29" spans="1:16" ht="12.75" customHeight="1"/>
    <row r="30" spans="1:16" ht="12.75" customHeight="1"/>
    <row r="31" spans="1:16" ht="12.75" customHeight="1"/>
    <row r="32" spans="1:16" ht="12.75" customHeight="1">
      <c r="I32" s="35" t="s">
        <v>917</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2" t="s">
        <v>787</v>
      </c>
    </row>
    <row r="2" spans="1:5" ht="12.75" customHeight="1">
      <c r="A2" s="564" t="s">
        <v>788</v>
      </c>
    </row>
    <row r="3" spans="1:5" ht="12.75" customHeight="1"/>
    <row r="4" spans="1:5" ht="12.75" customHeight="1">
      <c r="D4" s="65" t="s">
        <v>375</v>
      </c>
      <c r="E4" s="74"/>
    </row>
    <row r="5" spans="1:5" ht="45" customHeight="1">
      <c r="A5" s="1137" t="s">
        <v>365</v>
      </c>
      <c r="B5" s="492" t="s">
        <v>403</v>
      </c>
      <c r="C5" s="1143" t="s">
        <v>404</v>
      </c>
      <c r="D5" s="1143"/>
    </row>
    <row r="6" spans="1:5" ht="22.5" customHeight="1">
      <c r="A6" s="1141"/>
      <c r="B6" s="858">
        <v>44104</v>
      </c>
      <c r="C6" s="859" t="s">
        <v>405</v>
      </c>
      <c r="D6" s="859" t="s">
        <v>406</v>
      </c>
    </row>
    <row r="7" spans="1:5" ht="12.75" customHeight="1">
      <c r="A7" s="501" t="s">
        <v>407</v>
      </c>
      <c r="B7" s="502"/>
      <c r="C7" s="503"/>
      <c r="D7" s="502"/>
      <c r="E7" s="44"/>
    </row>
    <row r="8" spans="1:5" ht="12.75" customHeight="1">
      <c r="A8" s="493" t="s">
        <v>408</v>
      </c>
      <c r="B8" s="494">
        <v>23418.931929999999</v>
      </c>
      <c r="C8" s="495">
        <v>-0.17827605593015333</v>
      </c>
      <c r="D8" s="494">
        <v>-5080.8241000000053</v>
      </c>
      <c r="E8" s="53"/>
    </row>
    <row r="9" spans="1:5" ht="12.75" customHeight="1">
      <c r="A9" s="493" t="s">
        <v>409</v>
      </c>
      <c r="B9" s="494">
        <v>4315268.3516899999</v>
      </c>
      <c r="C9" s="495">
        <v>-8.0378885941149614E-2</v>
      </c>
      <c r="D9" s="494">
        <v>-377173.22639000043</v>
      </c>
      <c r="E9" s="53"/>
    </row>
    <row r="10" spans="1:5" ht="12.75" customHeight="1">
      <c r="A10" s="493" t="s">
        <v>410</v>
      </c>
      <c r="B10" s="494">
        <v>119927.32113</v>
      </c>
      <c r="C10" s="495">
        <v>-5.4311241911164945E-2</v>
      </c>
      <c r="D10" s="494">
        <v>-6887.4687300000078</v>
      </c>
    </row>
    <row r="11" spans="1:5" ht="12.75" customHeight="1">
      <c r="A11" s="493" t="s">
        <v>411</v>
      </c>
      <c r="B11" s="494">
        <v>9872180.795810001</v>
      </c>
      <c r="C11" s="495">
        <v>5.0251471277601304E-3</v>
      </c>
      <c r="D11" s="494">
        <v>49361.114110000432</v>
      </c>
    </row>
    <row r="12" spans="1:5" ht="12.75" customHeight="1">
      <c r="A12" s="493" t="s">
        <v>412</v>
      </c>
      <c r="B12" s="494">
        <v>145454.70959000001</v>
      </c>
      <c r="C12" s="495">
        <v>0.17257975652897792</v>
      </c>
      <c r="D12" s="494">
        <v>21407.958160000038</v>
      </c>
    </row>
    <row r="13" spans="1:5" ht="12.75" customHeight="1">
      <c r="A13" s="501" t="s">
        <v>413</v>
      </c>
      <c r="B13" s="502">
        <v>6132355.8064599996</v>
      </c>
      <c r="C13" s="503">
        <v>-0.15049994201342901</v>
      </c>
      <c r="D13" s="502">
        <v>-1086426.2863799995</v>
      </c>
    </row>
    <row r="14" spans="1:5" ht="12.75" customHeight="1">
      <c r="A14" s="493" t="s">
        <v>414</v>
      </c>
      <c r="B14" s="494">
        <v>137322.03232</v>
      </c>
      <c r="C14" s="495">
        <v>1.3905144571818368E-2</v>
      </c>
      <c r="D14" s="494">
        <v>1883.29522</v>
      </c>
    </row>
    <row r="15" spans="1:5" ht="12.75" customHeight="1">
      <c r="A15" s="493" t="s">
        <v>415</v>
      </c>
      <c r="B15" s="494">
        <v>5335213.5005799998</v>
      </c>
      <c r="C15" s="495">
        <v>-0.11891746240429166</v>
      </c>
      <c r="D15" s="494">
        <v>-720080.15572000109</v>
      </c>
    </row>
    <row r="16" spans="1:5" ht="12.75" customHeight="1">
      <c r="A16" s="493" t="s">
        <v>416</v>
      </c>
      <c r="B16" s="494">
        <v>39463.232179999999</v>
      </c>
      <c r="C16" s="495">
        <v>-9.6465992099974852E-3</v>
      </c>
      <c r="D16" s="494">
        <v>-384.39407999999094</v>
      </c>
    </row>
    <row r="17" spans="1:6" ht="12.75" customHeight="1">
      <c r="A17" s="493" t="s">
        <v>417</v>
      </c>
      <c r="B17" s="494">
        <v>620357.04138000007</v>
      </c>
      <c r="C17" s="495">
        <v>-0.37223665258694238</v>
      </c>
      <c r="D17" s="494">
        <v>-367845.03179999988</v>
      </c>
    </row>
    <row r="18" spans="1:6" ht="22.5">
      <c r="A18" s="496" t="s">
        <v>418</v>
      </c>
      <c r="B18" s="494">
        <v>125557.22159</v>
      </c>
      <c r="C18" s="495">
        <v>0.11855879726653977</v>
      </c>
      <c r="D18" s="494">
        <v>13308.118640000001</v>
      </c>
    </row>
    <row r="19" spans="1:6" ht="12.75" customHeight="1">
      <c r="A19" s="504" t="s">
        <v>419</v>
      </c>
      <c r="B19" s="505">
        <v>20734163.138199996</v>
      </c>
      <c r="C19" s="506">
        <v>-6.2890372878055587E-2</v>
      </c>
      <c r="D19" s="505">
        <v>-1391490.6146900021</v>
      </c>
    </row>
    <row r="20" spans="1:6" ht="12.75" customHeight="1">
      <c r="A20" s="493" t="s">
        <v>420</v>
      </c>
      <c r="B20" s="494">
        <v>28794642.759939998</v>
      </c>
      <c r="C20" s="495">
        <v>-1.5715901614906061E-2</v>
      </c>
      <c r="D20" s="494">
        <v>-459759.30465000123</v>
      </c>
    </row>
    <row r="21" spans="1:6" ht="12.75" customHeight="1">
      <c r="A21" s="497" t="s">
        <v>307</v>
      </c>
      <c r="B21" s="498">
        <v>2362505.1949800001</v>
      </c>
      <c r="C21" s="499">
        <v>-5.8225397741763163E-2</v>
      </c>
      <c r="D21" s="498">
        <v>-146062.34263999993</v>
      </c>
    </row>
    <row r="22" spans="1:6" ht="12.75" customHeight="1">
      <c r="A22" s="497" t="s">
        <v>313</v>
      </c>
      <c r="B22" s="498">
        <v>79445.069579999996</v>
      </c>
      <c r="C22" s="499">
        <v>-0.23074179619528809</v>
      </c>
      <c r="D22" s="498">
        <v>-23829.837580000021</v>
      </c>
    </row>
    <row r="23" spans="1:6" ht="12.75" customHeight="1">
      <c r="A23" s="497" t="s">
        <v>309</v>
      </c>
      <c r="B23" s="498">
        <v>11434681.700679999</v>
      </c>
      <c r="C23" s="499">
        <v>-0.13191154947046141</v>
      </c>
      <c r="D23" s="498">
        <v>-1737572.4558000024</v>
      </c>
    </row>
    <row r="24" spans="1:6" ht="12.75" customHeight="1">
      <c r="A24" s="497" t="s">
        <v>310</v>
      </c>
      <c r="B24" s="498">
        <v>6433610.7958199997</v>
      </c>
      <c r="C24" s="499">
        <v>9.0023125789514324E-2</v>
      </c>
      <c r="D24" s="498">
        <v>531340.79475000128</v>
      </c>
    </row>
    <row r="25" spans="1:6" ht="22.5">
      <c r="A25" s="500" t="s">
        <v>421</v>
      </c>
      <c r="B25" s="498">
        <v>423920.37717999995</v>
      </c>
      <c r="C25" s="499">
        <v>-3.4981158361701764E-2</v>
      </c>
      <c r="D25" s="498">
        <v>-15366.773380000086</v>
      </c>
    </row>
    <row r="26" spans="1:6">
      <c r="A26" s="504" t="s">
        <v>422</v>
      </c>
      <c r="B26" s="505">
        <v>20734163.138239998</v>
      </c>
      <c r="C26" s="506">
        <v>-6.2890372876247644E-2</v>
      </c>
      <c r="D26" s="505">
        <v>-1391490.6146499999</v>
      </c>
    </row>
    <row r="27" spans="1:6" ht="12.75" customHeight="1">
      <c r="A27" s="493" t="s">
        <v>423</v>
      </c>
      <c r="B27" s="494">
        <v>28794642.759939998</v>
      </c>
      <c r="C27" s="495">
        <v>-1.5715901614906061E-2</v>
      </c>
      <c r="D27" s="494">
        <v>-459759.30465000123</v>
      </c>
    </row>
    <row r="28" spans="1:6" ht="12.75" customHeight="1">
      <c r="A28" s="22" t="s">
        <v>364</v>
      </c>
    </row>
    <row r="29" spans="1:6" ht="12.75" customHeight="1">
      <c r="E29" s="71"/>
      <c r="F29" s="71"/>
    </row>
    <row r="30" spans="1:6" ht="26.25" customHeight="1">
      <c r="A30" s="1133" t="s">
        <v>397</v>
      </c>
      <c r="B30" s="1133"/>
      <c r="C30" s="1133"/>
      <c r="D30" s="1133"/>
      <c r="E30" s="71"/>
      <c r="F30" s="71"/>
    </row>
    <row r="31" spans="1:6" ht="12.75" customHeight="1"/>
    <row r="32" spans="1:6" ht="12.75" customHeight="1">
      <c r="A32" s="151" t="s">
        <v>789</v>
      </c>
    </row>
    <row r="33" spans="1:4" ht="12.75" customHeight="1">
      <c r="A33" s="561" t="s">
        <v>1197</v>
      </c>
    </row>
    <row r="34" spans="1:4" s="273" customFormat="1" ht="12.75" customHeight="1">
      <c r="A34" s="43"/>
    </row>
    <row r="35" spans="1:4" s="273" customFormat="1" ht="12.75" customHeight="1">
      <c r="A35" s="43"/>
      <c r="D35" s="65" t="s">
        <v>299</v>
      </c>
    </row>
    <row r="36" spans="1:4" ht="55.5" customHeight="1">
      <c r="A36" s="1137" t="s">
        <v>365</v>
      </c>
      <c r="B36" s="507" t="s">
        <v>366</v>
      </c>
      <c r="C36" s="1143" t="s">
        <v>424</v>
      </c>
      <c r="D36" s="1143"/>
    </row>
    <row r="37" spans="1:4" ht="21" customHeight="1">
      <c r="A37" s="1142"/>
      <c r="B37" s="508" t="s">
        <v>1552</v>
      </c>
      <c r="C37" s="492" t="s">
        <v>405</v>
      </c>
      <c r="D37" s="492" t="s">
        <v>406</v>
      </c>
    </row>
    <row r="38" spans="1:4">
      <c r="A38" s="80" t="s">
        <v>425</v>
      </c>
      <c r="B38" s="130">
        <v>489898.77400000003</v>
      </c>
      <c r="C38" s="131">
        <v>-1.146539474693041E-3</v>
      </c>
      <c r="D38" s="130">
        <v>-562.33302000007825</v>
      </c>
    </row>
    <row r="39" spans="1:4">
      <c r="A39" s="80" t="s">
        <v>367</v>
      </c>
      <c r="B39" s="130">
        <v>139271.83868000002</v>
      </c>
      <c r="C39" s="131">
        <v>-5.9600205619174555E-2</v>
      </c>
      <c r="D39" s="130">
        <v>-8826.7035700000124</v>
      </c>
    </row>
    <row r="40" spans="1:4">
      <c r="A40" s="132" t="s">
        <v>368</v>
      </c>
      <c r="B40" s="133">
        <v>350626.93531999999</v>
      </c>
      <c r="C40" s="134">
        <v>2.4139235420063982E-2</v>
      </c>
      <c r="D40" s="135">
        <v>8264.3705499999342</v>
      </c>
    </row>
    <row r="41" spans="1:4">
      <c r="A41" s="80" t="s">
        <v>426</v>
      </c>
      <c r="B41" s="130">
        <v>20790.418140000002</v>
      </c>
      <c r="C41" s="131">
        <v>-0.18503388650909267</v>
      </c>
      <c r="D41" s="130">
        <v>-4720.358070000002</v>
      </c>
    </row>
    <row r="42" spans="1:4">
      <c r="A42" s="80" t="s">
        <v>427</v>
      </c>
      <c r="B42" s="130">
        <v>16375.152179999999</v>
      </c>
      <c r="C42" s="131">
        <v>-0.10382253477653697</v>
      </c>
      <c r="D42" s="130">
        <v>-1897.0682399999987</v>
      </c>
    </row>
    <row r="43" spans="1:4" ht="19.5" customHeight="1">
      <c r="A43" s="132" t="s">
        <v>428</v>
      </c>
      <c r="B43" s="133">
        <v>4415.2659599999997</v>
      </c>
      <c r="C43" s="134">
        <v>-0.3900349616563501</v>
      </c>
      <c r="D43" s="135">
        <v>-2823.2898300000015</v>
      </c>
    </row>
    <row r="44" spans="1:4">
      <c r="A44" s="80" t="s">
        <v>429</v>
      </c>
      <c r="B44" s="130">
        <v>943405.35291000013</v>
      </c>
      <c r="C44" s="131">
        <v>-0.29668763839836165</v>
      </c>
      <c r="D44" s="130">
        <v>-397969.26869000006</v>
      </c>
    </row>
    <row r="45" spans="1:4">
      <c r="A45" s="80" t="s">
        <v>430</v>
      </c>
      <c r="B45" s="130">
        <v>997752.42057999992</v>
      </c>
      <c r="C45" s="131">
        <v>-1.8035378561839059E-2</v>
      </c>
      <c r="D45" s="130">
        <v>-18325.34719000035</v>
      </c>
    </row>
    <row r="46" spans="1:4" ht="19.5" customHeight="1">
      <c r="A46" s="132" t="s">
        <v>369</v>
      </c>
      <c r="B46" s="133">
        <v>-54347.067670000004</v>
      </c>
      <c r="C46" s="134">
        <v>-1.1670691463201233</v>
      </c>
      <c r="D46" s="135">
        <v>-379643.92150000005</v>
      </c>
    </row>
    <row r="47" spans="1:4" ht="28.5" customHeight="1">
      <c r="A47" s="80" t="s">
        <v>370</v>
      </c>
      <c r="B47" s="130">
        <v>300695.13361000002</v>
      </c>
      <c r="C47" s="131">
        <v>-0.55445838479248599</v>
      </c>
      <c r="D47" s="130">
        <v>-374202.84077999997</v>
      </c>
    </row>
    <row r="48" spans="1:4" ht="19.5" customHeight="1">
      <c r="A48" s="80" t="s">
        <v>371</v>
      </c>
      <c r="B48" s="130">
        <v>147811.75368999995</v>
      </c>
      <c r="C48" s="131">
        <v>1.5097129644656202</v>
      </c>
      <c r="D48" s="130">
        <v>88915.87364999995</v>
      </c>
    </row>
    <row r="49" spans="1:4">
      <c r="A49" s="80" t="s">
        <v>431</v>
      </c>
      <c r="B49" s="130">
        <v>152883.37992000001</v>
      </c>
      <c r="C49" s="131">
        <v>-0.75181353874888823</v>
      </c>
      <c r="D49" s="130">
        <v>-463118.71442999993</v>
      </c>
    </row>
    <row r="50" spans="1:4">
      <c r="A50" s="80" t="s">
        <v>432</v>
      </c>
      <c r="B50" s="130">
        <v>27533.473910000004</v>
      </c>
      <c r="C50" s="131">
        <v>-0.73309106436040339</v>
      </c>
      <c r="D50" s="130">
        <v>-75623.334400000022</v>
      </c>
    </row>
    <row r="51" spans="1:4" ht="19.5" customHeight="1">
      <c r="A51" s="509" t="s">
        <v>433</v>
      </c>
      <c r="B51" s="510">
        <v>125349.90600999999</v>
      </c>
      <c r="C51" s="511">
        <v>-0.75557949069220232</v>
      </c>
      <c r="D51" s="512">
        <v>-387495.38003000006</v>
      </c>
    </row>
    <row r="52" spans="1:4" ht="12.75" customHeight="1"/>
    <row r="53" spans="1:4" ht="21" customHeight="1">
      <c r="A53" s="1133" t="s">
        <v>372</v>
      </c>
      <c r="B53" s="1133"/>
      <c r="C53" s="1133"/>
    </row>
    <row r="54" spans="1:4" ht="12.75" customHeight="1"/>
    <row r="55" spans="1:4" ht="12.75" customHeight="1">
      <c r="A55" s="657" t="s">
        <v>92</v>
      </c>
    </row>
    <row r="56" spans="1:4" ht="12.75" customHeight="1">
      <c r="D56" s="35" t="s">
        <v>1185</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73" customWidth="1"/>
    <col min="4" max="4" width="21.85546875" customWidth="1"/>
    <col min="5" max="5" width="14.85546875" customWidth="1"/>
  </cols>
  <sheetData>
    <row r="1" spans="1:8" ht="12.75" customHeight="1">
      <c r="A1" s="151" t="s">
        <v>790</v>
      </c>
    </row>
    <row r="2" spans="1:8" ht="12.75" customHeight="1">
      <c r="A2" s="561" t="s">
        <v>791</v>
      </c>
    </row>
    <row r="3" spans="1:8">
      <c r="D3" s="329"/>
      <c r="E3" s="65" t="s">
        <v>299</v>
      </c>
    </row>
    <row r="4" spans="1:8" ht="79.5" customHeight="1">
      <c r="A4" s="1137" t="s">
        <v>398</v>
      </c>
      <c r="B4" s="492" t="s">
        <v>399</v>
      </c>
      <c r="C4" s="532" t="s">
        <v>380</v>
      </c>
      <c r="D4" s="492" t="s">
        <v>400</v>
      </c>
      <c r="E4" s="532" t="s">
        <v>380</v>
      </c>
    </row>
    <row r="5" spans="1:8" ht="15.75" customHeight="1">
      <c r="A5" s="1137"/>
      <c r="B5" s="533" t="s">
        <v>1552</v>
      </c>
      <c r="C5" s="534"/>
      <c r="D5" s="533" t="s">
        <v>1552</v>
      </c>
      <c r="E5" s="534"/>
    </row>
    <row r="6" spans="1:8">
      <c r="A6" s="535" t="s">
        <v>1555</v>
      </c>
      <c r="B6" s="536">
        <v>1697</v>
      </c>
      <c r="C6" s="537">
        <v>-0.25242290748898677</v>
      </c>
      <c r="D6" s="536">
        <v>184927.13331</v>
      </c>
      <c r="E6" s="537">
        <v>-0.18743040435156164</v>
      </c>
      <c r="F6" s="44"/>
      <c r="G6" s="77"/>
      <c r="H6" s="77"/>
    </row>
    <row r="7" spans="1:8">
      <c r="A7" s="535" t="s">
        <v>1556</v>
      </c>
      <c r="B7" s="536">
        <v>968</v>
      </c>
      <c r="C7" s="537">
        <v>-0.46460176991150443</v>
      </c>
      <c r="D7" s="536">
        <v>152095.59557</v>
      </c>
      <c r="E7" s="537">
        <v>-0.42016221897902856</v>
      </c>
      <c r="F7" s="44"/>
      <c r="G7" s="77"/>
      <c r="H7" s="77"/>
    </row>
    <row r="8" spans="1:8">
      <c r="A8" s="535" t="s">
        <v>1557</v>
      </c>
      <c r="B8" s="536">
        <v>706</v>
      </c>
      <c r="C8" s="537">
        <v>0.14983713355048861</v>
      </c>
      <c r="D8" s="536">
        <v>137149.78412</v>
      </c>
      <c r="E8" s="537">
        <v>-0.28125936625920495</v>
      </c>
      <c r="F8" s="44"/>
      <c r="G8" s="77"/>
      <c r="H8" s="77"/>
    </row>
    <row r="9" spans="1:8">
      <c r="A9" s="535" t="s">
        <v>1558</v>
      </c>
      <c r="B9" s="536">
        <v>3234</v>
      </c>
      <c r="C9" s="537">
        <v>-0.45074728260869568</v>
      </c>
      <c r="D9" s="536">
        <v>766146.90783000004</v>
      </c>
      <c r="E9" s="537">
        <v>-0.39599911129737403</v>
      </c>
      <c r="F9" s="44"/>
      <c r="G9" s="77"/>
      <c r="H9" s="77"/>
    </row>
    <row r="10" spans="1:8">
      <c r="A10" s="535" t="s">
        <v>1559</v>
      </c>
      <c r="B10" s="536">
        <v>0</v>
      </c>
      <c r="C10" s="537" t="s">
        <v>157</v>
      </c>
      <c r="D10" s="536">
        <v>0</v>
      </c>
      <c r="E10" s="537" t="s">
        <v>157</v>
      </c>
      <c r="F10" s="44"/>
      <c r="G10" s="77"/>
      <c r="H10" s="77"/>
    </row>
    <row r="11" spans="1:8">
      <c r="A11" s="535" t="s">
        <v>1560</v>
      </c>
      <c r="B11" s="536">
        <v>77</v>
      </c>
      <c r="C11" s="537">
        <v>-0.28703703703703703</v>
      </c>
      <c r="D11" s="536">
        <v>26934.819</v>
      </c>
      <c r="E11" s="537">
        <v>-0.43895867948211548</v>
      </c>
      <c r="F11" s="44"/>
      <c r="G11" s="77"/>
      <c r="H11" s="77"/>
    </row>
    <row r="12" spans="1:8">
      <c r="A12" s="535" t="s">
        <v>1561</v>
      </c>
      <c r="B12" s="536">
        <v>2901</v>
      </c>
      <c r="C12" s="537">
        <v>-8.4280303030303025E-2</v>
      </c>
      <c r="D12" s="536">
        <v>485544.17112999997</v>
      </c>
      <c r="E12" s="537">
        <v>-1.700706291380049E-2</v>
      </c>
      <c r="F12" s="44"/>
      <c r="G12" s="77"/>
      <c r="H12" s="77"/>
    </row>
    <row r="13" spans="1:8">
      <c r="A13" s="535" t="s">
        <v>1562</v>
      </c>
      <c r="B13" s="536">
        <v>822</v>
      </c>
      <c r="C13" s="537">
        <v>-0.58274111675126905</v>
      </c>
      <c r="D13" s="536">
        <v>220525.68805000003</v>
      </c>
      <c r="E13" s="537">
        <v>-0.53864239627210186</v>
      </c>
      <c r="F13" s="44"/>
      <c r="G13" s="77"/>
      <c r="H13" s="77"/>
    </row>
    <row r="14" spans="1:8">
      <c r="A14" s="535" t="s">
        <v>1563</v>
      </c>
      <c r="B14" s="536">
        <v>4241</v>
      </c>
      <c r="C14" s="537">
        <v>-0.44409490103552235</v>
      </c>
      <c r="D14" s="536">
        <v>769088.72812999994</v>
      </c>
      <c r="E14" s="537">
        <v>-0.44429633102334865</v>
      </c>
      <c r="F14" s="44"/>
      <c r="G14" s="77"/>
      <c r="H14" s="77"/>
    </row>
    <row r="15" spans="1:8">
      <c r="A15" s="535" t="s">
        <v>1564</v>
      </c>
      <c r="B15" s="536">
        <v>1449</v>
      </c>
      <c r="C15" s="537">
        <v>-0.37784456848432801</v>
      </c>
      <c r="D15" s="536">
        <v>207307.13370999997</v>
      </c>
      <c r="E15" s="537">
        <v>-0.46140298679748942</v>
      </c>
      <c r="F15" s="44"/>
      <c r="G15" s="77"/>
      <c r="H15" s="77"/>
    </row>
    <row r="16" spans="1:8">
      <c r="A16" s="535" t="s">
        <v>1565</v>
      </c>
      <c r="B16" s="536">
        <v>7417</v>
      </c>
      <c r="C16" s="537">
        <v>-0.27674305216967332</v>
      </c>
      <c r="D16" s="536">
        <v>859960.34681000002</v>
      </c>
      <c r="E16" s="537">
        <v>-0.19809406826424469</v>
      </c>
      <c r="F16" s="44"/>
      <c r="G16" s="77"/>
      <c r="H16" s="77"/>
    </row>
    <row r="17" spans="1:11">
      <c r="A17" s="535" t="s">
        <v>1566</v>
      </c>
      <c r="B17" s="536">
        <v>1306</v>
      </c>
      <c r="C17" s="537">
        <v>-0.62221579404107608</v>
      </c>
      <c r="D17" s="536">
        <v>260059.10913</v>
      </c>
      <c r="E17" s="537">
        <v>-0.56179435283097046</v>
      </c>
      <c r="F17" s="44"/>
      <c r="G17" s="77"/>
      <c r="H17" s="77"/>
    </row>
    <row r="18" spans="1:11">
      <c r="A18" s="535" t="s">
        <v>1567</v>
      </c>
      <c r="B18" s="536">
        <v>159</v>
      </c>
      <c r="C18" s="537">
        <v>-0.47524752475247523</v>
      </c>
      <c r="D18" s="536">
        <v>87427.355530000001</v>
      </c>
      <c r="E18" s="537">
        <v>-0.49784636378595654</v>
      </c>
      <c r="F18" s="44"/>
      <c r="G18" s="77"/>
      <c r="H18" s="77"/>
    </row>
    <row r="19" spans="1:11" s="273" customFormat="1">
      <c r="A19" s="535" t="s">
        <v>1568</v>
      </c>
      <c r="B19" s="536">
        <v>4698</v>
      </c>
      <c r="C19" s="537">
        <v>-0.62870465502252426</v>
      </c>
      <c r="D19" s="536">
        <v>796089.81989000004</v>
      </c>
      <c r="E19" s="537">
        <v>-0.5063963300006592</v>
      </c>
      <c r="F19" s="44"/>
      <c r="G19" s="77"/>
      <c r="H19" s="77"/>
    </row>
    <row r="20" spans="1:11">
      <c r="A20" s="535" t="s">
        <v>1569</v>
      </c>
      <c r="B20" s="536">
        <v>34</v>
      </c>
      <c r="C20" s="537" t="s">
        <v>157</v>
      </c>
      <c r="D20" s="536">
        <v>12211.07193</v>
      </c>
      <c r="E20" s="537" t="s">
        <v>157</v>
      </c>
      <c r="F20" s="44"/>
      <c r="G20" s="77"/>
      <c r="H20" s="77"/>
    </row>
    <row r="21" spans="1:11">
      <c r="A21" s="538" t="s">
        <v>401</v>
      </c>
      <c r="B21" s="539">
        <v>29709</v>
      </c>
      <c r="C21" s="540">
        <v>-0.43359643102264928</v>
      </c>
      <c r="D21" s="539">
        <v>4965467.6641400009</v>
      </c>
      <c r="E21" s="540">
        <v>-0.39377338302433268</v>
      </c>
      <c r="G21" s="77"/>
      <c r="H21" s="77"/>
    </row>
    <row r="22" spans="1:11">
      <c r="A22" s="17" t="s">
        <v>395</v>
      </c>
    </row>
    <row r="23" spans="1:11" ht="76.5" customHeight="1">
      <c r="A23" s="1140" t="s">
        <v>402</v>
      </c>
      <c r="B23" s="1140"/>
      <c r="C23" s="1140"/>
      <c r="D23" s="1140"/>
      <c r="E23" s="1140"/>
      <c r="G23" s="1144"/>
      <c r="H23" s="1144"/>
      <c r="I23" s="1144"/>
      <c r="J23" s="1144"/>
      <c r="K23" s="1144"/>
    </row>
    <row r="24" spans="1:11" ht="21.75" customHeight="1">
      <c r="A24" s="1133" t="s">
        <v>372</v>
      </c>
      <c r="B24" s="1133"/>
      <c r="C24" s="1133"/>
      <c r="D24" s="1133"/>
      <c r="E24" s="1133"/>
      <c r="F24" s="71"/>
    </row>
    <row r="25" spans="1:11" ht="12.75" customHeight="1"/>
    <row r="26" spans="1:11" ht="12.75" customHeight="1">
      <c r="A26" s="657" t="s">
        <v>92</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918</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8" t="s">
        <v>792</v>
      </c>
    </row>
    <row r="2" spans="1:9" ht="12.75" customHeight="1">
      <c r="A2" s="565" t="s">
        <v>793</v>
      </c>
    </row>
    <row r="3" spans="1:9" ht="12.75" customHeight="1">
      <c r="E3" s="74"/>
      <c r="F3" s="74"/>
      <c r="I3" s="65" t="s">
        <v>375</v>
      </c>
    </row>
    <row r="4" spans="1:9" s="273" customFormat="1" ht="21" customHeight="1">
      <c r="A4" s="482"/>
      <c r="B4" s="1135" t="s">
        <v>373</v>
      </c>
      <c r="C4" s="1135"/>
      <c r="D4" s="1135"/>
      <c r="E4" s="1135"/>
      <c r="F4" s="1135" t="s">
        <v>374</v>
      </c>
      <c r="G4" s="1135"/>
      <c r="H4" s="1135"/>
      <c r="I4" s="1135"/>
    </row>
    <row r="5" spans="1:9" ht="89.25" customHeight="1">
      <c r="A5" s="492" t="s">
        <v>376</v>
      </c>
      <c r="B5" s="875" t="s">
        <v>377</v>
      </c>
      <c r="C5" s="1146" t="s">
        <v>378</v>
      </c>
      <c r="D5" s="875" t="s">
        <v>871</v>
      </c>
      <c r="E5" s="1146" t="s">
        <v>378</v>
      </c>
      <c r="F5" s="875" t="s">
        <v>379</v>
      </c>
      <c r="G5" s="1146" t="s">
        <v>976</v>
      </c>
      <c r="H5" s="875" t="s">
        <v>872</v>
      </c>
      <c r="I5" s="1146" t="s">
        <v>976</v>
      </c>
    </row>
    <row r="6" spans="1:9" ht="17.25" customHeight="1">
      <c r="A6" s="513"/>
      <c r="B6" s="533">
        <v>44104</v>
      </c>
      <c r="C6" s="1146"/>
      <c r="D6" s="533">
        <v>44104</v>
      </c>
      <c r="E6" s="1146"/>
      <c r="F6" s="533" t="s">
        <v>1552</v>
      </c>
      <c r="G6" s="1146"/>
      <c r="H6" s="533" t="s">
        <v>1552</v>
      </c>
      <c r="I6" s="1146"/>
    </row>
    <row r="7" spans="1:9" ht="12.75" customHeight="1">
      <c r="A7" s="526" t="s">
        <v>381</v>
      </c>
      <c r="B7" s="527"/>
      <c r="C7" s="528"/>
      <c r="D7" s="527"/>
      <c r="E7" s="528"/>
      <c r="F7" s="527"/>
      <c r="G7" s="528"/>
      <c r="H7" s="527"/>
      <c r="I7" s="528"/>
    </row>
    <row r="8" spans="1:9" ht="12.75" customHeight="1">
      <c r="A8" s="518" t="s">
        <v>382</v>
      </c>
      <c r="B8" s="515">
        <v>34</v>
      </c>
      <c r="C8" s="516">
        <v>6.25E-2</v>
      </c>
      <c r="D8" s="517">
        <v>162520.60133</v>
      </c>
      <c r="E8" s="516">
        <v>-0.12162210347261411</v>
      </c>
      <c r="F8" s="515">
        <v>7</v>
      </c>
      <c r="G8" s="516">
        <v>-0.3</v>
      </c>
      <c r="H8" s="517">
        <v>14501.34764</v>
      </c>
      <c r="I8" s="516">
        <v>-0.83460168405312773</v>
      </c>
    </row>
    <row r="9" spans="1:9" ht="12.75" customHeight="1">
      <c r="A9" s="518" t="s">
        <v>383</v>
      </c>
      <c r="B9" s="515">
        <v>33605</v>
      </c>
      <c r="C9" s="516">
        <v>-0.1305079044735957</v>
      </c>
      <c r="D9" s="517">
        <v>1841934.9686800002</v>
      </c>
      <c r="E9" s="516">
        <v>-2.8750818627199522E-2</v>
      </c>
      <c r="F9" s="515">
        <v>6167</v>
      </c>
      <c r="G9" s="516">
        <v>-0.42685873605947955</v>
      </c>
      <c r="H9" s="517">
        <v>715186.11775999994</v>
      </c>
      <c r="I9" s="516">
        <v>-0.29478855719425856</v>
      </c>
    </row>
    <row r="10" spans="1:9" ht="12.75" customHeight="1">
      <c r="A10" s="514" t="s">
        <v>384</v>
      </c>
      <c r="B10" s="515">
        <v>6606</v>
      </c>
      <c r="C10" s="516">
        <v>-2.1623222748815167E-2</v>
      </c>
      <c r="D10" s="517">
        <v>394542.82425999996</v>
      </c>
      <c r="E10" s="516">
        <v>-7.062639157699574E-2</v>
      </c>
      <c r="F10" s="515">
        <v>887</v>
      </c>
      <c r="G10" s="516">
        <v>-0.20018034265103696</v>
      </c>
      <c r="H10" s="517">
        <v>103199.50523000001</v>
      </c>
      <c r="I10" s="516">
        <v>-0.26457905384197422</v>
      </c>
    </row>
    <row r="11" spans="1:9" ht="12.75" customHeight="1">
      <c r="A11" s="518" t="s">
        <v>385</v>
      </c>
      <c r="B11" s="515">
        <v>56</v>
      </c>
      <c r="C11" s="516">
        <v>-0.5213675213675214</v>
      </c>
      <c r="D11" s="517">
        <v>17307.76498</v>
      </c>
      <c r="E11" s="516">
        <v>-0.61364765906792895</v>
      </c>
      <c r="F11" s="515">
        <v>1</v>
      </c>
      <c r="G11" s="516">
        <v>-0.83333333333333337</v>
      </c>
      <c r="H11" s="517">
        <v>413.97975000000002</v>
      </c>
      <c r="I11" s="516">
        <v>-0.65951256329325425</v>
      </c>
    </row>
    <row r="12" spans="1:9" ht="12.75" customHeight="1">
      <c r="A12" s="519" t="s">
        <v>386</v>
      </c>
      <c r="B12" s="515">
        <v>0</v>
      </c>
      <c r="C12" s="516" t="s">
        <v>157</v>
      </c>
      <c r="D12" s="517">
        <v>0</v>
      </c>
      <c r="E12" s="516" t="s">
        <v>157</v>
      </c>
      <c r="F12" s="515">
        <v>0</v>
      </c>
      <c r="G12" s="516" t="s">
        <v>157</v>
      </c>
      <c r="H12" s="517">
        <v>0</v>
      </c>
      <c r="I12" s="516" t="s">
        <v>157</v>
      </c>
    </row>
    <row r="13" spans="1:9" ht="29.25">
      <c r="A13" s="514" t="s">
        <v>387</v>
      </c>
      <c r="B13" s="515">
        <v>532</v>
      </c>
      <c r="C13" s="516">
        <v>-7.4782608695652175E-2</v>
      </c>
      <c r="D13" s="517">
        <v>64119.041260000005</v>
      </c>
      <c r="E13" s="516">
        <v>0.37752694581068663</v>
      </c>
      <c r="F13" s="515">
        <v>33</v>
      </c>
      <c r="G13" s="516">
        <v>-0.56000000000000005</v>
      </c>
      <c r="H13" s="517">
        <v>31330.136020000002</v>
      </c>
      <c r="I13" s="516">
        <v>1.1845383804250142</v>
      </c>
    </row>
    <row r="14" spans="1:9" ht="12.75" customHeight="1">
      <c r="A14" s="518" t="s">
        <v>388</v>
      </c>
      <c r="B14" s="515">
        <v>8</v>
      </c>
      <c r="C14" s="516">
        <v>0.6</v>
      </c>
      <c r="D14" s="517">
        <v>181.58011999999999</v>
      </c>
      <c r="E14" s="516">
        <v>-8.2713217129942979E-2</v>
      </c>
      <c r="F14" s="515">
        <v>2</v>
      </c>
      <c r="G14" s="516">
        <v>-0.5</v>
      </c>
      <c r="H14" s="517">
        <v>92.389899999999997</v>
      </c>
      <c r="I14" s="516">
        <v>-0.72252615536942355</v>
      </c>
    </row>
    <row r="15" spans="1:9" ht="22.5" customHeight="1">
      <c r="A15" s="520" t="s">
        <v>389</v>
      </c>
      <c r="B15" s="523">
        <v>40841</v>
      </c>
      <c r="C15" s="522">
        <v>-0.11465423802297854</v>
      </c>
      <c r="D15" s="523">
        <v>2480606.7806299999</v>
      </c>
      <c r="E15" s="522">
        <v>-4.5021005056504818E-2</v>
      </c>
      <c r="F15" s="523">
        <v>7097</v>
      </c>
      <c r="G15" s="524">
        <v>-0.40680374456703444</v>
      </c>
      <c r="H15" s="523">
        <v>864723.47629999998</v>
      </c>
      <c r="I15" s="524">
        <v>-0.31264079399573858</v>
      </c>
    </row>
    <row r="16" spans="1:9" ht="15" customHeight="1">
      <c r="A16" s="526" t="s">
        <v>390</v>
      </c>
      <c r="B16" s="529"/>
      <c r="C16" s="525"/>
      <c r="D16" s="529"/>
      <c r="E16" s="530"/>
      <c r="F16" s="529"/>
      <c r="G16" s="525"/>
      <c r="H16" s="529"/>
      <c r="I16" s="530"/>
    </row>
    <row r="17" spans="1:9" ht="12.75" customHeight="1">
      <c r="A17" s="518" t="s">
        <v>382</v>
      </c>
      <c r="B17" s="515">
        <v>280</v>
      </c>
      <c r="C17" s="516">
        <v>-9.3851132686084138E-2</v>
      </c>
      <c r="D17" s="515">
        <v>619450.13129000005</v>
      </c>
      <c r="E17" s="516">
        <v>-0.20840862675698033</v>
      </c>
      <c r="F17" s="515">
        <v>5</v>
      </c>
      <c r="G17" s="516">
        <v>-0.5</v>
      </c>
      <c r="H17" s="517">
        <v>4294.1726799999997</v>
      </c>
      <c r="I17" s="516">
        <v>-0.80992881706584152</v>
      </c>
    </row>
    <row r="18" spans="1:9" ht="12.75" customHeight="1">
      <c r="A18" s="518" t="s">
        <v>383</v>
      </c>
      <c r="B18" s="515">
        <v>76270</v>
      </c>
      <c r="C18" s="516">
        <v>-2.7689248106881517E-2</v>
      </c>
      <c r="D18" s="515">
        <v>6452598.8795899991</v>
      </c>
      <c r="E18" s="516">
        <v>-4.6120670413609316E-2</v>
      </c>
      <c r="F18" s="515">
        <v>17400</v>
      </c>
      <c r="G18" s="516">
        <v>-0.46841011853843334</v>
      </c>
      <c r="H18" s="517">
        <v>2298790.4602099997</v>
      </c>
      <c r="I18" s="516">
        <v>-0.43791759407325709</v>
      </c>
    </row>
    <row r="19" spans="1:9" ht="12.75" customHeight="1">
      <c r="A19" s="514" t="s">
        <v>384</v>
      </c>
      <c r="B19" s="515">
        <v>22446</v>
      </c>
      <c r="C19" s="516">
        <v>1.5334509431401818E-2</v>
      </c>
      <c r="D19" s="515">
        <v>3882429.9830200002</v>
      </c>
      <c r="E19" s="516">
        <v>-2.7278276841606195E-2</v>
      </c>
      <c r="F19" s="515">
        <v>3588</v>
      </c>
      <c r="G19" s="516">
        <v>-0.35362997658079626</v>
      </c>
      <c r="H19" s="517">
        <v>939729.00091000006</v>
      </c>
      <c r="I19" s="516">
        <v>-0.42254174772933117</v>
      </c>
    </row>
    <row r="20" spans="1:9" ht="12.75" customHeight="1">
      <c r="A20" s="518" t="s">
        <v>385</v>
      </c>
      <c r="B20" s="515">
        <v>1492</v>
      </c>
      <c r="C20" s="516">
        <v>7.1069633883704242E-2</v>
      </c>
      <c r="D20" s="515">
        <v>1273226.08996</v>
      </c>
      <c r="E20" s="516">
        <v>0.16112201491142714</v>
      </c>
      <c r="F20" s="515">
        <v>311</v>
      </c>
      <c r="G20" s="516">
        <v>-0.27166276346604218</v>
      </c>
      <c r="H20" s="517">
        <v>362476.01261000003</v>
      </c>
      <c r="I20" s="516">
        <v>-0.29077883995440668</v>
      </c>
    </row>
    <row r="21" spans="1:9" ht="12.75" customHeight="1">
      <c r="A21" s="519" t="s">
        <v>386</v>
      </c>
      <c r="B21" s="515">
        <v>0</v>
      </c>
      <c r="C21" s="516">
        <v>-1</v>
      </c>
      <c r="D21" s="515">
        <v>0</v>
      </c>
      <c r="E21" s="516">
        <v>-1</v>
      </c>
      <c r="F21" s="515">
        <v>0</v>
      </c>
      <c r="G21" s="516" t="s">
        <v>157</v>
      </c>
      <c r="H21" s="517">
        <v>0</v>
      </c>
      <c r="I21" s="516" t="s">
        <v>157</v>
      </c>
    </row>
    <row r="22" spans="1:9" ht="29.25">
      <c r="A22" s="514" t="s">
        <v>387</v>
      </c>
      <c r="B22" s="515">
        <v>7477</v>
      </c>
      <c r="C22" s="516">
        <v>2.9322687224669602E-2</v>
      </c>
      <c r="D22" s="515">
        <v>2196543.09687</v>
      </c>
      <c r="E22" s="516">
        <v>1.7484878092484439E-2</v>
      </c>
      <c r="F22" s="515">
        <v>1260</v>
      </c>
      <c r="G22" s="516">
        <v>-0.24596050269299821</v>
      </c>
      <c r="H22" s="517">
        <v>488860.87932000001</v>
      </c>
      <c r="I22" s="516">
        <v>-0.26250272175546685</v>
      </c>
    </row>
    <row r="23" spans="1:9" ht="12.75" customHeight="1">
      <c r="A23" s="518" t="s">
        <v>391</v>
      </c>
      <c r="B23" s="515">
        <v>346</v>
      </c>
      <c r="C23" s="516">
        <v>-0.19534883720930232</v>
      </c>
      <c r="D23" s="515">
        <v>36084.66648</v>
      </c>
      <c r="E23" s="516">
        <v>-8.7512247666179127E-2</v>
      </c>
      <c r="F23" s="515">
        <v>48</v>
      </c>
      <c r="G23" s="516">
        <v>-0.50515463917525771</v>
      </c>
      <c r="H23" s="517">
        <v>6593.6621100000002</v>
      </c>
      <c r="I23" s="516">
        <v>-0.65414213354733941</v>
      </c>
    </row>
    <row r="24" spans="1:9" ht="22.5" customHeight="1">
      <c r="A24" s="520" t="s">
        <v>392</v>
      </c>
      <c r="B24" s="521">
        <v>108311</v>
      </c>
      <c r="C24" s="522">
        <v>-1.4870936641624069E-2</v>
      </c>
      <c r="D24" s="523">
        <v>14460332.847209999</v>
      </c>
      <c r="E24" s="522">
        <v>-2.5156496905003704E-2</v>
      </c>
      <c r="F24" s="523">
        <v>22612</v>
      </c>
      <c r="G24" s="524">
        <v>-0.44151353487453071</v>
      </c>
      <c r="H24" s="523">
        <v>4100744.1878400012</v>
      </c>
      <c r="I24" s="524">
        <v>-0.40849596114514303</v>
      </c>
    </row>
    <row r="25" spans="1:9" ht="15" customHeight="1">
      <c r="A25" s="526" t="s">
        <v>393</v>
      </c>
      <c r="B25" s="529"/>
      <c r="C25" s="525"/>
      <c r="D25" s="529"/>
      <c r="E25" s="531"/>
      <c r="F25" s="529"/>
      <c r="G25" s="525"/>
      <c r="H25" s="529"/>
      <c r="I25" s="531"/>
    </row>
    <row r="26" spans="1:9" ht="12.75" customHeight="1">
      <c r="A26" s="518" t="s">
        <v>382</v>
      </c>
      <c r="B26" s="515">
        <v>12</v>
      </c>
      <c r="C26" s="516">
        <v>-0.14285714285714285</v>
      </c>
      <c r="D26" s="515">
        <v>435.20125000000002</v>
      </c>
      <c r="E26" s="516">
        <v>-0.35360174686249701</v>
      </c>
      <c r="F26" s="515"/>
      <c r="G26" s="516"/>
      <c r="H26" s="515"/>
      <c r="I26" s="516"/>
    </row>
    <row r="27" spans="1:9" ht="12.75" customHeight="1">
      <c r="A27" s="518" t="s">
        <v>383</v>
      </c>
      <c r="B27" s="515">
        <v>5</v>
      </c>
      <c r="C27" s="516">
        <v>0</v>
      </c>
      <c r="D27" s="515">
        <v>1.4999999999999999E-4</v>
      </c>
      <c r="E27" s="516">
        <v>0</v>
      </c>
      <c r="F27" s="515"/>
      <c r="G27" s="516"/>
      <c r="H27" s="515"/>
      <c r="I27" s="516"/>
    </row>
    <row r="28" spans="1:9" ht="12.75" customHeight="1">
      <c r="A28" s="514" t="s">
        <v>384</v>
      </c>
      <c r="B28" s="515">
        <v>1</v>
      </c>
      <c r="C28" s="516" t="s">
        <v>157</v>
      </c>
      <c r="D28" s="515">
        <v>0</v>
      </c>
      <c r="E28" s="516" t="s">
        <v>157</v>
      </c>
      <c r="F28" s="515"/>
      <c r="G28" s="516"/>
      <c r="H28" s="515"/>
      <c r="I28" s="516"/>
    </row>
    <row r="29" spans="1:9" ht="12.75" customHeight="1">
      <c r="A29" s="518" t="s">
        <v>385</v>
      </c>
      <c r="B29" s="515">
        <v>0</v>
      </c>
      <c r="C29" s="516" t="s">
        <v>157</v>
      </c>
      <c r="D29" s="515">
        <v>0</v>
      </c>
      <c r="E29" s="516" t="s">
        <v>157</v>
      </c>
      <c r="F29" s="515"/>
      <c r="G29" s="516"/>
      <c r="H29" s="515"/>
      <c r="I29" s="516"/>
    </row>
    <row r="30" spans="1:9" ht="12.75" customHeight="1">
      <c r="A30" s="519" t="s">
        <v>394</v>
      </c>
      <c r="B30" s="515">
        <v>0</v>
      </c>
      <c r="C30" s="516" t="s">
        <v>157</v>
      </c>
      <c r="D30" s="515">
        <v>0</v>
      </c>
      <c r="E30" s="516" t="s">
        <v>157</v>
      </c>
      <c r="F30" s="515"/>
      <c r="G30" s="516"/>
      <c r="H30" s="515"/>
      <c r="I30" s="516"/>
    </row>
    <row r="31" spans="1:9" ht="29.25">
      <c r="A31" s="514" t="s">
        <v>387</v>
      </c>
      <c r="B31" s="515">
        <v>6</v>
      </c>
      <c r="C31" s="516">
        <v>0</v>
      </c>
      <c r="D31" s="515">
        <v>0</v>
      </c>
      <c r="E31" s="516" t="s">
        <v>157</v>
      </c>
      <c r="F31" s="515"/>
      <c r="G31" s="516"/>
      <c r="H31" s="515"/>
      <c r="I31" s="516"/>
    </row>
    <row r="32" spans="1:9" ht="12.75" customHeight="1">
      <c r="A32" s="518" t="s">
        <v>388</v>
      </c>
      <c r="B32" s="515">
        <v>0</v>
      </c>
      <c r="C32" s="516" t="s">
        <v>157</v>
      </c>
      <c r="D32" s="515">
        <v>0</v>
      </c>
      <c r="E32" s="516" t="s">
        <v>157</v>
      </c>
      <c r="F32" s="515"/>
      <c r="G32" s="516"/>
      <c r="H32" s="515"/>
      <c r="I32" s="516"/>
    </row>
    <row r="33" spans="1:9" ht="22.5" customHeight="1">
      <c r="A33" s="520" t="s">
        <v>389</v>
      </c>
      <c r="B33" s="523">
        <v>24</v>
      </c>
      <c r="C33" s="522">
        <v>-0.04</v>
      </c>
      <c r="D33" s="523">
        <v>435.20140000000004</v>
      </c>
      <c r="E33" s="522">
        <v>-0.35360166808256449</v>
      </c>
      <c r="F33" s="523"/>
      <c r="G33" s="522"/>
      <c r="H33" s="523"/>
      <c r="I33" s="522"/>
    </row>
    <row r="34" spans="1:9" ht="12.75" customHeight="1">
      <c r="A34" s="17" t="s">
        <v>395</v>
      </c>
    </row>
    <row r="35" spans="1:9" ht="48" customHeight="1">
      <c r="A35" s="1147" t="s">
        <v>396</v>
      </c>
      <c r="B35" s="1147"/>
      <c r="C35" s="1147"/>
      <c r="D35" s="1147"/>
      <c r="E35" s="1147"/>
      <c r="F35" s="1147"/>
      <c r="G35" s="1147"/>
      <c r="H35" s="1147"/>
      <c r="I35" s="1147"/>
    </row>
    <row r="36" spans="1:9" ht="25.5" customHeight="1">
      <c r="A36" s="1145" t="s">
        <v>397</v>
      </c>
      <c r="B36" s="1145"/>
      <c r="C36" s="1145"/>
      <c r="D36" s="1145"/>
      <c r="E36" s="1145"/>
      <c r="F36" s="1145"/>
      <c r="G36" s="1145"/>
      <c r="H36" s="1145"/>
      <c r="I36" s="1145"/>
    </row>
    <row r="37" spans="1:9" ht="58.5" customHeight="1">
      <c r="A37" s="1140" t="s">
        <v>873</v>
      </c>
      <c r="B37" s="1140"/>
      <c r="C37" s="1140"/>
      <c r="D37" s="1140"/>
      <c r="E37" s="1140"/>
      <c r="F37" s="1140"/>
      <c r="G37" s="1140"/>
      <c r="H37" s="1140"/>
      <c r="I37" s="1140"/>
    </row>
    <row r="38" spans="1:9" ht="22.5" customHeight="1">
      <c r="A38" s="1145" t="s">
        <v>372</v>
      </c>
      <c r="B38" s="1145"/>
      <c r="C38" s="1145"/>
      <c r="D38" s="1145"/>
      <c r="E38" s="1145"/>
      <c r="F38" s="1145"/>
      <c r="G38" s="1145"/>
      <c r="H38" s="1145"/>
      <c r="I38" s="1145"/>
    </row>
    <row r="39" spans="1:9" ht="12.75" customHeight="1"/>
    <row r="40" spans="1:9" ht="12.75" customHeight="1">
      <c r="A40" s="657" t="s">
        <v>92</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7" t="s">
        <v>919</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4"/>
  <sheetViews>
    <sheetView showGridLines="0" zoomScaleNormal="100" workbookViewId="0"/>
  </sheetViews>
  <sheetFormatPr defaultRowHeight="15"/>
  <cols>
    <col min="1" max="1" width="24.5703125" customWidth="1"/>
    <col min="2" max="2" width="8.85546875" style="273" customWidth="1"/>
    <col min="3" max="3" width="13.140625" style="273" customWidth="1"/>
    <col min="4" max="18" width="10" customWidth="1"/>
    <col min="19" max="19" width="12.140625" customWidth="1"/>
  </cols>
  <sheetData>
    <row r="1" spans="1:19" ht="18">
      <c r="A1" s="709" t="s">
        <v>1107</v>
      </c>
      <c r="B1" s="709"/>
      <c r="C1" s="709"/>
      <c r="D1" s="602"/>
      <c r="E1" s="602"/>
      <c r="F1" s="602"/>
      <c r="G1" s="602"/>
      <c r="H1" s="602"/>
      <c r="I1" s="602"/>
      <c r="J1" s="602"/>
      <c r="K1" s="602"/>
      <c r="L1" s="602"/>
      <c r="M1" s="602"/>
      <c r="N1" s="602"/>
      <c r="O1" s="602"/>
      <c r="P1" s="602"/>
      <c r="Q1" s="602"/>
      <c r="R1" s="602"/>
      <c r="S1" s="602"/>
    </row>
    <row r="2" spans="1:19" ht="16.5">
      <c r="A2" s="710" t="s">
        <v>1108</v>
      </c>
      <c r="B2" s="710"/>
      <c r="C2" s="710"/>
      <c r="D2" s="3"/>
      <c r="E2" s="3"/>
      <c r="F2" s="3"/>
      <c r="G2" s="4"/>
      <c r="H2" s="4"/>
      <c r="I2" s="4"/>
      <c r="J2" s="4"/>
      <c r="K2" s="4"/>
      <c r="L2" s="4"/>
      <c r="M2" s="4"/>
      <c r="N2" s="4"/>
      <c r="O2" s="4"/>
      <c r="P2" s="4"/>
      <c r="Q2" s="4"/>
      <c r="R2" s="4"/>
      <c r="S2" s="4"/>
    </row>
    <row r="3" spans="1:19" ht="12.75" customHeight="1">
      <c r="A3" s="2"/>
      <c r="B3" s="2"/>
      <c r="C3" s="2"/>
      <c r="D3" s="3"/>
      <c r="E3" s="6"/>
      <c r="F3" s="3"/>
      <c r="G3" s="4"/>
      <c r="H3" s="4"/>
    </row>
    <row r="4" spans="1:19" ht="12.75" customHeight="1">
      <c r="A4" s="154" t="s">
        <v>734</v>
      </c>
      <c r="B4" s="154"/>
      <c r="C4" s="154"/>
      <c r="D4" s="356"/>
      <c r="E4" s="5"/>
      <c r="F4" s="6"/>
      <c r="G4" s="7"/>
      <c r="S4" s="141" t="str">
        <f>Naslovnica!A20</f>
        <v>Listopad 2020.</v>
      </c>
    </row>
    <row r="5" spans="1:19" ht="12.75" customHeight="1">
      <c r="A5" s="593" t="s">
        <v>1074</v>
      </c>
      <c r="B5" s="593"/>
      <c r="C5" s="593"/>
      <c r="D5" s="357"/>
      <c r="E5" s="9"/>
      <c r="F5" s="10"/>
      <c r="G5" s="11"/>
      <c r="S5" s="569" t="str">
        <f>Naslovnica!A24</f>
        <v>October 2020</v>
      </c>
    </row>
    <row r="6" spans="1:19" ht="12.75" customHeight="1">
      <c r="E6" s="273"/>
    </row>
    <row r="7" spans="1:19" ht="12.75" customHeight="1">
      <c r="A7" s="1031"/>
      <c r="B7" s="1031"/>
      <c r="C7" s="1031"/>
      <c r="D7" s="1037" t="s">
        <v>19</v>
      </c>
      <c r="E7" s="1037"/>
      <c r="F7" s="1037"/>
      <c r="G7" s="1037" t="s">
        <v>20</v>
      </c>
      <c r="H7" s="1037"/>
      <c r="I7" s="1037"/>
      <c r="J7" s="1037" t="s">
        <v>21</v>
      </c>
      <c r="K7" s="1037"/>
      <c r="L7" s="1037"/>
      <c r="M7" s="1037" t="s">
        <v>22</v>
      </c>
      <c r="N7" s="1037"/>
      <c r="O7" s="1037"/>
      <c r="P7" s="1037" t="s">
        <v>693</v>
      </c>
      <c r="Q7" s="1037"/>
      <c r="R7" s="1037"/>
      <c r="S7" s="1037" t="s">
        <v>541</v>
      </c>
    </row>
    <row r="8" spans="1:19" ht="15" customHeight="1">
      <c r="A8" s="1032"/>
      <c r="B8" s="1032"/>
      <c r="C8" s="1032"/>
      <c r="D8" s="1038" t="s">
        <v>691</v>
      </c>
      <c r="E8" s="1039"/>
      <c r="F8" s="1039"/>
      <c r="G8" s="1038" t="s">
        <v>692</v>
      </c>
      <c r="H8" s="1039"/>
      <c r="I8" s="1039"/>
      <c r="J8" s="1038" t="s">
        <v>691</v>
      </c>
      <c r="K8" s="1039"/>
      <c r="L8" s="1039"/>
      <c r="M8" s="1038" t="s">
        <v>691</v>
      </c>
      <c r="N8" s="1039"/>
      <c r="O8" s="1039"/>
      <c r="P8" s="1038" t="s">
        <v>691</v>
      </c>
      <c r="Q8" s="1039"/>
      <c r="R8" s="1039"/>
      <c r="S8" s="1031"/>
    </row>
    <row r="9" spans="1:19">
      <c r="A9" s="1032" t="s">
        <v>690</v>
      </c>
      <c r="B9" s="1032"/>
      <c r="C9" s="1032"/>
      <c r="D9" s="712" t="s">
        <v>130</v>
      </c>
      <c r="E9" s="712" t="s">
        <v>131</v>
      </c>
      <c r="F9" s="712" t="s">
        <v>132</v>
      </c>
      <c r="G9" s="712" t="s">
        <v>130</v>
      </c>
      <c r="H9" s="712" t="s">
        <v>131</v>
      </c>
      <c r="I9" s="712" t="s">
        <v>132</v>
      </c>
      <c r="J9" s="712" t="s">
        <v>130</v>
      </c>
      <c r="K9" s="712" t="s">
        <v>131</v>
      </c>
      <c r="L9" s="712" t="s">
        <v>132</v>
      </c>
      <c r="M9" s="712" t="s">
        <v>130</v>
      </c>
      <c r="N9" s="712" t="s">
        <v>131</v>
      </c>
      <c r="O9" s="712" t="s">
        <v>132</v>
      </c>
      <c r="P9" s="712" t="s">
        <v>130</v>
      </c>
      <c r="Q9" s="712" t="s">
        <v>131</v>
      </c>
      <c r="R9" s="712" t="s">
        <v>132</v>
      </c>
      <c r="S9" s="1031"/>
    </row>
    <row r="10" spans="1:19" s="348" customFormat="1" ht="22.5" customHeight="1">
      <c r="A10" s="1025" t="s">
        <v>694</v>
      </c>
      <c r="B10" s="1025"/>
      <c r="C10" s="1025"/>
      <c r="D10" s="714">
        <v>14897</v>
      </c>
      <c r="E10" s="714">
        <v>656640</v>
      </c>
      <c r="F10" s="714">
        <v>16073</v>
      </c>
      <c r="G10" s="714">
        <v>17984</v>
      </c>
      <c r="H10" s="714">
        <v>334912</v>
      </c>
      <c r="I10" s="714">
        <v>5773</v>
      </c>
      <c r="J10" s="714">
        <v>21105</v>
      </c>
      <c r="K10" s="714">
        <v>369134</v>
      </c>
      <c r="L10" s="714">
        <v>7401</v>
      </c>
      <c r="M10" s="714">
        <v>14063</v>
      </c>
      <c r="N10" s="714">
        <v>571901</v>
      </c>
      <c r="O10" s="714">
        <v>15144</v>
      </c>
      <c r="P10" s="714">
        <v>68049</v>
      </c>
      <c r="Q10" s="714">
        <v>1932587</v>
      </c>
      <c r="R10" s="714">
        <v>44391</v>
      </c>
      <c r="S10" s="714">
        <v>2045027</v>
      </c>
    </row>
    <row r="11" spans="1:19" ht="21.75" customHeight="1">
      <c r="A11" s="1027" t="s">
        <v>695</v>
      </c>
      <c r="B11" s="1027"/>
      <c r="C11" s="1027"/>
      <c r="D11" s="713">
        <v>7.2845004002392143E-3</v>
      </c>
      <c r="E11" s="713">
        <v>0.32109111517843042</v>
      </c>
      <c r="F11" s="713">
        <v>7.8595539325397659E-3</v>
      </c>
      <c r="G11" s="713">
        <v>8.794015922528162E-3</v>
      </c>
      <c r="H11" s="713">
        <v>0.16376898691313121</v>
      </c>
      <c r="I11" s="713">
        <v>2.8229456139209899E-3</v>
      </c>
      <c r="J11" s="713">
        <v>1.0320157142179541E-2</v>
      </c>
      <c r="K11" s="713">
        <v>0.18050324029951684</v>
      </c>
      <c r="L11" s="713">
        <v>3.6190231229220934E-3</v>
      </c>
      <c r="M11" s="713">
        <v>6.8766818237607618E-3</v>
      </c>
      <c r="N11" s="713">
        <v>0.27965449844916473</v>
      </c>
      <c r="O11" s="713">
        <v>7.4052812016662858E-3</v>
      </c>
      <c r="P11" s="713">
        <v>3.3275355288707682E-2</v>
      </c>
      <c r="Q11" s="713">
        <v>0.94501784084024321</v>
      </c>
      <c r="R11" s="713">
        <v>2.1706803871049136E-2</v>
      </c>
      <c r="S11" s="713">
        <v>1</v>
      </c>
    </row>
    <row r="12" spans="1:19" ht="22.5" customHeight="1">
      <c r="A12" s="1030" t="s">
        <v>696</v>
      </c>
      <c r="B12" s="1030"/>
      <c r="C12" s="1030"/>
      <c r="D12" s="349">
        <v>41</v>
      </c>
      <c r="E12" s="349">
        <v>28</v>
      </c>
      <c r="F12" s="349">
        <v>2</v>
      </c>
      <c r="G12" s="349">
        <v>47</v>
      </c>
      <c r="H12" s="349">
        <v>44</v>
      </c>
      <c r="I12" s="349">
        <v>0</v>
      </c>
      <c r="J12" s="349">
        <v>79</v>
      </c>
      <c r="K12" s="349">
        <v>67</v>
      </c>
      <c r="L12" s="349">
        <v>5</v>
      </c>
      <c r="M12" s="349">
        <v>23</v>
      </c>
      <c r="N12" s="349">
        <v>42</v>
      </c>
      <c r="O12" s="349">
        <v>5</v>
      </c>
      <c r="P12" s="349">
        <v>190</v>
      </c>
      <c r="Q12" s="349">
        <v>181</v>
      </c>
      <c r="R12" s="349">
        <v>12</v>
      </c>
      <c r="S12" s="349">
        <v>383</v>
      </c>
    </row>
    <row r="13" spans="1:19" ht="22.5" customHeight="1">
      <c r="A13" s="1030" t="s">
        <v>697</v>
      </c>
      <c r="B13" s="1030"/>
      <c r="C13" s="1030"/>
      <c r="D13" s="349">
        <v>0</v>
      </c>
      <c r="E13" s="349">
        <v>0</v>
      </c>
      <c r="F13" s="349">
        <v>0</v>
      </c>
      <c r="G13" s="349">
        <v>0</v>
      </c>
      <c r="H13" s="349">
        <v>0</v>
      </c>
      <c r="I13" s="349">
        <v>0</v>
      </c>
      <c r="J13" s="349">
        <v>1</v>
      </c>
      <c r="K13" s="349">
        <v>0</v>
      </c>
      <c r="L13" s="349">
        <v>0</v>
      </c>
      <c r="M13" s="349">
        <v>0</v>
      </c>
      <c r="N13" s="349">
        <v>0</v>
      </c>
      <c r="O13" s="349">
        <v>0</v>
      </c>
      <c r="P13" s="349">
        <v>1</v>
      </c>
      <c r="Q13" s="349">
        <v>0</v>
      </c>
      <c r="R13" s="349">
        <v>0</v>
      </c>
      <c r="S13" s="349">
        <v>1</v>
      </c>
    </row>
    <row r="14" spans="1:19" ht="22.5" customHeight="1">
      <c r="A14" s="1030" t="s">
        <v>698</v>
      </c>
      <c r="B14" s="1030"/>
      <c r="C14" s="1030"/>
      <c r="D14" s="349">
        <v>808</v>
      </c>
      <c r="E14" s="349">
        <v>0</v>
      </c>
      <c r="F14" s="349">
        <v>0</v>
      </c>
      <c r="G14" s="349">
        <v>808</v>
      </c>
      <c r="H14" s="349">
        <v>1</v>
      </c>
      <c r="I14" s="349">
        <v>0</v>
      </c>
      <c r="J14" s="349">
        <v>1616</v>
      </c>
      <c r="K14" s="349">
        <v>0</v>
      </c>
      <c r="L14" s="349">
        <v>0</v>
      </c>
      <c r="M14" s="349">
        <v>808</v>
      </c>
      <c r="N14" s="349">
        <v>0</v>
      </c>
      <c r="O14" s="349">
        <v>0</v>
      </c>
      <c r="P14" s="349">
        <v>4040</v>
      </c>
      <c r="Q14" s="349">
        <v>1</v>
      </c>
      <c r="R14" s="349">
        <v>0</v>
      </c>
      <c r="S14" s="349">
        <v>4041</v>
      </c>
    </row>
    <row r="15" spans="1:19" ht="21.75" customHeight="1">
      <c r="A15" s="1027" t="s">
        <v>699</v>
      </c>
      <c r="B15" s="1027"/>
      <c r="C15" s="1027"/>
      <c r="D15" s="717">
        <v>849</v>
      </c>
      <c r="E15" s="717">
        <v>28</v>
      </c>
      <c r="F15" s="717">
        <v>2</v>
      </c>
      <c r="G15" s="717">
        <v>855</v>
      </c>
      <c r="H15" s="717">
        <v>45</v>
      </c>
      <c r="I15" s="717">
        <v>0</v>
      </c>
      <c r="J15" s="717">
        <v>1696</v>
      </c>
      <c r="K15" s="717">
        <v>67</v>
      </c>
      <c r="L15" s="717">
        <v>5</v>
      </c>
      <c r="M15" s="717">
        <v>831</v>
      </c>
      <c r="N15" s="717">
        <v>42</v>
      </c>
      <c r="O15" s="717">
        <v>5</v>
      </c>
      <c r="P15" s="717">
        <v>4231</v>
      </c>
      <c r="Q15" s="717">
        <v>182</v>
      </c>
      <c r="R15" s="717">
        <v>12</v>
      </c>
      <c r="S15" s="717">
        <v>4425</v>
      </c>
    </row>
    <row r="16" spans="1:19" ht="22.5" customHeight="1">
      <c r="A16" s="1028" t="s">
        <v>700</v>
      </c>
      <c r="B16" s="1028"/>
      <c r="C16" s="1028"/>
      <c r="D16" s="176">
        <v>2</v>
      </c>
      <c r="E16" s="176">
        <v>9</v>
      </c>
      <c r="F16" s="176">
        <v>0</v>
      </c>
      <c r="G16" s="176">
        <v>0</v>
      </c>
      <c r="H16" s="176">
        <v>5</v>
      </c>
      <c r="I16" s="176">
        <v>0</v>
      </c>
      <c r="J16" s="176">
        <v>1</v>
      </c>
      <c r="K16" s="176">
        <v>4</v>
      </c>
      <c r="L16" s="176">
        <v>1</v>
      </c>
      <c r="M16" s="176">
        <v>1</v>
      </c>
      <c r="N16" s="176">
        <v>6</v>
      </c>
      <c r="O16" s="176">
        <v>0</v>
      </c>
      <c r="P16" s="176">
        <v>4</v>
      </c>
      <c r="Q16" s="176">
        <v>24</v>
      </c>
      <c r="R16" s="176">
        <v>1</v>
      </c>
      <c r="S16" s="176">
        <v>29</v>
      </c>
    </row>
    <row r="17" spans="1:20" ht="22.5" customHeight="1">
      <c r="A17" s="1028" t="s">
        <v>701</v>
      </c>
      <c r="B17" s="1028"/>
      <c r="C17" s="1028"/>
      <c r="D17" s="177">
        <v>6</v>
      </c>
      <c r="E17" s="176">
        <v>2</v>
      </c>
      <c r="F17" s="176">
        <v>3</v>
      </c>
      <c r="G17" s="176">
        <v>3</v>
      </c>
      <c r="H17" s="176">
        <v>0</v>
      </c>
      <c r="I17" s="176">
        <v>2</v>
      </c>
      <c r="J17" s="176">
        <v>5</v>
      </c>
      <c r="K17" s="176">
        <v>1</v>
      </c>
      <c r="L17" s="176">
        <v>0</v>
      </c>
      <c r="M17" s="176">
        <v>5</v>
      </c>
      <c r="N17" s="176">
        <v>0</v>
      </c>
      <c r="O17" s="176">
        <v>2</v>
      </c>
      <c r="P17" s="176">
        <v>19</v>
      </c>
      <c r="Q17" s="176">
        <v>3</v>
      </c>
      <c r="R17" s="176">
        <v>7</v>
      </c>
      <c r="S17" s="176">
        <v>29</v>
      </c>
    </row>
    <row r="18" spans="1:20" ht="22.5" customHeight="1">
      <c r="A18" s="1029" t="s">
        <v>702</v>
      </c>
      <c r="B18" s="1029"/>
      <c r="C18" s="1029"/>
      <c r="D18" s="176">
        <v>2</v>
      </c>
      <c r="E18" s="176">
        <v>15</v>
      </c>
      <c r="F18" s="176">
        <v>0</v>
      </c>
      <c r="G18" s="176">
        <v>3</v>
      </c>
      <c r="H18" s="176">
        <v>6</v>
      </c>
      <c r="I18" s="176">
        <v>0</v>
      </c>
      <c r="J18" s="176">
        <v>4</v>
      </c>
      <c r="K18" s="176">
        <v>11</v>
      </c>
      <c r="L18" s="176">
        <v>1</v>
      </c>
      <c r="M18" s="176">
        <v>0</v>
      </c>
      <c r="N18" s="176">
        <v>14</v>
      </c>
      <c r="O18" s="176">
        <v>0</v>
      </c>
      <c r="P18" s="176">
        <v>9</v>
      </c>
      <c r="Q18" s="176">
        <v>46</v>
      </c>
      <c r="R18" s="176">
        <v>1</v>
      </c>
      <c r="S18" s="176">
        <v>56</v>
      </c>
    </row>
    <row r="19" spans="1:20" ht="22.5" customHeight="1">
      <c r="A19" s="1026" t="s">
        <v>703</v>
      </c>
      <c r="B19" s="1026"/>
      <c r="C19" s="1026"/>
      <c r="D19" s="176">
        <v>3</v>
      </c>
      <c r="E19" s="176">
        <v>8</v>
      </c>
      <c r="F19" s="176">
        <v>1</v>
      </c>
      <c r="G19" s="176">
        <v>2</v>
      </c>
      <c r="H19" s="176">
        <v>17</v>
      </c>
      <c r="I19" s="176">
        <v>0</v>
      </c>
      <c r="J19" s="176">
        <v>4</v>
      </c>
      <c r="K19" s="176">
        <v>12</v>
      </c>
      <c r="L19" s="176">
        <v>0</v>
      </c>
      <c r="M19" s="176">
        <v>0</v>
      </c>
      <c r="N19" s="176">
        <v>9</v>
      </c>
      <c r="O19" s="176">
        <v>0</v>
      </c>
      <c r="P19" s="176">
        <v>9</v>
      </c>
      <c r="Q19" s="176">
        <v>46</v>
      </c>
      <c r="R19" s="176">
        <v>1</v>
      </c>
      <c r="S19" s="176">
        <v>56</v>
      </c>
    </row>
    <row r="20" spans="1:20" ht="22.5" customHeight="1">
      <c r="A20" s="1027" t="s">
        <v>704</v>
      </c>
      <c r="B20" s="1027"/>
      <c r="C20" s="1027"/>
      <c r="D20" s="717">
        <v>5</v>
      </c>
      <c r="E20" s="717">
        <v>-14</v>
      </c>
      <c r="F20" s="717">
        <v>4</v>
      </c>
      <c r="G20" s="717">
        <v>2</v>
      </c>
      <c r="H20" s="717">
        <v>6</v>
      </c>
      <c r="I20" s="717">
        <v>2</v>
      </c>
      <c r="J20" s="717">
        <v>4</v>
      </c>
      <c r="K20" s="717">
        <v>-2</v>
      </c>
      <c r="L20" s="717">
        <v>-2</v>
      </c>
      <c r="M20" s="717">
        <v>4</v>
      </c>
      <c r="N20" s="717">
        <v>-11</v>
      </c>
      <c r="O20" s="717">
        <v>2</v>
      </c>
      <c r="P20" s="717">
        <v>15</v>
      </c>
      <c r="Q20" s="717">
        <v>-21</v>
      </c>
      <c r="R20" s="717">
        <v>6</v>
      </c>
      <c r="S20" s="717">
        <v>0</v>
      </c>
    </row>
    <row r="21" spans="1:20" ht="22.5" customHeight="1">
      <c r="A21" s="1027" t="s">
        <v>705</v>
      </c>
      <c r="B21" s="1027"/>
      <c r="C21" s="1027"/>
      <c r="D21" s="717">
        <v>1</v>
      </c>
      <c r="E21" s="717">
        <v>250</v>
      </c>
      <c r="F21" s="717">
        <v>235</v>
      </c>
      <c r="G21" s="717">
        <v>1</v>
      </c>
      <c r="H21" s="717">
        <v>76</v>
      </c>
      <c r="I21" s="717">
        <v>111</v>
      </c>
      <c r="J21" s="717">
        <v>2</v>
      </c>
      <c r="K21" s="717">
        <v>131</v>
      </c>
      <c r="L21" s="717">
        <v>113</v>
      </c>
      <c r="M21" s="717">
        <v>1</v>
      </c>
      <c r="N21" s="717">
        <v>186</v>
      </c>
      <c r="O21" s="717">
        <v>223</v>
      </c>
      <c r="P21" s="717">
        <v>5</v>
      </c>
      <c r="Q21" s="717">
        <v>643</v>
      </c>
      <c r="R21" s="717">
        <v>682</v>
      </c>
      <c r="S21" s="717">
        <v>1330</v>
      </c>
    </row>
    <row r="22" spans="1:20" ht="21.75" customHeight="1">
      <c r="A22" s="1025" t="s">
        <v>706</v>
      </c>
      <c r="B22" s="1025"/>
      <c r="C22" s="1025"/>
      <c r="D22" s="715">
        <v>15750</v>
      </c>
      <c r="E22" s="715">
        <v>656404</v>
      </c>
      <c r="F22" s="715">
        <v>15844</v>
      </c>
      <c r="G22" s="715">
        <v>18840</v>
      </c>
      <c r="H22" s="715">
        <v>334887</v>
      </c>
      <c r="I22" s="715">
        <v>5664</v>
      </c>
      <c r="J22" s="716">
        <v>22803</v>
      </c>
      <c r="K22" s="715">
        <v>369068</v>
      </c>
      <c r="L22" s="715">
        <v>7291</v>
      </c>
      <c r="M22" s="715">
        <v>14897</v>
      </c>
      <c r="N22" s="715">
        <v>571746</v>
      </c>
      <c r="O22" s="715">
        <v>14928</v>
      </c>
      <c r="P22" s="715">
        <v>72290</v>
      </c>
      <c r="Q22" s="715">
        <v>1932105</v>
      </c>
      <c r="R22" s="715">
        <v>43727</v>
      </c>
      <c r="S22" s="715">
        <v>2048122</v>
      </c>
    </row>
    <row r="23" spans="1:20" s="273" customFormat="1" ht="22.5" customHeight="1">
      <c r="A23" s="1026" t="s">
        <v>733</v>
      </c>
      <c r="B23" s="1026"/>
      <c r="C23" s="1026"/>
      <c r="D23" s="352">
        <v>853</v>
      </c>
      <c r="E23" s="352">
        <v>-236</v>
      </c>
      <c r="F23" s="352">
        <v>-229</v>
      </c>
      <c r="G23" s="352">
        <v>856</v>
      </c>
      <c r="H23" s="352">
        <v>-25</v>
      </c>
      <c r="I23" s="352">
        <v>-109</v>
      </c>
      <c r="J23" s="352">
        <v>1698</v>
      </c>
      <c r="K23" s="352">
        <v>-66</v>
      </c>
      <c r="L23" s="352">
        <v>-110</v>
      </c>
      <c r="M23" s="352">
        <v>834</v>
      </c>
      <c r="N23" s="352">
        <v>-155</v>
      </c>
      <c r="O23" s="352">
        <v>-216</v>
      </c>
      <c r="P23" s="352">
        <v>4241</v>
      </c>
      <c r="Q23" s="352">
        <v>-482</v>
      </c>
      <c r="R23" s="352">
        <v>-664</v>
      </c>
      <c r="S23" s="352">
        <v>3095</v>
      </c>
      <c r="T23" s="303"/>
    </row>
    <row r="24" spans="1:20" ht="22.5" customHeight="1">
      <c r="A24" s="1027" t="s">
        <v>707</v>
      </c>
      <c r="B24" s="1027"/>
      <c r="C24" s="1027"/>
      <c r="D24" s="713">
        <v>5.7259850976706717E-2</v>
      </c>
      <c r="E24" s="713">
        <v>-3.5940545808966861E-4</v>
      </c>
      <c r="F24" s="713">
        <v>-1.4247495800410627E-2</v>
      </c>
      <c r="G24" s="713">
        <v>4.7597864768683273E-2</v>
      </c>
      <c r="H24" s="713">
        <v>-7.4646474297725975E-5</v>
      </c>
      <c r="I24" s="713">
        <v>-1.8880997748137882E-2</v>
      </c>
      <c r="J24" s="713">
        <v>8.045486851457001E-2</v>
      </c>
      <c r="K24" s="713">
        <v>-1.7879685967697368E-4</v>
      </c>
      <c r="L24" s="713">
        <v>-1.4862856370760708E-2</v>
      </c>
      <c r="M24" s="713">
        <v>5.9304558060157858E-2</v>
      </c>
      <c r="N24" s="713">
        <v>-2.7102592931294055E-4</v>
      </c>
      <c r="O24" s="713">
        <v>-1.4263074484944533E-2</v>
      </c>
      <c r="P24" s="713">
        <v>6.2322738027009945E-2</v>
      </c>
      <c r="Q24" s="713">
        <v>-2.4940662438482718E-4</v>
      </c>
      <c r="R24" s="713">
        <v>-1.495798697934266E-2</v>
      </c>
      <c r="S24" s="713">
        <v>1.5134274510801081E-3</v>
      </c>
    </row>
    <row r="25" spans="1:20" ht="21.75" customHeight="1">
      <c r="A25" s="1027" t="s">
        <v>695</v>
      </c>
      <c r="B25" s="1027"/>
      <c r="C25" s="1027"/>
      <c r="D25" s="713">
        <v>7.6899715934890594E-3</v>
      </c>
      <c r="E25" s="713">
        <v>0.3204906738954027</v>
      </c>
      <c r="F25" s="713">
        <v>7.735867296967661E-3</v>
      </c>
      <c r="G25" s="713">
        <v>9.1986707823069128E-3</v>
      </c>
      <c r="H25" s="713">
        <v>0.16350930266849337</v>
      </c>
      <c r="I25" s="713">
        <v>2.7654602606680657E-3</v>
      </c>
      <c r="J25" s="713">
        <v>1.1133614110878161E-2</v>
      </c>
      <c r="K25" s="713">
        <v>0.18019824990894098</v>
      </c>
      <c r="L25" s="713">
        <v>3.5598465325796021E-3</v>
      </c>
      <c r="M25" s="713">
        <v>7.273492497028986E-3</v>
      </c>
      <c r="N25" s="713">
        <v>0.27915622213911084</v>
      </c>
      <c r="O25" s="713">
        <v>7.2886283141336307E-3</v>
      </c>
      <c r="P25" s="713">
        <v>3.5295748983703121E-2</v>
      </c>
      <c r="Q25" s="713">
        <v>0.94335444861194795</v>
      </c>
      <c r="R25" s="713">
        <v>2.1349802404348958E-2</v>
      </c>
      <c r="S25" s="713">
        <v>1</v>
      </c>
    </row>
    <row r="26" spans="1:20">
      <c r="A26" s="22" t="s">
        <v>708</v>
      </c>
      <c r="B26" s="22"/>
      <c r="C26" s="22"/>
    </row>
    <row r="27" spans="1:20" ht="12.75" customHeight="1">
      <c r="A27" s="175" t="s">
        <v>709</v>
      </c>
      <c r="B27" s="175"/>
      <c r="C27" s="175"/>
      <c r="D27" s="173"/>
      <c r="E27" s="173"/>
      <c r="F27" s="173"/>
      <c r="G27" s="173"/>
      <c r="H27" s="174"/>
    </row>
    <row r="28" spans="1:20" ht="12.75" customHeight="1">
      <c r="A28" s="170" t="s">
        <v>710</v>
      </c>
      <c r="B28" s="170"/>
      <c r="C28" s="170"/>
      <c r="D28" s="172"/>
      <c r="E28" s="172"/>
      <c r="F28" s="172"/>
      <c r="G28" s="172"/>
      <c r="H28" s="172"/>
    </row>
    <row r="29" spans="1:20" ht="12.75" customHeight="1">
      <c r="A29" s="171"/>
      <c r="B29" s="171"/>
      <c r="C29" s="171"/>
      <c r="D29" s="170"/>
      <c r="E29" s="170"/>
      <c r="F29" s="170"/>
      <c r="G29" s="170"/>
      <c r="H29" s="170"/>
    </row>
    <row r="30" spans="1:20" ht="12.75" customHeight="1">
      <c r="B30" s="656"/>
      <c r="C30" s="656"/>
    </row>
    <row r="31" spans="1:20" ht="12.75" customHeight="1">
      <c r="A31" s="153" t="s">
        <v>735</v>
      </c>
      <c r="B31" s="205"/>
      <c r="C31" s="205"/>
      <c r="D31" s="205"/>
      <c r="E31" s="205"/>
      <c r="F31" s="205"/>
      <c r="S31" s="141" t="str">
        <f>Naslovnica!A20</f>
        <v>Listopad 2020.</v>
      </c>
    </row>
    <row r="32" spans="1:20">
      <c r="A32" s="601" t="s">
        <v>1075</v>
      </c>
      <c r="B32" s="205"/>
      <c r="C32" s="205"/>
      <c r="D32" s="205"/>
      <c r="E32" s="205"/>
      <c r="F32" s="205"/>
      <c r="S32" s="569" t="str">
        <f>Naslovnica!A24</f>
        <v>October 2020</v>
      </c>
    </row>
    <row r="33" spans="1:19">
      <c r="B33"/>
      <c r="C33"/>
    </row>
    <row r="34" spans="1:19" ht="32.25" customHeight="1">
      <c r="A34" s="718"/>
      <c r="B34" s="1032" t="s">
        <v>678</v>
      </c>
      <c r="C34" s="1032"/>
      <c r="D34" s="1032"/>
      <c r="E34" s="1034" t="s">
        <v>679</v>
      </c>
      <c r="F34" s="1034"/>
      <c r="G34" s="1034"/>
      <c r="H34" s="1034" t="s">
        <v>680</v>
      </c>
      <c r="I34" s="1034"/>
      <c r="J34" s="1034"/>
      <c r="K34" s="1033" t="s">
        <v>681</v>
      </c>
      <c r="L34" s="1033"/>
      <c r="M34" s="1033"/>
      <c r="N34" s="1033" t="s">
        <v>682</v>
      </c>
      <c r="O34" s="1033"/>
      <c r="P34" s="1033"/>
      <c r="Q34" s="1034" t="s">
        <v>683</v>
      </c>
      <c r="R34" s="1034"/>
      <c r="S34" s="1034"/>
    </row>
    <row r="35" spans="1:19" ht="21">
      <c r="A35" s="718" t="s">
        <v>620</v>
      </c>
      <c r="B35" s="1032" t="s">
        <v>684</v>
      </c>
      <c r="C35" s="1032"/>
      <c r="D35" s="1032"/>
      <c r="E35" s="1032" t="s">
        <v>685</v>
      </c>
      <c r="F35" s="1032"/>
      <c r="G35" s="1032"/>
      <c r="H35" s="1032" t="s">
        <v>685</v>
      </c>
      <c r="I35" s="1032"/>
      <c r="J35" s="1032"/>
      <c r="K35" s="1032" t="s">
        <v>686</v>
      </c>
      <c r="L35" s="1032"/>
      <c r="M35" s="1032"/>
      <c r="N35" s="1032" t="s">
        <v>686</v>
      </c>
      <c r="O35" s="1032"/>
      <c r="P35" s="1032"/>
      <c r="Q35" s="1032" t="s">
        <v>686</v>
      </c>
      <c r="R35" s="1032"/>
      <c r="S35" s="1032"/>
    </row>
    <row r="36" spans="1:19">
      <c r="A36" s="718"/>
      <c r="B36" s="719" t="s">
        <v>130</v>
      </c>
      <c r="C36" s="719" t="s">
        <v>131</v>
      </c>
      <c r="D36" s="719" t="s">
        <v>132</v>
      </c>
      <c r="E36" s="719" t="s">
        <v>130</v>
      </c>
      <c r="F36" s="719" t="s">
        <v>131</v>
      </c>
      <c r="G36" s="719" t="s">
        <v>132</v>
      </c>
      <c r="H36" s="719" t="s">
        <v>130</v>
      </c>
      <c r="I36" s="719" t="s">
        <v>131</v>
      </c>
      <c r="J36" s="719" t="s">
        <v>132</v>
      </c>
      <c r="K36" s="719" t="s">
        <v>130</v>
      </c>
      <c r="L36" s="719" t="s">
        <v>131</v>
      </c>
      <c r="M36" s="719" t="s">
        <v>132</v>
      </c>
      <c r="N36" s="719" t="s">
        <v>130</v>
      </c>
      <c r="O36" s="719" t="s">
        <v>131</v>
      </c>
      <c r="P36" s="719" t="s">
        <v>132</v>
      </c>
      <c r="Q36" s="711" t="s">
        <v>130</v>
      </c>
      <c r="R36" s="711" t="s">
        <v>131</v>
      </c>
      <c r="S36" s="711" t="s">
        <v>132</v>
      </c>
    </row>
    <row r="37" spans="1:19">
      <c r="A37" s="180" t="s">
        <v>6</v>
      </c>
      <c r="B37" s="189">
        <v>3301</v>
      </c>
      <c r="C37" s="189">
        <v>1126</v>
      </c>
      <c r="D37" s="189">
        <v>13</v>
      </c>
      <c r="E37" s="189">
        <v>2259</v>
      </c>
      <c r="F37" s="189">
        <v>793</v>
      </c>
      <c r="G37" s="189">
        <v>4</v>
      </c>
      <c r="H37" s="189">
        <v>5560</v>
      </c>
      <c r="I37" s="189">
        <v>1919</v>
      </c>
      <c r="J37" s="189">
        <v>17</v>
      </c>
      <c r="K37" s="189">
        <v>160</v>
      </c>
      <c r="L37" s="189">
        <v>-123</v>
      </c>
      <c r="M37" s="189">
        <v>3</v>
      </c>
      <c r="N37" s="189">
        <v>28</v>
      </c>
      <c r="O37" s="189">
        <v>-68</v>
      </c>
      <c r="P37" s="189">
        <v>0</v>
      </c>
      <c r="Q37" s="190">
        <v>3.4996276991809294E-2</v>
      </c>
      <c r="R37" s="190">
        <v>-9.0521327014218E-2</v>
      </c>
      <c r="S37" s="190">
        <v>0.21428571428571419</v>
      </c>
    </row>
    <row r="38" spans="1:19">
      <c r="A38" s="78" t="s">
        <v>7</v>
      </c>
      <c r="B38" s="189">
        <v>19288</v>
      </c>
      <c r="C38" s="189">
        <v>91544</v>
      </c>
      <c r="D38" s="189">
        <v>161</v>
      </c>
      <c r="E38" s="189">
        <v>15759</v>
      </c>
      <c r="F38" s="189">
        <v>70460</v>
      </c>
      <c r="G38" s="189">
        <v>97</v>
      </c>
      <c r="H38" s="189">
        <v>35047</v>
      </c>
      <c r="I38" s="189">
        <v>162004</v>
      </c>
      <c r="J38" s="189">
        <v>258</v>
      </c>
      <c r="K38" s="189">
        <v>1279</v>
      </c>
      <c r="L38" s="189">
        <v>-1816</v>
      </c>
      <c r="M38" s="189">
        <v>-2</v>
      </c>
      <c r="N38" s="189">
        <v>1017</v>
      </c>
      <c r="O38" s="189">
        <v>-1466</v>
      </c>
      <c r="P38" s="189">
        <v>-1</v>
      </c>
      <c r="Q38" s="190">
        <v>7.0104729626576212E-2</v>
      </c>
      <c r="R38" s="190">
        <v>-1.9856491172876134E-2</v>
      </c>
      <c r="S38" s="190">
        <v>-1.1494252873563204E-2</v>
      </c>
    </row>
    <row r="39" spans="1:19">
      <c r="A39" s="78" t="s">
        <v>8</v>
      </c>
      <c r="B39" s="189">
        <v>8558</v>
      </c>
      <c r="C39" s="189">
        <v>122881</v>
      </c>
      <c r="D39" s="189">
        <v>128</v>
      </c>
      <c r="E39" s="189">
        <v>6145</v>
      </c>
      <c r="F39" s="189">
        <v>108275</v>
      </c>
      <c r="G39" s="189">
        <v>132</v>
      </c>
      <c r="H39" s="189">
        <v>14703</v>
      </c>
      <c r="I39" s="189">
        <v>231156</v>
      </c>
      <c r="J39" s="189">
        <v>260</v>
      </c>
      <c r="K39" s="189">
        <v>559</v>
      </c>
      <c r="L39" s="189">
        <v>-354</v>
      </c>
      <c r="M39" s="189">
        <v>6</v>
      </c>
      <c r="N39" s="189">
        <v>412</v>
      </c>
      <c r="O39" s="189">
        <v>-510</v>
      </c>
      <c r="P39" s="189">
        <v>4</v>
      </c>
      <c r="Q39" s="190">
        <v>7.07107486163705E-2</v>
      </c>
      <c r="R39" s="190">
        <v>-3.7238169123351428E-3</v>
      </c>
      <c r="S39" s="190">
        <v>4.0000000000000036E-2</v>
      </c>
    </row>
    <row r="40" spans="1:19">
      <c r="A40" s="78" t="s">
        <v>9</v>
      </c>
      <c r="B40" s="189">
        <v>5349</v>
      </c>
      <c r="C40" s="189">
        <v>142693</v>
      </c>
      <c r="D40" s="189">
        <v>77</v>
      </c>
      <c r="E40" s="189">
        <v>1554</v>
      </c>
      <c r="F40" s="189">
        <v>131216</v>
      </c>
      <c r="G40" s="189">
        <v>82</v>
      </c>
      <c r="H40" s="189">
        <v>6903</v>
      </c>
      <c r="I40" s="189">
        <v>273909</v>
      </c>
      <c r="J40" s="189">
        <v>159</v>
      </c>
      <c r="K40" s="189">
        <v>276</v>
      </c>
      <c r="L40" s="189">
        <v>-148</v>
      </c>
      <c r="M40" s="189">
        <v>1</v>
      </c>
      <c r="N40" s="189">
        <v>94</v>
      </c>
      <c r="O40" s="189">
        <v>-222</v>
      </c>
      <c r="P40" s="189">
        <v>0</v>
      </c>
      <c r="Q40" s="190">
        <v>5.6635542629726032E-2</v>
      </c>
      <c r="R40" s="190">
        <v>-1.3489913555175814E-3</v>
      </c>
      <c r="S40" s="190">
        <v>6.3291139240506666E-3</v>
      </c>
    </row>
    <row r="41" spans="1:19">
      <c r="A41" s="78" t="s">
        <v>10</v>
      </c>
      <c r="B41" s="189">
        <v>4934</v>
      </c>
      <c r="C41" s="189">
        <v>160726</v>
      </c>
      <c r="D41" s="189">
        <v>89</v>
      </c>
      <c r="E41" s="189">
        <v>1286</v>
      </c>
      <c r="F41" s="189">
        <v>147817</v>
      </c>
      <c r="G41" s="189">
        <v>59</v>
      </c>
      <c r="H41" s="189">
        <v>6220</v>
      </c>
      <c r="I41" s="189">
        <v>308543</v>
      </c>
      <c r="J41" s="189">
        <v>148</v>
      </c>
      <c r="K41" s="189">
        <v>256</v>
      </c>
      <c r="L41" s="189">
        <v>-173</v>
      </c>
      <c r="M41" s="189">
        <v>3</v>
      </c>
      <c r="N41" s="189">
        <v>47</v>
      </c>
      <c r="O41" s="189">
        <v>-50</v>
      </c>
      <c r="P41" s="189">
        <v>2</v>
      </c>
      <c r="Q41" s="190">
        <v>5.1208382626330984E-2</v>
      </c>
      <c r="R41" s="190">
        <v>-7.2222977918556808E-4</v>
      </c>
      <c r="S41" s="190">
        <v>3.4965034965035002E-2</v>
      </c>
    </row>
    <row r="42" spans="1:19">
      <c r="A42" s="78" t="s">
        <v>11</v>
      </c>
      <c r="B42" s="189">
        <v>1502</v>
      </c>
      <c r="C42" s="189">
        <v>153990</v>
      </c>
      <c r="D42" s="189">
        <v>88</v>
      </c>
      <c r="E42" s="189">
        <v>583</v>
      </c>
      <c r="F42" s="189">
        <v>144993</v>
      </c>
      <c r="G42" s="189">
        <v>93</v>
      </c>
      <c r="H42" s="189">
        <v>2085</v>
      </c>
      <c r="I42" s="189">
        <v>298983</v>
      </c>
      <c r="J42" s="189">
        <v>181</v>
      </c>
      <c r="K42" s="189">
        <v>70</v>
      </c>
      <c r="L42" s="189">
        <v>308</v>
      </c>
      <c r="M42" s="189">
        <v>0</v>
      </c>
      <c r="N42" s="189">
        <v>19</v>
      </c>
      <c r="O42" s="189">
        <v>70</v>
      </c>
      <c r="P42" s="189">
        <v>0</v>
      </c>
      <c r="Q42" s="190">
        <v>4.4589178356713388E-2</v>
      </c>
      <c r="R42" s="190">
        <v>1.2658863716281665E-3</v>
      </c>
      <c r="S42" s="190">
        <v>0</v>
      </c>
    </row>
    <row r="43" spans="1:19">
      <c r="A43" s="78" t="s">
        <v>12</v>
      </c>
      <c r="B43" s="189">
        <v>699</v>
      </c>
      <c r="C43" s="189">
        <v>126466</v>
      </c>
      <c r="D43" s="189">
        <v>98</v>
      </c>
      <c r="E43" s="189">
        <v>392</v>
      </c>
      <c r="F43" s="189">
        <v>129864</v>
      </c>
      <c r="G43" s="189">
        <v>79</v>
      </c>
      <c r="H43" s="189">
        <v>1091</v>
      </c>
      <c r="I43" s="189">
        <v>256330</v>
      </c>
      <c r="J43" s="189">
        <v>177</v>
      </c>
      <c r="K43" s="189">
        <v>2</v>
      </c>
      <c r="L43" s="189">
        <v>513</v>
      </c>
      <c r="M43" s="189">
        <v>-2</v>
      </c>
      <c r="N43" s="189">
        <v>6</v>
      </c>
      <c r="O43" s="189">
        <v>249</v>
      </c>
      <c r="P43" s="189">
        <v>0</v>
      </c>
      <c r="Q43" s="190">
        <v>7.3868882733147956E-3</v>
      </c>
      <c r="R43" s="190">
        <v>2.9815939397732638E-3</v>
      </c>
      <c r="S43" s="190">
        <v>-1.1173184357541888E-2</v>
      </c>
    </row>
    <row r="44" spans="1:19">
      <c r="A44" s="78" t="s">
        <v>13</v>
      </c>
      <c r="B44" s="189">
        <v>434</v>
      </c>
      <c r="C44" s="189">
        <v>111647</v>
      </c>
      <c r="D44" s="189">
        <v>110</v>
      </c>
      <c r="E44" s="189">
        <v>230</v>
      </c>
      <c r="F44" s="189">
        <v>119307</v>
      </c>
      <c r="G44" s="189">
        <v>141</v>
      </c>
      <c r="H44" s="189">
        <v>664</v>
      </c>
      <c r="I44" s="189">
        <v>230954</v>
      </c>
      <c r="J44" s="189">
        <v>251</v>
      </c>
      <c r="K44" s="189">
        <v>0</v>
      </c>
      <c r="L44" s="189">
        <v>-235</v>
      </c>
      <c r="M44" s="189">
        <v>-3</v>
      </c>
      <c r="N44" s="189">
        <v>-1</v>
      </c>
      <c r="O44" s="189">
        <v>-173</v>
      </c>
      <c r="P44" s="189">
        <v>-4</v>
      </c>
      <c r="Q44" s="190">
        <v>-1.5037593984962294E-3</v>
      </c>
      <c r="R44" s="190">
        <v>-1.7634702327953278E-3</v>
      </c>
      <c r="S44" s="190">
        <v>-2.7131782945736482E-2</v>
      </c>
    </row>
    <row r="45" spans="1:19">
      <c r="A45" s="78" t="s">
        <v>14</v>
      </c>
      <c r="B45" s="189">
        <v>13</v>
      </c>
      <c r="C45" s="189">
        <v>88448</v>
      </c>
      <c r="D45" s="189">
        <v>185</v>
      </c>
      <c r="E45" s="189">
        <v>4</v>
      </c>
      <c r="F45" s="189">
        <v>79166</v>
      </c>
      <c r="G45" s="189">
        <v>7908</v>
      </c>
      <c r="H45" s="189">
        <v>17</v>
      </c>
      <c r="I45" s="189">
        <v>167614</v>
      </c>
      <c r="J45" s="189">
        <v>8093</v>
      </c>
      <c r="K45" s="189">
        <v>13</v>
      </c>
      <c r="L45" s="189">
        <v>1245</v>
      </c>
      <c r="M45" s="189">
        <v>1</v>
      </c>
      <c r="N45" s="189">
        <v>4</v>
      </c>
      <c r="O45" s="189">
        <v>1810</v>
      </c>
      <c r="P45" s="189">
        <v>-535</v>
      </c>
      <c r="Q45" s="190" t="s">
        <v>964</v>
      </c>
      <c r="R45" s="190">
        <v>1.8564770082462934E-2</v>
      </c>
      <c r="S45" s="190">
        <v>-6.1898690158803782E-2</v>
      </c>
    </row>
    <row r="46" spans="1:19">
      <c r="A46" s="78" t="s">
        <v>15</v>
      </c>
      <c r="B46" s="189">
        <v>0</v>
      </c>
      <c r="C46" s="189">
        <v>689</v>
      </c>
      <c r="D46" s="189">
        <v>18275</v>
      </c>
      <c r="E46" s="189">
        <v>0</v>
      </c>
      <c r="F46" s="189">
        <v>1</v>
      </c>
      <c r="G46" s="189">
        <v>13871</v>
      </c>
      <c r="H46" s="189">
        <v>0</v>
      </c>
      <c r="I46" s="189">
        <v>690</v>
      </c>
      <c r="J46" s="189">
        <v>32146</v>
      </c>
      <c r="K46" s="189">
        <v>0</v>
      </c>
      <c r="L46" s="189">
        <v>661</v>
      </c>
      <c r="M46" s="189">
        <v>-390</v>
      </c>
      <c r="N46" s="189">
        <v>0</v>
      </c>
      <c r="O46" s="189">
        <v>0</v>
      </c>
      <c r="P46" s="189">
        <v>242</v>
      </c>
      <c r="Q46" s="190" t="s">
        <v>964</v>
      </c>
      <c r="R46" s="190">
        <v>22.793103448275861</v>
      </c>
      <c r="S46" s="190">
        <v>-4.5828946553538863E-3</v>
      </c>
    </row>
    <row r="47" spans="1:19">
      <c r="A47" s="78" t="s">
        <v>16</v>
      </c>
      <c r="B47" s="189">
        <v>0</v>
      </c>
      <c r="C47" s="189">
        <v>3</v>
      </c>
      <c r="D47" s="189">
        <v>1326</v>
      </c>
      <c r="E47" s="189">
        <v>0</v>
      </c>
      <c r="F47" s="189">
        <v>0</v>
      </c>
      <c r="G47" s="189">
        <v>711</v>
      </c>
      <c r="H47" s="189">
        <v>0</v>
      </c>
      <c r="I47" s="189">
        <v>3</v>
      </c>
      <c r="J47" s="189">
        <v>2037</v>
      </c>
      <c r="K47" s="189">
        <v>0</v>
      </c>
      <c r="L47" s="189">
        <v>0</v>
      </c>
      <c r="M47" s="189">
        <v>21</v>
      </c>
      <c r="N47" s="189">
        <v>0</v>
      </c>
      <c r="O47" s="189">
        <v>0</v>
      </c>
      <c r="P47" s="189">
        <v>-10</v>
      </c>
      <c r="Q47" s="190" t="s">
        <v>964</v>
      </c>
      <c r="R47" s="190">
        <v>0</v>
      </c>
      <c r="S47" s="190">
        <v>5.4294175715696724E-3</v>
      </c>
    </row>
    <row r="48" spans="1:19" ht="24">
      <c r="A48" s="721" t="s">
        <v>687</v>
      </c>
      <c r="B48" s="722">
        <v>44078</v>
      </c>
      <c r="C48" s="722">
        <v>1000213</v>
      </c>
      <c r="D48" s="722">
        <v>20550</v>
      </c>
      <c r="E48" s="722">
        <v>28212</v>
      </c>
      <c r="F48" s="722">
        <v>931892</v>
      </c>
      <c r="G48" s="722">
        <v>23177</v>
      </c>
      <c r="H48" s="722">
        <v>72290</v>
      </c>
      <c r="I48" s="722">
        <v>1932105</v>
      </c>
      <c r="J48" s="722">
        <v>43727</v>
      </c>
      <c r="K48" s="722">
        <v>2615</v>
      </c>
      <c r="L48" s="722">
        <v>-122</v>
      </c>
      <c r="M48" s="722">
        <v>-362</v>
      </c>
      <c r="N48" s="722">
        <v>1626</v>
      </c>
      <c r="O48" s="722">
        <v>-360</v>
      </c>
      <c r="P48" s="722">
        <v>-302</v>
      </c>
      <c r="Q48" s="723">
        <v>6.2322738027009938E-2</v>
      </c>
      <c r="R48" s="723">
        <v>-2.4940662438477368E-4</v>
      </c>
      <c r="S48" s="723">
        <v>-1.4957986979342697E-2</v>
      </c>
    </row>
    <row r="49" spans="1:19" ht="24">
      <c r="A49" s="724" t="s">
        <v>688</v>
      </c>
      <c r="B49" s="1036">
        <v>1064841</v>
      </c>
      <c r="C49" s="1036"/>
      <c r="D49" s="1036"/>
      <c r="E49" s="1036">
        <v>983281</v>
      </c>
      <c r="F49" s="1036"/>
      <c r="G49" s="1036"/>
      <c r="H49" s="1036">
        <v>2048122</v>
      </c>
      <c r="I49" s="1036"/>
      <c r="J49" s="1036"/>
      <c r="K49" s="1036">
        <v>2131</v>
      </c>
      <c r="L49" s="1036"/>
      <c r="M49" s="1036"/>
      <c r="N49" s="1036">
        <v>964</v>
      </c>
      <c r="O49" s="1036"/>
      <c r="P49" s="1036"/>
      <c r="Q49" s="1035">
        <v>1.5134274510801848E-3</v>
      </c>
      <c r="R49" s="1035"/>
      <c r="S49" s="1035"/>
    </row>
    <row r="50" spans="1:19">
      <c r="A50" s="15" t="s">
        <v>689</v>
      </c>
      <c r="B50"/>
      <c r="C50"/>
    </row>
    <row r="53" spans="1:19">
      <c r="A53" s="656" t="s">
        <v>92</v>
      </c>
    </row>
    <row r="54" spans="1:19">
      <c r="S54" s="14" t="s">
        <v>904</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3"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140625" customWidth="1"/>
  </cols>
  <sheetData>
    <row r="1" spans="1:15">
      <c r="A1" s="151" t="s">
        <v>794</v>
      </c>
      <c r="C1" s="43"/>
      <c r="O1" s="141"/>
    </row>
    <row r="2" spans="1:15">
      <c r="A2" s="564" t="s">
        <v>795</v>
      </c>
      <c r="O2" s="66"/>
    </row>
    <row r="3" spans="1:15" ht="12.75" customHeight="1">
      <c r="A3" s="43"/>
      <c r="B3" s="64"/>
      <c r="C3" s="64"/>
      <c r="D3" s="64"/>
      <c r="E3" s="64"/>
      <c r="F3" s="64"/>
      <c r="G3" s="64"/>
      <c r="H3" s="64"/>
      <c r="I3" s="64"/>
      <c r="J3" s="64"/>
      <c r="K3" s="64"/>
      <c r="L3" s="64"/>
      <c r="M3" s="64"/>
      <c r="O3" s="65" t="s">
        <v>299</v>
      </c>
    </row>
    <row r="4" spans="1:15" ht="30.75" customHeight="1">
      <c r="A4" s="541" t="s">
        <v>1553</v>
      </c>
      <c r="B4" s="1148" t="s">
        <v>338</v>
      </c>
      <c r="C4" s="1148"/>
      <c r="D4" s="1148" t="s">
        <v>339</v>
      </c>
      <c r="E4" s="1148"/>
      <c r="F4" s="1148" t="s">
        <v>340</v>
      </c>
      <c r="G4" s="1148"/>
      <c r="H4" s="1148" t="s">
        <v>341</v>
      </c>
      <c r="I4" s="1148"/>
      <c r="J4" s="1148" t="s">
        <v>342</v>
      </c>
      <c r="K4" s="1148"/>
      <c r="L4" s="1148" t="s">
        <v>343</v>
      </c>
      <c r="M4" s="1148"/>
      <c r="N4" s="1148" t="s">
        <v>344</v>
      </c>
      <c r="O4" s="1148"/>
    </row>
    <row r="5" spans="1:15" ht="48.75" customHeight="1">
      <c r="A5" s="860" t="s">
        <v>337</v>
      </c>
      <c r="B5" s="861" t="s">
        <v>345</v>
      </c>
      <c r="C5" s="861" t="s">
        <v>346</v>
      </c>
      <c r="D5" s="861" t="s">
        <v>345</v>
      </c>
      <c r="E5" s="861" t="s">
        <v>346</v>
      </c>
      <c r="F5" s="861" t="s">
        <v>345</v>
      </c>
      <c r="G5" s="861" t="s">
        <v>346</v>
      </c>
      <c r="H5" s="861" t="s">
        <v>345</v>
      </c>
      <c r="I5" s="861" t="s">
        <v>346</v>
      </c>
      <c r="J5" s="861" t="s">
        <v>345</v>
      </c>
      <c r="K5" s="861" t="s">
        <v>346</v>
      </c>
      <c r="L5" s="861" t="s">
        <v>345</v>
      </c>
      <c r="M5" s="861" t="s">
        <v>346</v>
      </c>
      <c r="N5" s="861" t="s">
        <v>345</v>
      </c>
      <c r="O5" s="861" t="s">
        <v>346</v>
      </c>
    </row>
    <row r="6" spans="1:15" ht="13.5" customHeight="1">
      <c r="A6" s="542" t="s">
        <v>347</v>
      </c>
      <c r="B6" s="543">
        <v>14113466.578190001</v>
      </c>
      <c r="C6" s="543">
        <v>275509.88671000005</v>
      </c>
      <c r="D6" s="543">
        <v>421252.43307999999</v>
      </c>
      <c r="E6" s="543">
        <v>32298.06479</v>
      </c>
      <c r="F6" s="543">
        <v>97236.46596999999</v>
      </c>
      <c r="G6" s="543">
        <v>21337.600419999999</v>
      </c>
      <c r="H6" s="543">
        <v>24605.939630000004</v>
      </c>
      <c r="I6" s="543">
        <v>8940.7414600000011</v>
      </c>
      <c r="J6" s="543">
        <v>455960.17056000006</v>
      </c>
      <c r="K6" s="543">
        <v>326438.17984</v>
      </c>
      <c r="L6" s="543">
        <v>15112521.58743</v>
      </c>
      <c r="M6" s="543">
        <v>664524.47322000004</v>
      </c>
      <c r="N6" s="543">
        <v>2591801.8853399996</v>
      </c>
      <c r="O6" s="543">
        <v>221786.09432</v>
      </c>
    </row>
    <row r="7" spans="1:15" ht="13.5" customHeight="1">
      <c r="A7" s="546" t="s">
        <v>348</v>
      </c>
      <c r="B7" s="547">
        <v>374278.99790000002</v>
      </c>
      <c r="C7" s="547">
        <v>14152.263969999998</v>
      </c>
      <c r="D7" s="547">
        <v>240993.99114000003</v>
      </c>
      <c r="E7" s="547">
        <v>7940.8191799999995</v>
      </c>
      <c r="F7" s="547">
        <v>13578.755220000001</v>
      </c>
      <c r="G7" s="547">
        <v>2.39453</v>
      </c>
      <c r="H7" s="547">
        <v>1045.66209</v>
      </c>
      <c r="I7" s="547">
        <v>988.93308999999999</v>
      </c>
      <c r="J7" s="547">
        <v>115169.11239000001</v>
      </c>
      <c r="K7" s="547">
        <v>106421.57834000001</v>
      </c>
      <c r="L7" s="547">
        <v>745066.51873999985</v>
      </c>
      <c r="M7" s="547">
        <v>129505.98910999999</v>
      </c>
      <c r="N7" s="547">
        <v>364581.76345999999</v>
      </c>
      <c r="O7" s="547">
        <v>51044.617029999994</v>
      </c>
    </row>
    <row r="8" spans="1:15" ht="13.5" customHeight="1">
      <c r="A8" s="546" t="s">
        <v>349</v>
      </c>
      <c r="B8" s="547">
        <v>6553487.515110001</v>
      </c>
      <c r="C8" s="547">
        <v>86399.403019999998</v>
      </c>
      <c r="D8" s="547">
        <v>63903.837729999999</v>
      </c>
      <c r="E8" s="547">
        <v>5339.4155000000001</v>
      </c>
      <c r="F8" s="547">
        <v>19857.987860000001</v>
      </c>
      <c r="G8" s="547">
        <v>4034.6146100000005</v>
      </c>
      <c r="H8" s="547">
        <v>17109.97135</v>
      </c>
      <c r="I8" s="547">
        <v>4269.4724999999999</v>
      </c>
      <c r="J8" s="547">
        <v>54504.00067999999</v>
      </c>
      <c r="K8" s="547">
        <v>51641.3099</v>
      </c>
      <c r="L8" s="547">
        <v>6708863.3127299994</v>
      </c>
      <c r="M8" s="547">
        <v>151684.21552999996</v>
      </c>
      <c r="N8" s="547">
        <v>453761.39883999998</v>
      </c>
      <c r="O8" s="547">
        <v>11863.706389999998</v>
      </c>
    </row>
    <row r="9" spans="1:15" ht="13.5" customHeight="1">
      <c r="A9" s="546" t="s">
        <v>350</v>
      </c>
      <c r="B9" s="547">
        <v>3811595.9109500004</v>
      </c>
      <c r="C9" s="547">
        <v>92286.792440000005</v>
      </c>
      <c r="D9" s="547">
        <v>99402.776830000003</v>
      </c>
      <c r="E9" s="547">
        <v>17320.44787</v>
      </c>
      <c r="F9" s="547">
        <v>56287.521540000009</v>
      </c>
      <c r="G9" s="547">
        <v>16757.320879999999</v>
      </c>
      <c r="H9" s="547">
        <v>2645.1453500000002</v>
      </c>
      <c r="I9" s="547">
        <v>1440.4349100000002</v>
      </c>
      <c r="J9" s="547">
        <v>40500.138920000012</v>
      </c>
      <c r="K9" s="547">
        <v>35391.954440000009</v>
      </c>
      <c r="L9" s="547">
        <v>4010431.4935899996</v>
      </c>
      <c r="M9" s="547">
        <v>163196.95053999996</v>
      </c>
      <c r="N9" s="547">
        <v>830766.16325999994</v>
      </c>
      <c r="O9" s="547">
        <v>54914.526920000004</v>
      </c>
    </row>
    <row r="10" spans="1:15" ht="13.5" customHeight="1">
      <c r="A10" s="546" t="s">
        <v>351</v>
      </c>
      <c r="B10" s="547">
        <v>1268048.53528</v>
      </c>
      <c r="C10" s="547">
        <v>47350.444339999995</v>
      </c>
      <c r="D10" s="547">
        <v>1790.33854</v>
      </c>
      <c r="E10" s="547">
        <v>373.77422000000001</v>
      </c>
      <c r="F10" s="547">
        <v>5223.8126900000007</v>
      </c>
      <c r="G10" s="547">
        <v>265.90909999999997</v>
      </c>
      <c r="H10" s="547">
        <v>1.5213299999999998</v>
      </c>
      <c r="I10" s="547">
        <v>0</v>
      </c>
      <c r="J10" s="547">
        <v>11603.250769999999</v>
      </c>
      <c r="K10" s="547">
        <v>7259.5729399999982</v>
      </c>
      <c r="L10" s="547">
        <v>1286667.4586100001</v>
      </c>
      <c r="M10" s="547">
        <v>55249.700600000004</v>
      </c>
      <c r="N10" s="547">
        <v>471945.24982999999</v>
      </c>
      <c r="O10" s="547">
        <v>26506.685369999999</v>
      </c>
    </row>
    <row r="11" spans="1:15" ht="13.5" customHeight="1">
      <c r="A11" s="546" t="s">
        <v>352</v>
      </c>
      <c r="B11" s="547">
        <v>0</v>
      </c>
      <c r="C11" s="547">
        <v>0</v>
      </c>
      <c r="D11" s="547">
        <v>0</v>
      </c>
      <c r="E11" s="547">
        <v>0</v>
      </c>
      <c r="F11" s="547">
        <v>0</v>
      </c>
      <c r="G11" s="547">
        <v>0</v>
      </c>
      <c r="H11" s="547">
        <v>0</v>
      </c>
      <c r="I11" s="547">
        <v>0</v>
      </c>
      <c r="J11" s="547">
        <v>0</v>
      </c>
      <c r="K11" s="547">
        <v>0</v>
      </c>
      <c r="L11" s="547">
        <v>0</v>
      </c>
      <c r="M11" s="547">
        <v>0</v>
      </c>
      <c r="N11" s="547">
        <v>0</v>
      </c>
      <c r="O11" s="547">
        <v>0</v>
      </c>
    </row>
    <row r="12" spans="1:15" ht="22.5">
      <c r="A12" s="546" t="s">
        <v>353</v>
      </c>
      <c r="B12" s="547">
        <v>2069291.7065999999</v>
      </c>
      <c r="C12" s="547">
        <v>33225.240559999998</v>
      </c>
      <c r="D12" s="547">
        <v>14981.130230000001</v>
      </c>
      <c r="E12" s="547">
        <v>1322.2018899999998</v>
      </c>
      <c r="F12" s="547">
        <v>2277.6653799999999</v>
      </c>
      <c r="G12" s="547">
        <v>277.36129999999997</v>
      </c>
      <c r="H12" s="547">
        <v>3045.4372499999999</v>
      </c>
      <c r="I12" s="547">
        <v>1503.14303</v>
      </c>
      <c r="J12" s="547">
        <v>231495.65207000001</v>
      </c>
      <c r="K12" s="547">
        <v>123077.54094000001</v>
      </c>
      <c r="L12" s="547">
        <v>2321091.5915299999</v>
      </c>
      <c r="M12" s="547">
        <v>159405.48772000003</v>
      </c>
      <c r="N12" s="547">
        <v>464841.05185999995</v>
      </c>
      <c r="O12" s="547">
        <v>77153.603809999986</v>
      </c>
    </row>
    <row r="13" spans="1:15" ht="13.5" customHeight="1">
      <c r="A13" s="546" t="s">
        <v>354</v>
      </c>
      <c r="B13" s="547">
        <v>36763.912349999999</v>
      </c>
      <c r="C13" s="547">
        <v>2095.7423800000001</v>
      </c>
      <c r="D13" s="547">
        <v>180.35861</v>
      </c>
      <c r="E13" s="547">
        <v>1.4061300000000001</v>
      </c>
      <c r="F13" s="547">
        <v>10.723279999999999</v>
      </c>
      <c r="G13" s="547">
        <v>0</v>
      </c>
      <c r="H13" s="547">
        <v>758.20226000000002</v>
      </c>
      <c r="I13" s="547">
        <v>738.7579300000001</v>
      </c>
      <c r="J13" s="547">
        <v>2688.0157300000005</v>
      </c>
      <c r="K13" s="547">
        <v>2646.2232800000002</v>
      </c>
      <c r="L13" s="547">
        <v>40401.212229999997</v>
      </c>
      <c r="M13" s="547">
        <v>5482.1297199999999</v>
      </c>
      <c r="N13" s="547">
        <v>5906.2580900000003</v>
      </c>
      <c r="O13" s="547">
        <v>302.95479999999998</v>
      </c>
    </row>
    <row r="14" spans="1:15" ht="13.5" customHeight="1">
      <c r="A14" s="542" t="s">
        <v>355</v>
      </c>
      <c r="B14" s="543">
        <v>2566058.8738899999</v>
      </c>
      <c r="C14" s="543">
        <v>2575.3982800000003</v>
      </c>
      <c r="D14" s="543">
        <v>11221.658639999996</v>
      </c>
      <c r="E14" s="543">
        <v>769.42581000000007</v>
      </c>
      <c r="F14" s="543">
        <v>4803.9657799999995</v>
      </c>
      <c r="G14" s="543">
        <v>1105.8349900000001</v>
      </c>
      <c r="H14" s="543">
        <v>1787.3973899999996</v>
      </c>
      <c r="I14" s="543">
        <v>1432.9367099999997</v>
      </c>
      <c r="J14" s="543">
        <v>84677.431000000011</v>
      </c>
      <c r="K14" s="543">
        <v>77823.452700000009</v>
      </c>
      <c r="L14" s="543">
        <v>2668549.3266999996</v>
      </c>
      <c r="M14" s="543">
        <v>83707.048490000001</v>
      </c>
      <c r="N14" s="543">
        <v>70562.186900000001</v>
      </c>
      <c r="O14" s="543">
        <v>1485.2434900000001</v>
      </c>
    </row>
    <row r="15" spans="1:15" ht="13.5" customHeight="1">
      <c r="A15" s="546" t="s">
        <v>348</v>
      </c>
      <c r="B15" s="547">
        <v>162873.63193999999</v>
      </c>
      <c r="C15" s="547">
        <v>2.6307700000000001</v>
      </c>
      <c r="D15" s="547">
        <v>5.3</v>
      </c>
      <c r="E15" s="547">
        <v>5.3</v>
      </c>
      <c r="F15" s="547">
        <v>0</v>
      </c>
      <c r="G15" s="547">
        <v>0</v>
      </c>
      <c r="H15" s="547">
        <v>0</v>
      </c>
      <c r="I15" s="547">
        <v>0</v>
      </c>
      <c r="J15" s="547">
        <v>137.38618</v>
      </c>
      <c r="K15" s="547">
        <v>137.38618</v>
      </c>
      <c r="L15" s="547">
        <v>163016.31812000001</v>
      </c>
      <c r="M15" s="547">
        <v>145.31695000000002</v>
      </c>
      <c r="N15" s="547">
        <v>0</v>
      </c>
      <c r="O15" s="547">
        <v>0</v>
      </c>
    </row>
    <row r="16" spans="1:15" ht="13.5" customHeight="1">
      <c r="A16" s="546" t="s">
        <v>349</v>
      </c>
      <c r="B16" s="547">
        <v>1910934.84005</v>
      </c>
      <c r="C16" s="547">
        <v>1920.63671</v>
      </c>
      <c r="D16" s="547">
        <v>8669.6361500000003</v>
      </c>
      <c r="E16" s="547">
        <v>599.81407000000002</v>
      </c>
      <c r="F16" s="547">
        <v>4081.8312700000001</v>
      </c>
      <c r="G16" s="547">
        <v>851.64386000000002</v>
      </c>
      <c r="H16" s="547">
        <v>1698.1048299999998</v>
      </c>
      <c r="I16" s="547">
        <v>1352.57341</v>
      </c>
      <c r="J16" s="547">
        <v>61842.939970000007</v>
      </c>
      <c r="K16" s="547">
        <v>55642.254810000006</v>
      </c>
      <c r="L16" s="547">
        <v>1987227.3522699999</v>
      </c>
      <c r="M16" s="547">
        <v>60366.922859999991</v>
      </c>
      <c r="N16" s="547">
        <v>45605.185949999999</v>
      </c>
      <c r="O16" s="547">
        <v>1372.8332799999996</v>
      </c>
    </row>
    <row r="17" spans="1:15" ht="13.5" customHeight="1">
      <c r="A17" s="546" t="s">
        <v>356</v>
      </c>
      <c r="B17" s="547">
        <v>410469.05364999996</v>
      </c>
      <c r="C17" s="547">
        <v>469.07328999999999</v>
      </c>
      <c r="D17" s="547">
        <v>2411.8006100000002</v>
      </c>
      <c r="E17" s="547">
        <v>132.68759</v>
      </c>
      <c r="F17" s="547">
        <v>722.13450999999998</v>
      </c>
      <c r="G17" s="547">
        <v>254.19113000000002</v>
      </c>
      <c r="H17" s="547">
        <v>89.292559999999995</v>
      </c>
      <c r="I17" s="547">
        <v>80.36330000000001</v>
      </c>
      <c r="J17" s="547">
        <v>8235.2519900000007</v>
      </c>
      <c r="K17" s="547">
        <v>8190.8121900000006</v>
      </c>
      <c r="L17" s="547">
        <v>421927.53331999993</v>
      </c>
      <c r="M17" s="547">
        <v>9127.1275000000005</v>
      </c>
      <c r="N17" s="547">
        <v>9769.6053599999996</v>
      </c>
      <c r="O17" s="547">
        <v>65.465100000000007</v>
      </c>
    </row>
    <row r="18" spans="1:15" ht="13.5" customHeight="1">
      <c r="A18" s="546" t="s">
        <v>357</v>
      </c>
      <c r="B18" s="547">
        <v>16873.742910000001</v>
      </c>
      <c r="C18" s="547">
        <v>10.745239999999999</v>
      </c>
      <c r="D18" s="547">
        <v>134.92188000000002</v>
      </c>
      <c r="E18" s="547">
        <v>31.62415</v>
      </c>
      <c r="F18" s="547">
        <v>0</v>
      </c>
      <c r="G18" s="547">
        <v>0</v>
      </c>
      <c r="H18" s="547">
        <v>0</v>
      </c>
      <c r="I18" s="547">
        <v>0</v>
      </c>
      <c r="J18" s="547">
        <v>9701.2301100000004</v>
      </c>
      <c r="K18" s="547">
        <v>9047.1072399999994</v>
      </c>
      <c r="L18" s="547">
        <v>26709.894900000003</v>
      </c>
      <c r="M18" s="547">
        <v>9089.4766299999992</v>
      </c>
      <c r="N18" s="547">
        <v>4379.0053899999994</v>
      </c>
      <c r="O18" s="547">
        <v>34.242559999999997</v>
      </c>
    </row>
    <row r="19" spans="1:15" ht="13.5" customHeight="1">
      <c r="A19" s="546" t="s">
        <v>358</v>
      </c>
      <c r="B19" s="547">
        <v>0</v>
      </c>
      <c r="C19" s="547">
        <v>0</v>
      </c>
      <c r="D19" s="547">
        <v>0</v>
      </c>
      <c r="E19" s="547">
        <v>0</v>
      </c>
      <c r="F19" s="547">
        <v>0</v>
      </c>
      <c r="G19" s="547">
        <v>0</v>
      </c>
      <c r="H19" s="547">
        <v>0</v>
      </c>
      <c r="I19" s="547">
        <v>0</v>
      </c>
      <c r="J19" s="547">
        <v>0</v>
      </c>
      <c r="K19" s="547">
        <v>0</v>
      </c>
      <c r="L19" s="547">
        <v>0</v>
      </c>
      <c r="M19" s="547">
        <v>0</v>
      </c>
      <c r="N19" s="547">
        <v>0</v>
      </c>
      <c r="O19" s="547">
        <v>0</v>
      </c>
    </row>
    <row r="20" spans="1:15" ht="22.5">
      <c r="A20" s="546" t="s">
        <v>353</v>
      </c>
      <c r="B20" s="547">
        <v>64720.618519999996</v>
      </c>
      <c r="C20" s="547">
        <v>172.18674999999996</v>
      </c>
      <c r="D20" s="547">
        <v>0</v>
      </c>
      <c r="E20" s="547">
        <v>0</v>
      </c>
      <c r="F20" s="547">
        <v>0</v>
      </c>
      <c r="G20" s="547">
        <v>0</v>
      </c>
      <c r="H20" s="547">
        <v>0</v>
      </c>
      <c r="I20" s="547">
        <v>0</v>
      </c>
      <c r="J20" s="547">
        <v>4748.1704300000001</v>
      </c>
      <c r="K20" s="547">
        <v>4748.1704300000001</v>
      </c>
      <c r="L20" s="547">
        <v>69468.788949999987</v>
      </c>
      <c r="M20" s="547">
        <v>4920.35718</v>
      </c>
      <c r="N20" s="547">
        <v>10808.3902</v>
      </c>
      <c r="O20" s="547">
        <v>12.702549999999999</v>
      </c>
    </row>
    <row r="21" spans="1:15" ht="13.5" customHeight="1">
      <c r="A21" s="546" t="s">
        <v>359</v>
      </c>
      <c r="B21" s="547">
        <v>186.98681999999999</v>
      </c>
      <c r="C21" s="547">
        <v>0.12551999999999999</v>
      </c>
      <c r="D21" s="547">
        <v>0</v>
      </c>
      <c r="E21" s="547">
        <v>0</v>
      </c>
      <c r="F21" s="547">
        <v>0</v>
      </c>
      <c r="G21" s="547">
        <v>0</v>
      </c>
      <c r="H21" s="547">
        <v>0</v>
      </c>
      <c r="I21" s="547">
        <v>0</v>
      </c>
      <c r="J21" s="547">
        <v>12.45232</v>
      </c>
      <c r="K21" s="547">
        <v>57.721849999999996</v>
      </c>
      <c r="L21" s="547">
        <v>199.43914000000001</v>
      </c>
      <c r="M21" s="547">
        <v>57.847369999999998</v>
      </c>
      <c r="N21" s="547">
        <v>0</v>
      </c>
      <c r="O21" s="547">
        <v>0</v>
      </c>
    </row>
    <row r="22" spans="1:15" ht="13.5" customHeight="1">
      <c r="A22" s="542" t="s">
        <v>360</v>
      </c>
      <c r="B22" s="543">
        <v>448.22523999999999</v>
      </c>
      <c r="C22" s="543">
        <v>19.814689999999999</v>
      </c>
      <c r="D22" s="543">
        <v>0</v>
      </c>
      <c r="E22" s="543">
        <v>0</v>
      </c>
      <c r="F22" s="543">
        <v>0</v>
      </c>
      <c r="G22" s="543">
        <v>0</v>
      </c>
      <c r="H22" s="543">
        <v>0</v>
      </c>
      <c r="I22" s="543">
        <v>0</v>
      </c>
      <c r="J22" s="543">
        <v>136123.28437000001</v>
      </c>
      <c r="K22" s="543">
        <v>118565.84793999999</v>
      </c>
      <c r="L22" s="543">
        <v>136571.50960999995</v>
      </c>
      <c r="M22" s="543">
        <v>118585.66267000001</v>
      </c>
      <c r="N22" s="543">
        <v>134189.88071999999</v>
      </c>
      <c r="O22" s="543">
        <v>116201.15945000001</v>
      </c>
    </row>
    <row r="23" spans="1:15" ht="13.5" customHeight="1">
      <c r="A23" s="546" t="s">
        <v>348</v>
      </c>
      <c r="B23" s="547">
        <v>447.95945</v>
      </c>
      <c r="C23" s="547">
        <v>19.814689999999999</v>
      </c>
      <c r="D23" s="547">
        <v>0</v>
      </c>
      <c r="E23" s="547">
        <v>0</v>
      </c>
      <c r="F23" s="547">
        <v>0</v>
      </c>
      <c r="G23" s="547">
        <v>0</v>
      </c>
      <c r="H23" s="547">
        <v>0</v>
      </c>
      <c r="I23" s="547">
        <v>0</v>
      </c>
      <c r="J23" s="547">
        <v>130791.62364000001</v>
      </c>
      <c r="K23" s="547">
        <v>113234.18726999999</v>
      </c>
      <c r="L23" s="547">
        <v>131239.58309</v>
      </c>
      <c r="M23" s="547">
        <v>113254.00199999999</v>
      </c>
      <c r="N23" s="547">
        <v>129238.10058</v>
      </c>
      <c r="O23" s="547">
        <v>111249.64511</v>
      </c>
    </row>
    <row r="24" spans="1:15" ht="13.5" customHeight="1">
      <c r="A24" s="546" t="s">
        <v>361</v>
      </c>
      <c r="B24" s="547">
        <v>1.4999999999999999E-4</v>
      </c>
      <c r="C24" s="547">
        <v>0</v>
      </c>
      <c r="D24" s="547">
        <v>0</v>
      </c>
      <c r="E24" s="547">
        <v>0</v>
      </c>
      <c r="F24" s="547">
        <v>0</v>
      </c>
      <c r="G24" s="547">
        <v>0</v>
      </c>
      <c r="H24" s="547">
        <v>0</v>
      </c>
      <c r="I24" s="547">
        <v>0</v>
      </c>
      <c r="J24" s="547">
        <v>873.61869999999999</v>
      </c>
      <c r="K24" s="547">
        <v>873.61869999999999</v>
      </c>
      <c r="L24" s="547">
        <v>873.61884999999995</v>
      </c>
      <c r="M24" s="547">
        <v>873.61869999999999</v>
      </c>
      <c r="N24" s="547">
        <v>493.47247999999996</v>
      </c>
      <c r="O24" s="547">
        <v>493.47233</v>
      </c>
    </row>
    <row r="25" spans="1:15" ht="13.5" customHeight="1">
      <c r="A25" s="546" t="s">
        <v>350</v>
      </c>
      <c r="B25" s="547">
        <v>0.26562999999999998</v>
      </c>
      <c r="C25" s="547">
        <v>0</v>
      </c>
      <c r="D25" s="547">
        <v>0</v>
      </c>
      <c r="E25" s="547">
        <v>0</v>
      </c>
      <c r="F25" s="547">
        <v>0</v>
      </c>
      <c r="G25" s="547">
        <v>0</v>
      </c>
      <c r="H25" s="547">
        <v>0</v>
      </c>
      <c r="I25" s="547">
        <v>0</v>
      </c>
      <c r="J25" s="547">
        <v>0</v>
      </c>
      <c r="K25" s="547">
        <v>0</v>
      </c>
      <c r="L25" s="547">
        <v>0.26562999999999998</v>
      </c>
      <c r="M25" s="547">
        <v>0</v>
      </c>
      <c r="N25" s="547">
        <v>0.26562999999999998</v>
      </c>
      <c r="O25" s="547">
        <v>0</v>
      </c>
    </row>
    <row r="26" spans="1:15" ht="13.5" customHeight="1">
      <c r="A26" s="546" t="s">
        <v>362</v>
      </c>
      <c r="B26" s="547">
        <v>0</v>
      </c>
      <c r="C26" s="547">
        <v>0</v>
      </c>
      <c r="D26" s="547">
        <v>0</v>
      </c>
      <c r="E26" s="547">
        <v>0</v>
      </c>
      <c r="F26" s="547">
        <v>0</v>
      </c>
      <c r="G26" s="547">
        <v>0</v>
      </c>
      <c r="H26" s="547">
        <v>0</v>
      </c>
      <c r="I26" s="547">
        <v>0</v>
      </c>
      <c r="J26" s="547">
        <v>0</v>
      </c>
      <c r="K26" s="547">
        <v>0</v>
      </c>
      <c r="L26" s="547">
        <v>0</v>
      </c>
      <c r="M26" s="547">
        <v>0</v>
      </c>
      <c r="N26" s="547">
        <v>0</v>
      </c>
      <c r="O26" s="547">
        <v>0</v>
      </c>
    </row>
    <row r="27" spans="1:15" ht="13.5" customHeight="1">
      <c r="A27" s="546" t="s">
        <v>358</v>
      </c>
      <c r="B27" s="547">
        <v>0</v>
      </c>
      <c r="C27" s="547">
        <v>0</v>
      </c>
      <c r="D27" s="547">
        <v>0</v>
      </c>
      <c r="E27" s="547">
        <v>0</v>
      </c>
      <c r="F27" s="547">
        <v>0</v>
      </c>
      <c r="G27" s="547">
        <v>0</v>
      </c>
      <c r="H27" s="547">
        <v>0</v>
      </c>
      <c r="I27" s="547">
        <v>0</v>
      </c>
      <c r="J27" s="547">
        <v>0</v>
      </c>
      <c r="K27" s="547">
        <v>0</v>
      </c>
      <c r="L27" s="547">
        <v>0</v>
      </c>
      <c r="M27" s="547">
        <v>0</v>
      </c>
      <c r="N27" s="547">
        <v>0</v>
      </c>
      <c r="O27" s="547">
        <v>0</v>
      </c>
    </row>
    <row r="28" spans="1:15" ht="22.5">
      <c r="A28" s="546" t="s">
        <v>353</v>
      </c>
      <c r="B28" s="547">
        <v>1.0000000000000001E-5</v>
      </c>
      <c r="C28" s="547">
        <v>0</v>
      </c>
      <c r="D28" s="547">
        <v>0</v>
      </c>
      <c r="E28" s="547">
        <v>0</v>
      </c>
      <c r="F28" s="547">
        <v>0</v>
      </c>
      <c r="G28" s="547">
        <v>0</v>
      </c>
      <c r="H28" s="547">
        <v>0</v>
      </c>
      <c r="I28" s="547">
        <v>0</v>
      </c>
      <c r="J28" s="547">
        <v>4458.0420300000005</v>
      </c>
      <c r="K28" s="547">
        <v>4458.0419699999993</v>
      </c>
      <c r="L28" s="547">
        <v>4458.0420400000003</v>
      </c>
      <c r="M28" s="547">
        <v>4458.0419699999993</v>
      </c>
      <c r="N28" s="547">
        <v>4458.0420300000005</v>
      </c>
      <c r="O28" s="547">
        <v>4458.0420100000001</v>
      </c>
    </row>
    <row r="29" spans="1:15" ht="13.5" customHeight="1">
      <c r="A29" s="546" t="s">
        <v>359</v>
      </c>
      <c r="B29" s="547">
        <v>0</v>
      </c>
      <c r="C29" s="547">
        <v>0</v>
      </c>
      <c r="D29" s="547">
        <v>0</v>
      </c>
      <c r="E29" s="547">
        <v>0</v>
      </c>
      <c r="F29" s="547">
        <v>0</v>
      </c>
      <c r="G29" s="547">
        <v>0</v>
      </c>
      <c r="H29" s="547">
        <v>0</v>
      </c>
      <c r="I29" s="547">
        <v>0</v>
      </c>
      <c r="J29" s="547">
        <v>0</v>
      </c>
      <c r="K29" s="547">
        <v>0</v>
      </c>
      <c r="L29" s="547">
        <v>0</v>
      </c>
      <c r="M29" s="547">
        <v>0</v>
      </c>
      <c r="N29" s="547">
        <v>0</v>
      </c>
      <c r="O29" s="547">
        <v>0</v>
      </c>
    </row>
    <row r="30" spans="1:15" ht="13.5" customHeight="1">
      <c r="A30" s="544" t="s">
        <v>363</v>
      </c>
      <c r="B30" s="545">
        <v>16679973.67732</v>
      </c>
      <c r="C30" s="545">
        <v>278105.09967999998</v>
      </c>
      <c r="D30" s="545">
        <v>432474.09172000003</v>
      </c>
      <c r="E30" s="545">
        <v>33067.490600000005</v>
      </c>
      <c r="F30" s="545">
        <v>102040.43174999999</v>
      </c>
      <c r="G30" s="545">
        <v>22443.435410000002</v>
      </c>
      <c r="H30" s="545">
        <v>26393.337019999999</v>
      </c>
      <c r="I30" s="545">
        <v>10373.678169999999</v>
      </c>
      <c r="J30" s="545">
        <v>676760.88592999999</v>
      </c>
      <c r="K30" s="545">
        <v>522827.48047999991</v>
      </c>
      <c r="L30" s="545">
        <v>17917642.423740003</v>
      </c>
      <c r="M30" s="545">
        <v>866817.18438000011</v>
      </c>
      <c r="N30" s="545">
        <v>2796553.9529599999</v>
      </c>
      <c r="O30" s="545">
        <v>339472.49725999997</v>
      </c>
    </row>
    <row r="31" spans="1:15" ht="12.75" customHeight="1">
      <c r="A31" s="22" t="s">
        <v>364</v>
      </c>
      <c r="L31" s="136"/>
    </row>
    <row r="32" spans="1:15" ht="12.75" customHeight="1">
      <c r="B32" s="136"/>
      <c r="L32" s="136"/>
    </row>
    <row r="33" spans="1:15" ht="12.75" customHeight="1">
      <c r="A33" s="657" t="s">
        <v>92</v>
      </c>
    </row>
    <row r="34" spans="1:15" ht="12.75" customHeight="1">
      <c r="G34" s="35"/>
    </row>
    <row r="35" spans="1:15" ht="12.75" customHeight="1"/>
    <row r="36" spans="1:15" ht="12.75" customHeight="1"/>
    <row r="37" spans="1:15" ht="12.75" customHeight="1"/>
    <row r="38" spans="1:15" ht="12.75" customHeight="1"/>
    <row r="39" spans="1:15" ht="12.75" customHeight="1"/>
    <row r="46" spans="1:15">
      <c r="O46" s="272" t="s">
        <v>953</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28" customWidth="1"/>
    <col min="2" max="2" width="19.42578125" style="328" customWidth="1"/>
    <col min="3" max="16384" width="9.140625" style="328"/>
  </cols>
  <sheetData>
    <row r="1" spans="1:2">
      <c r="A1" s="151" t="s">
        <v>945</v>
      </c>
    </row>
    <row r="2" spans="1:2">
      <c r="A2" s="564" t="s">
        <v>946</v>
      </c>
    </row>
    <row r="4" spans="1:2">
      <c r="B4" s="65" t="s">
        <v>299</v>
      </c>
    </row>
    <row r="5" spans="1:2" ht="50.25" customHeight="1">
      <c r="A5" s="867" t="s">
        <v>948</v>
      </c>
      <c r="B5" s="867" t="s">
        <v>947</v>
      </c>
    </row>
    <row r="6" spans="1:2" ht="15" customHeight="1">
      <c r="A6" s="885">
        <v>42735</v>
      </c>
      <c r="B6" s="886">
        <v>40389.062909999993</v>
      </c>
    </row>
    <row r="7" spans="1:2" ht="15" customHeight="1">
      <c r="A7" s="885">
        <v>42825</v>
      </c>
      <c r="B7" s="886">
        <v>37713.038419999997</v>
      </c>
    </row>
    <row r="8" spans="1:2" ht="15" customHeight="1">
      <c r="A8" s="885">
        <v>42916</v>
      </c>
      <c r="B8" s="886">
        <v>142490.68692000001</v>
      </c>
    </row>
    <row r="9" spans="1:2" ht="15" customHeight="1">
      <c r="A9" s="885">
        <v>43008</v>
      </c>
      <c r="B9" s="886">
        <v>137477.17043999996</v>
      </c>
    </row>
    <row r="10" spans="1:2" ht="15" customHeight="1">
      <c r="A10" s="885">
        <v>43100</v>
      </c>
      <c r="B10" s="886">
        <v>132862.53498</v>
      </c>
    </row>
    <row r="11" spans="1:2" ht="15" customHeight="1">
      <c r="A11" s="885">
        <v>43190</v>
      </c>
      <c r="B11" s="886">
        <v>129902.28234000001</v>
      </c>
    </row>
    <row r="12" spans="1:2" ht="15" customHeight="1">
      <c r="A12" s="885">
        <v>43281</v>
      </c>
      <c r="B12" s="886">
        <v>125814.01814</v>
      </c>
    </row>
    <row r="13" spans="1:2" ht="15" customHeight="1">
      <c r="A13" s="885">
        <v>43373</v>
      </c>
      <c r="B13" s="886">
        <v>121555.80378999999</v>
      </c>
    </row>
    <row r="14" spans="1:2" ht="15" customHeight="1">
      <c r="A14" s="885">
        <v>43465</v>
      </c>
      <c r="B14" s="886">
        <v>116784.54037</v>
      </c>
    </row>
    <row r="15" spans="1:2" ht="15" customHeight="1">
      <c r="A15" s="885">
        <v>43555</v>
      </c>
      <c r="B15" s="886">
        <v>111231.46580000001</v>
      </c>
    </row>
    <row r="16" spans="1:2">
      <c r="A16" s="885">
        <v>43646</v>
      </c>
      <c r="B16" s="886">
        <v>106331.236</v>
      </c>
    </row>
    <row r="17" spans="1:2">
      <c r="A17" s="885">
        <v>43738</v>
      </c>
      <c r="B17" s="886">
        <v>100790.925</v>
      </c>
    </row>
    <row r="18" spans="1:2">
      <c r="A18" s="885">
        <v>43830</v>
      </c>
      <c r="B18" s="886">
        <v>96919.634150000013</v>
      </c>
    </row>
    <row r="19" spans="1:2">
      <c r="A19" s="885">
        <v>43921</v>
      </c>
      <c r="B19" s="886">
        <v>93745.450159999978</v>
      </c>
    </row>
    <row r="20" spans="1:2">
      <c r="A20" s="885">
        <v>44012</v>
      </c>
      <c r="B20" s="886">
        <v>96794.109760000007</v>
      </c>
    </row>
    <row r="21" spans="1:2">
      <c r="A21" s="22" t="s">
        <v>949</v>
      </c>
      <c r="B21" s="897"/>
    </row>
    <row r="55" spans="8:8">
      <c r="H55" s="35" t="s">
        <v>954</v>
      </c>
    </row>
  </sheetData>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69"/>
  <sheetViews>
    <sheetView showGridLines="0" zoomScaleNormal="100" workbookViewId="0"/>
  </sheetViews>
  <sheetFormatPr defaultColWidth="9.140625" defaultRowHeight="12.75"/>
  <cols>
    <col min="1" max="1" width="56.42578125" style="56" customWidth="1"/>
    <col min="2" max="3" width="10.85546875" style="56" bestFit="1" customWidth="1"/>
    <col min="4" max="5" width="10.85546875" style="56" customWidth="1"/>
    <col min="6" max="8" width="9.140625" style="56"/>
    <col min="9" max="9" width="23.85546875" style="56" customWidth="1"/>
    <col min="10" max="10" width="12.85546875" style="56" customWidth="1"/>
    <col min="11" max="11" width="12.140625" style="56" customWidth="1"/>
    <col min="12" max="16384" width="9.140625" style="56"/>
  </cols>
  <sheetData>
    <row r="1" spans="1:11" ht="15" customHeight="1">
      <c r="A1" s="651" t="s">
        <v>796</v>
      </c>
      <c r="B1" s="552"/>
      <c r="C1" s="552"/>
      <c r="D1" s="553" t="s">
        <v>1498</v>
      </c>
    </row>
    <row r="2" spans="1:11" ht="15" customHeight="1">
      <c r="A2" s="566" t="s">
        <v>797</v>
      </c>
      <c r="B2" s="552"/>
      <c r="C2" s="559"/>
      <c r="D2" s="560" t="s">
        <v>1499</v>
      </c>
    </row>
    <row r="3" spans="1:11" ht="15" customHeight="1">
      <c r="A3" s="561"/>
      <c r="B3" s="552"/>
      <c r="C3" s="559"/>
      <c r="D3" s="560"/>
    </row>
    <row r="4" spans="1:11" ht="15" customHeight="1">
      <c r="A4" s="151" t="s">
        <v>798</v>
      </c>
      <c r="B4" s="552"/>
      <c r="C4" s="559"/>
      <c r="D4" s="560"/>
    </row>
    <row r="5" spans="1:11" ht="15" customHeight="1">
      <c r="A5" s="561" t="s">
        <v>799</v>
      </c>
      <c r="B5" s="552"/>
      <c r="C5" s="559"/>
      <c r="D5" s="560"/>
    </row>
    <row r="6" spans="1:11" ht="15" customHeight="1">
      <c r="A6" s="560" t="s">
        <v>800</v>
      </c>
      <c r="B6" s="887">
        <v>44104</v>
      </c>
      <c r="C6" s="559"/>
      <c r="D6" s="560"/>
    </row>
    <row r="7" spans="1:11" ht="23.25">
      <c r="A7" s="662" t="s">
        <v>298</v>
      </c>
      <c r="B7" s="551">
        <v>4</v>
      </c>
      <c r="C7" s="663"/>
      <c r="D7" s="664"/>
      <c r="H7" s="151"/>
      <c r="I7" s="340"/>
      <c r="J7" s="341"/>
      <c r="K7" s="341"/>
    </row>
    <row r="8" spans="1:11">
      <c r="B8" s="242"/>
      <c r="C8" s="243"/>
      <c r="D8" s="241"/>
      <c r="E8" s="244"/>
      <c r="H8" s="561"/>
      <c r="I8" s="339"/>
      <c r="J8" s="339"/>
      <c r="K8" s="339"/>
    </row>
    <row r="9" spans="1:11">
      <c r="A9" s="231" t="s">
        <v>801</v>
      </c>
    </row>
    <row r="10" spans="1:11">
      <c r="A10" s="562" t="s">
        <v>802</v>
      </c>
    </row>
    <row r="11" spans="1:11" ht="12.75" customHeight="1">
      <c r="A11"/>
      <c r="B11"/>
      <c r="C11"/>
      <c r="D11" s="65" t="s">
        <v>299</v>
      </c>
    </row>
    <row r="12" spans="1:11" ht="22.5" customHeight="1">
      <c r="A12" s="1149" t="s">
        <v>303</v>
      </c>
      <c r="B12" s="548" t="s">
        <v>300</v>
      </c>
      <c r="C12" s="1149" t="s">
        <v>301</v>
      </c>
      <c r="D12" s="1149" t="s">
        <v>302</v>
      </c>
    </row>
    <row r="13" spans="1:11" ht="22.5" customHeight="1">
      <c r="A13" s="1150"/>
      <c r="B13" s="549">
        <v>44104</v>
      </c>
      <c r="C13" s="1149"/>
      <c r="D13" s="1149"/>
      <c r="E13" s="339"/>
    </row>
    <row r="14" spans="1:11" ht="15">
      <c r="A14" s="497" t="s">
        <v>304</v>
      </c>
      <c r="B14" s="494">
        <v>29563.594579999997</v>
      </c>
      <c r="C14" s="495">
        <v>0.16371500109448345</v>
      </c>
      <c r="D14" s="494">
        <v>4159.0973000000013</v>
      </c>
      <c r="F14" s="53"/>
    </row>
    <row r="15" spans="1:11">
      <c r="A15" s="497" t="s">
        <v>305</v>
      </c>
      <c r="B15" s="494">
        <v>347438.62956999999</v>
      </c>
      <c r="C15" s="495">
        <v>-0.2708692053692785</v>
      </c>
      <c r="D15" s="494">
        <v>-129072.07623000006</v>
      </c>
    </row>
    <row r="16" spans="1:11" ht="22.5">
      <c r="A16" s="500" t="s">
        <v>306</v>
      </c>
      <c r="B16" s="494">
        <v>1018.9925999999999</v>
      </c>
      <c r="C16" s="495">
        <v>0.20418948956163974</v>
      </c>
      <c r="D16" s="494">
        <v>172.78640999999993</v>
      </c>
      <c r="F16" s="53"/>
    </row>
    <row r="17" spans="1:4">
      <c r="A17" s="665" t="s">
        <v>308</v>
      </c>
      <c r="B17" s="666">
        <v>378021.21675000002</v>
      </c>
      <c r="C17" s="667">
        <v>-0.24811011788100526</v>
      </c>
      <c r="D17" s="666">
        <v>-124740.19252000004</v>
      </c>
    </row>
    <row r="18" spans="1:4">
      <c r="A18" s="497" t="s">
        <v>307</v>
      </c>
      <c r="B18" s="498">
        <v>58837.736799999999</v>
      </c>
      <c r="C18" s="499">
        <v>-0.47704458285081192</v>
      </c>
      <c r="D18" s="498">
        <v>-53672.306830000001</v>
      </c>
    </row>
    <row r="19" spans="1:4">
      <c r="A19" s="497" t="s">
        <v>313</v>
      </c>
      <c r="B19" s="494">
        <v>0</v>
      </c>
      <c r="C19" s="499">
        <v>0</v>
      </c>
      <c r="D19" s="550">
        <v>0</v>
      </c>
    </row>
    <row r="20" spans="1:4">
      <c r="A20" s="497" t="s">
        <v>309</v>
      </c>
      <c r="B20" s="494">
        <v>11016.652759999999</v>
      </c>
      <c r="C20" s="495">
        <v>0.22423490188444772</v>
      </c>
      <c r="D20" s="494">
        <v>2017.8464499999991</v>
      </c>
    </row>
    <row r="21" spans="1:4">
      <c r="A21" s="497" t="s">
        <v>310</v>
      </c>
      <c r="B21" s="494">
        <v>307314.45575000002</v>
      </c>
      <c r="C21" s="495">
        <v>-0.19240350445090723</v>
      </c>
      <c r="D21" s="494">
        <v>-73215.248679999902</v>
      </c>
    </row>
    <row r="22" spans="1:4" ht="22.5">
      <c r="A22" s="500" t="s">
        <v>311</v>
      </c>
      <c r="B22" s="494">
        <v>852.37143999999989</v>
      </c>
      <c r="C22" s="495">
        <v>0.17917363498538896</v>
      </c>
      <c r="D22" s="494">
        <v>129.51653999999985</v>
      </c>
    </row>
    <row r="23" spans="1:4">
      <c r="A23" s="665" t="s">
        <v>312</v>
      </c>
      <c r="B23" s="668">
        <v>378021.21675000002</v>
      </c>
      <c r="C23" s="669">
        <v>-0.24811011788100526</v>
      </c>
      <c r="D23" s="668">
        <v>-124740.19252000004</v>
      </c>
    </row>
    <row r="24" spans="1:4">
      <c r="A24" s="22" t="s">
        <v>1220</v>
      </c>
    </row>
    <row r="25" spans="1:4">
      <c r="A25" s="22" t="s">
        <v>1219</v>
      </c>
    </row>
    <row r="26" spans="1:4">
      <c r="A26" s="232" t="s">
        <v>803</v>
      </c>
    </row>
    <row r="27" spans="1:4">
      <c r="A27" s="563" t="s">
        <v>804</v>
      </c>
    </row>
    <row r="28" spans="1:4">
      <c r="D28" s="65" t="s">
        <v>299</v>
      </c>
    </row>
    <row r="29" spans="1:4" ht="24" customHeight="1">
      <c r="A29" s="1149" t="s">
        <v>303</v>
      </c>
      <c r="B29" s="548" t="s">
        <v>315</v>
      </c>
      <c r="C29" s="1149" t="s">
        <v>301</v>
      </c>
      <c r="D29" s="1149" t="s">
        <v>302</v>
      </c>
    </row>
    <row r="30" spans="1:4" ht="22.5">
      <c r="A30" s="1150"/>
      <c r="B30" s="549" t="s">
        <v>1552</v>
      </c>
      <c r="C30" s="1149"/>
      <c r="D30" s="1149"/>
    </row>
    <row r="31" spans="1:4">
      <c r="A31" s="500" t="s">
        <v>316</v>
      </c>
      <c r="B31" s="554">
        <v>10047.169800000001</v>
      </c>
      <c r="C31" s="495">
        <v>-0.24910506394381135</v>
      </c>
      <c r="D31" s="494">
        <v>-3333.0906299999988</v>
      </c>
    </row>
    <row r="32" spans="1:4">
      <c r="A32" s="500" t="s">
        <v>317</v>
      </c>
      <c r="B32" s="554">
        <v>4832.2666799999997</v>
      </c>
      <c r="C32" s="495">
        <v>-0.44873195376847175</v>
      </c>
      <c r="D32" s="494">
        <v>-3933.4630100000004</v>
      </c>
    </row>
    <row r="33" spans="1:4">
      <c r="A33" s="500" t="s">
        <v>318</v>
      </c>
      <c r="B33" s="554">
        <v>5214.903119999999</v>
      </c>
      <c r="C33" s="495">
        <v>0.13010475253654913</v>
      </c>
      <c r="D33" s="494">
        <v>600.37237999999888</v>
      </c>
    </row>
    <row r="34" spans="1:4">
      <c r="A34" s="500" t="s">
        <v>319</v>
      </c>
      <c r="B34" s="554">
        <v>5857.8109000000004</v>
      </c>
      <c r="C34" s="495">
        <v>-0.29804145385963987</v>
      </c>
      <c r="D34" s="494">
        <v>-2487.14185</v>
      </c>
    </row>
    <row r="35" spans="1:4">
      <c r="A35" s="500" t="s">
        <v>320</v>
      </c>
      <c r="B35" s="554">
        <v>1790.3710600000004</v>
      </c>
      <c r="C35" s="495">
        <v>0.40588405438732794</v>
      </c>
      <c r="D35" s="494">
        <v>516.88691000000017</v>
      </c>
    </row>
    <row r="36" spans="1:4" ht="22.5">
      <c r="A36" s="500" t="s">
        <v>321</v>
      </c>
      <c r="B36" s="554">
        <v>4067.43984</v>
      </c>
      <c r="C36" s="555">
        <v>-0.42480974319818093</v>
      </c>
      <c r="D36" s="494">
        <v>-3004.0287600000001</v>
      </c>
    </row>
    <row r="37" spans="1:4">
      <c r="A37" s="500" t="s">
        <v>323</v>
      </c>
      <c r="B37" s="554">
        <v>9417.9428900000003</v>
      </c>
      <c r="C37" s="495">
        <v>6.2211307743742526E-2</v>
      </c>
      <c r="D37" s="494">
        <v>551.58756000000176</v>
      </c>
    </row>
    <row r="38" spans="1:4">
      <c r="A38" s="500" t="s">
        <v>322</v>
      </c>
      <c r="B38" s="554">
        <v>14754.45174</v>
      </c>
      <c r="C38" s="495">
        <v>4.662945580867358E-2</v>
      </c>
      <c r="D38" s="494">
        <v>657.34062000000085</v>
      </c>
    </row>
    <row r="39" spans="1:4" ht="22.5">
      <c r="A39" s="500" t="s">
        <v>324</v>
      </c>
      <c r="B39" s="554">
        <v>-5336.5088500000002</v>
      </c>
      <c r="C39" s="555">
        <v>2.0217548714886572E-2</v>
      </c>
      <c r="D39" s="494">
        <v>-105.75306</v>
      </c>
    </row>
    <row r="40" spans="1:4">
      <c r="A40" s="500" t="s">
        <v>326</v>
      </c>
      <c r="B40" s="554">
        <v>25322.923589999999</v>
      </c>
      <c r="C40" s="495">
        <v>-0.17222539335561513</v>
      </c>
      <c r="D40" s="494">
        <v>-5268.6449199999988</v>
      </c>
    </row>
    <row r="41" spans="1:4">
      <c r="A41" s="500" t="s">
        <v>325</v>
      </c>
      <c r="B41" s="554">
        <v>21377.089479999999</v>
      </c>
      <c r="C41" s="495">
        <v>-0.11431879064326285</v>
      </c>
      <c r="D41" s="494">
        <v>-2759.2354799999994</v>
      </c>
    </row>
    <row r="42" spans="1:4" ht="22.5">
      <c r="A42" s="500" t="s">
        <v>327</v>
      </c>
      <c r="B42" s="554">
        <v>3945.8341100000002</v>
      </c>
      <c r="C42" s="555">
        <v>-0.38873969983673201</v>
      </c>
      <c r="D42" s="494">
        <v>-2509.4094400000008</v>
      </c>
    </row>
    <row r="43" spans="1:4">
      <c r="A43" s="500" t="s">
        <v>330</v>
      </c>
      <c r="B43" s="554">
        <v>281.04005000000001</v>
      </c>
      <c r="C43" s="555">
        <v>-0.35485333096736749</v>
      </c>
      <c r="D43" s="494">
        <v>-154.58190000000002</v>
      </c>
    </row>
    <row r="44" spans="1:4" ht="21.75">
      <c r="A44" s="670" t="s">
        <v>328</v>
      </c>
      <c r="B44" s="671">
        <v>3664.7940600000002</v>
      </c>
      <c r="C44" s="672">
        <v>-0.39119195465708334</v>
      </c>
      <c r="D44" s="666">
        <v>-2354.8275399999993</v>
      </c>
    </row>
    <row r="45" spans="1:4">
      <c r="A45" s="22" t="s">
        <v>329</v>
      </c>
    </row>
    <row r="47" spans="1:4">
      <c r="A47" s="232" t="s">
        <v>1066</v>
      </c>
    </row>
    <row r="48" spans="1:4">
      <c r="A48" s="563" t="s">
        <v>806</v>
      </c>
    </row>
    <row r="49" spans="1:5">
      <c r="B49" s="65" t="s">
        <v>299</v>
      </c>
    </row>
    <row r="50" spans="1:5" ht="22.5">
      <c r="A50" s="1149" t="s">
        <v>303</v>
      </c>
      <c r="B50" s="548" t="s">
        <v>315</v>
      </c>
      <c r="C50" s="233"/>
      <c r="D50" s="1151"/>
      <c r="E50" s="1151"/>
    </row>
    <row r="51" spans="1:5" ht="22.5">
      <c r="A51" s="1150"/>
      <c r="B51" s="549" t="s">
        <v>1552</v>
      </c>
      <c r="C51" s="234"/>
      <c r="D51" s="1151"/>
      <c r="E51" s="1151"/>
    </row>
    <row r="52" spans="1:5">
      <c r="A52" s="556" t="s">
        <v>331</v>
      </c>
      <c r="B52" s="557">
        <v>478094.39750999998</v>
      </c>
      <c r="C52" s="235"/>
      <c r="D52" s="236"/>
      <c r="E52" s="237"/>
    </row>
    <row r="53" spans="1:5" ht="22.5">
      <c r="A53" s="500" t="s">
        <v>332</v>
      </c>
      <c r="B53" s="557">
        <v>61943.37962</v>
      </c>
      <c r="C53" s="235"/>
      <c r="D53" s="236"/>
      <c r="E53" s="237"/>
    </row>
    <row r="54" spans="1:5" ht="22.5">
      <c r="A54" s="500" t="s">
        <v>333</v>
      </c>
      <c r="B54" s="557">
        <v>113323.27387999999</v>
      </c>
      <c r="C54" s="235"/>
      <c r="D54" s="236"/>
      <c r="E54" s="237"/>
    </row>
    <row r="55" spans="1:5">
      <c r="A55" s="673" t="s">
        <v>334</v>
      </c>
      <c r="B55" s="674">
        <v>653361.05100999994</v>
      </c>
      <c r="C55" s="238"/>
      <c r="D55" s="239"/>
      <c r="E55" s="240"/>
    </row>
    <row r="56" spans="1:5">
      <c r="A56" s="22" t="s">
        <v>314</v>
      </c>
    </row>
    <row r="57" spans="1:5">
      <c r="A57" s="22"/>
    </row>
    <row r="58" spans="1:5">
      <c r="A58" s="232" t="s">
        <v>807</v>
      </c>
    </row>
    <row r="59" spans="1:5">
      <c r="A59" s="563" t="s">
        <v>808</v>
      </c>
    </row>
    <row r="60" spans="1:5">
      <c r="A60" s="22"/>
      <c r="B60" s="65" t="s">
        <v>299</v>
      </c>
    </row>
    <row r="61" spans="1:5" ht="22.5">
      <c r="A61" s="1149" t="s">
        <v>303</v>
      </c>
      <c r="B61" s="548" t="s">
        <v>300</v>
      </c>
    </row>
    <row r="62" spans="1:5">
      <c r="A62" s="1150"/>
      <c r="B62" s="549">
        <v>44104</v>
      </c>
    </row>
    <row r="63" spans="1:5">
      <c r="A63" s="556" t="s">
        <v>335</v>
      </c>
      <c r="B63" s="557">
        <v>118014.44073999999</v>
      </c>
    </row>
    <row r="64" spans="1:5" ht="22.5">
      <c r="A64" s="500" t="s">
        <v>332</v>
      </c>
      <c r="B64" s="557">
        <v>30325.39661</v>
      </c>
    </row>
    <row r="65" spans="1:5" ht="22.5">
      <c r="A65" s="500" t="s">
        <v>333</v>
      </c>
      <c r="B65" s="557">
        <v>55010.167449999994</v>
      </c>
    </row>
    <row r="66" spans="1:5">
      <c r="A66" s="673" t="s">
        <v>336</v>
      </c>
      <c r="B66" s="674">
        <v>203350.0048</v>
      </c>
    </row>
    <row r="67" spans="1:5">
      <c r="A67" s="22" t="s">
        <v>329</v>
      </c>
    </row>
    <row r="69" spans="1:5">
      <c r="A69" s="657" t="s">
        <v>92</v>
      </c>
      <c r="E69" s="35" t="s">
        <v>1186</v>
      </c>
    </row>
  </sheetData>
  <mergeCells count="10">
    <mergeCell ref="A61:A62"/>
    <mergeCell ref="A50:A51"/>
    <mergeCell ref="D50:D51"/>
    <mergeCell ref="E50:E51"/>
    <mergeCell ref="A12:A13"/>
    <mergeCell ref="D12:D13"/>
    <mergeCell ref="A29:A30"/>
    <mergeCell ref="D29:D30"/>
    <mergeCell ref="C12:C13"/>
    <mergeCell ref="C29:C30"/>
  </mergeCells>
  <hyperlinks>
    <hyperlink ref="A69" location="'2 Sadržaj'!A1" display="Sadržaj / Contents"/>
  </hyperlinks>
  <pageMargins left="0.7" right="0.7" top="0.75" bottom="0.75" header="0.3" footer="0.3"/>
  <pageSetup paperSize="9" scale="71" orientation="portrait" r:id="rId1"/>
  <rowBreaks count="1" manualBreakCount="1">
    <brk id="69" max="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866" customWidth="1"/>
    <col min="2" max="2" width="19.42578125" style="866" customWidth="1"/>
    <col min="3" max="16384" width="9.140625" style="866"/>
  </cols>
  <sheetData>
    <row r="1" spans="1:2" ht="12.75">
      <c r="A1" s="151" t="s">
        <v>950</v>
      </c>
    </row>
    <row r="2" spans="1:2">
      <c r="A2" s="564" t="s">
        <v>951</v>
      </c>
    </row>
    <row r="4" spans="1:2">
      <c r="B4" s="65" t="s">
        <v>299</v>
      </c>
    </row>
    <row r="5" spans="1:2" ht="48">
      <c r="A5" s="870" t="s">
        <v>948</v>
      </c>
      <c r="B5" s="870" t="s">
        <v>952</v>
      </c>
    </row>
    <row r="6" spans="1:2">
      <c r="A6" s="869">
        <v>42735</v>
      </c>
      <c r="B6" s="868">
        <v>1203495.0464000001</v>
      </c>
    </row>
    <row r="7" spans="1:2">
      <c r="A7" s="869">
        <v>42825</v>
      </c>
      <c r="B7" s="868">
        <v>1146319.70306</v>
      </c>
    </row>
    <row r="8" spans="1:2">
      <c r="A8" s="869">
        <v>42916</v>
      </c>
      <c r="B8" s="868">
        <v>877228.42964999995</v>
      </c>
    </row>
    <row r="9" spans="1:2">
      <c r="A9" s="869">
        <v>43008</v>
      </c>
      <c r="B9" s="868">
        <v>894151.84952999989</v>
      </c>
    </row>
    <row r="10" spans="1:2">
      <c r="A10" s="869">
        <v>43100</v>
      </c>
      <c r="B10" s="868">
        <v>1107262.56757</v>
      </c>
    </row>
    <row r="11" spans="1:2">
      <c r="A11" s="869">
        <v>43190</v>
      </c>
      <c r="B11" s="868">
        <v>900884.15221000009</v>
      </c>
    </row>
    <row r="12" spans="1:2">
      <c r="A12" s="869">
        <v>43281</v>
      </c>
      <c r="B12" s="868">
        <v>848211.15226999996</v>
      </c>
    </row>
    <row r="13" spans="1:2">
      <c r="A13" s="869">
        <v>43373</v>
      </c>
      <c r="B13" s="868">
        <v>810938.32378999994</v>
      </c>
    </row>
    <row r="14" spans="1:2">
      <c r="A14" s="869">
        <v>43465</v>
      </c>
      <c r="B14" s="868">
        <v>1130869.9720300001</v>
      </c>
    </row>
    <row r="15" spans="1:2">
      <c r="A15" s="869">
        <v>43555</v>
      </c>
      <c r="B15" s="868">
        <v>1115130.94731</v>
      </c>
    </row>
    <row r="16" spans="1:2">
      <c r="A16" s="869" t="s">
        <v>963</v>
      </c>
      <c r="B16" s="868">
        <v>963335.01599999995</v>
      </c>
    </row>
    <row r="17" spans="1:2">
      <c r="A17" s="869">
        <v>43738</v>
      </c>
      <c r="B17" s="868">
        <v>1183278.73</v>
      </c>
    </row>
    <row r="18" spans="1:2">
      <c r="A18" s="869">
        <v>43830</v>
      </c>
      <c r="B18" s="868">
        <v>1269940.3296900003</v>
      </c>
    </row>
    <row r="19" spans="1:2">
      <c r="A19" s="869">
        <v>43921</v>
      </c>
      <c r="B19" s="868">
        <v>1261623.8706100001</v>
      </c>
    </row>
    <row r="20" spans="1:2">
      <c r="A20" s="869">
        <v>44012</v>
      </c>
      <c r="B20" s="868">
        <v>1536281.7394600003</v>
      </c>
    </row>
    <row r="21" spans="1:2">
      <c r="A21" s="22" t="s">
        <v>949</v>
      </c>
      <c r="B21" s="898"/>
    </row>
    <row r="60" spans="8:8">
      <c r="H60" s="35" t="s">
        <v>1187</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3"/>
  <sheetViews>
    <sheetView showGridLines="0" zoomScaleNormal="100" workbookViewId="0"/>
  </sheetViews>
  <sheetFormatPr defaultRowHeight="15"/>
  <cols>
    <col min="1" max="1" width="56.7109375" customWidth="1"/>
    <col min="2" max="2" width="13.85546875" customWidth="1"/>
    <col min="3" max="3" width="18.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4" t="s">
        <v>826</v>
      </c>
      <c r="D1" s="141" t="str">
        <f>Naslovnica!A20</f>
        <v>Listopad 2020.</v>
      </c>
    </row>
    <row r="2" spans="1:13" ht="12.75" customHeight="1">
      <c r="A2" s="593" t="s">
        <v>827</v>
      </c>
      <c r="D2" s="569" t="str">
        <f>Naslovnica!A24</f>
        <v>October 2020</v>
      </c>
    </row>
    <row r="3" spans="1:13" ht="12.75" customHeight="1"/>
    <row r="4" spans="1:13" ht="12.75" customHeight="1">
      <c r="D4" s="65" t="s">
        <v>375</v>
      </c>
      <c r="E4" s="312"/>
      <c r="F4" s="312"/>
      <c r="G4" s="312"/>
      <c r="J4" s="312"/>
      <c r="K4" s="312"/>
      <c r="L4" s="312"/>
      <c r="M4" s="312"/>
    </row>
    <row r="5" spans="1:13" ht="31.5" customHeight="1">
      <c r="A5" s="829"/>
      <c r="B5" s="830" t="str">
        <f>D1</f>
        <v>Listopad 2020.</v>
      </c>
      <c r="C5" s="831" t="s">
        <v>722</v>
      </c>
      <c r="D5" s="831" t="s">
        <v>18</v>
      </c>
      <c r="E5" s="310"/>
      <c r="F5" s="311"/>
      <c r="G5" s="311"/>
      <c r="H5" s="310"/>
      <c r="I5" s="310"/>
      <c r="J5" s="310"/>
      <c r="K5" s="1040"/>
      <c r="L5" s="1040"/>
      <c r="M5" s="1040"/>
    </row>
    <row r="6" spans="1:13" s="273" customFormat="1" ht="24">
      <c r="A6" s="829"/>
      <c r="B6" s="832" t="str">
        <f>D2</f>
        <v>October 2020</v>
      </c>
      <c r="C6" s="832" t="s">
        <v>46</v>
      </c>
      <c r="D6" s="850" t="s">
        <v>291</v>
      </c>
      <c r="E6" s="310"/>
      <c r="F6" s="311"/>
      <c r="G6" s="311"/>
      <c r="H6" s="310"/>
      <c r="I6" s="310"/>
      <c r="J6" s="310"/>
      <c r="K6" s="1040"/>
      <c r="L6" s="1040"/>
      <c r="M6" s="1040"/>
    </row>
    <row r="7" spans="1:13" ht="24">
      <c r="A7" s="833" t="s">
        <v>884</v>
      </c>
      <c r="B7" s="834">
        <v>35933.306579999742</v>
      </c>
      <c r="C7" s="834">
        <v>-5657.0255799996303</v>
      </c>
      <c r="D7" s="834"/>
      <c r="E7" s="304"/>
      <c r="F7" s="311"/>
      <c r="G7" s="814"/>
      <c r="H7" s="304"/>
      <c r="I7" s="304"/>
      <c r="J7" s="304"/>
      <c r="K7" s="1040"/>
      <c r="L7" s="1040"/>
      <c r="M7" s="1040"/>
    </row>
    <row r="8" spans="1:13" s="273" customFormat="1">
      <c r="A8" s="835" t="s">
        <v>1071</v>
      </c>
      <c r="B8" s="836"/>
      <c r="C8" s="836"/>
      <c r="D8" s="836"/>
      <c r="E8" s="304"/>
      <c r="F8" s="304"/>
      <c r="G8" s="304"/>
      <c r="H8" s="304"/>
      <c r="I8" s="304"/>
      <c r="J8" s="304"/>
      <c r="K8" s="304"/>
      <c r="L8" s="304"/>
      <c r="M8" s="304"/>
    </row>
    <row r="9" spans="1:13" s="273" customFormat="1">
      <c r="A9" s="837" t="s">
        <v>885</v>
      </c>
      <c r="B9" s="834">
        <v>580126.23887000012</v>
      </c>
      <c r="C9" s="834">
        <v>-68870.142140000127</v>
      </c>
      <c r="D9" s="834">
        <v>5690512.1987500014</v>
      </c>
      <c r="E9" s="304"/>
      <c r="F9" s="304"/>
      <c r="G9" s="304"/>
      <c r="H9" s="304"/>
      <c r="I9" s="304"/>
      <c r="J9" s="304"/>
      <c r="K9" s="304"/>
      <c r="L9" s="304"/>
      <c r="M9" s="304"/>
    </row>
    <row r="10" spans="1:13" s="273" customFormat="1">
      <c r="A10" s="837" t="s">
        <v>886</v>
      </c>
      <c r="B10" s="834">
        <v>339889.85662999999</v>
      </c>
      <c r="C10" s="834">
        <v>32056.786900000006</v>
      </c>
      <c r="D10" s="834">
        <v>3175753.7466199999</v>
      </c>
      <c r="E10" s="304"/>
      <c r="F10" s="304"/>
      <c r="G10" s="304"/>
      <c r="H10" s="304"/>
      <c r="I10" s="304"/>
      <c r="J10" s="304"/>
      <c r="K10" s="304"/>
      <c r="L10" s="304"/>
      <c r="M10" s="304"/>
    </row>
    <row r="11" spans="1:13" s="273" customFormat="1" ht="24">
      <c r="A11" s="838" t="s">
        <v>887</v>
      </c>
      <c r="B11" s="834">
        <v>34244.06768</v>
      </c>
      <c r="C11" s="834">
        <v>5736.999319999999</v>
      </c>
      <c r="D11" s="834">
        <v>220663.63450000001</v>
      </c>
      <c r="E11" s="304"/>
      <c r="F11" s="304"/>
      <c r="G11" s="304"/>
      <c r="H11" s="304"/>
      <c r="I11" s="304"/>
      <c r="J11" s="304"/>
      <c r="K11" s="304"/>
      <c r="L11" s="304"/>
      <c r="M11" s="304"/>
    </row>
    <row r="12" spans="1:13" s="273" customFormat="1">
      <c r="A12" s="837" t="s">
        <v>888</v>
      </c>
      <c r="B12" s="834">
        <v>902.75376000000006</v>
      </c>
      <c r="C12" s="834">
        <v>6.3605100000000903</v>
      </c>
      <c r="D12" s="834">
        <v>8887.9796000000006</v>
      </c>
      <c r="E12" s="304"/>
      <c r="F12" s="304"/>
      <c r="G12" s="304"/>
      <c r="H12" s="304"/>
      <c r="I12" s="304"/>
      <c r="J12" s="304"/>
      <c r="K12" s="304"/>
      <c r="L12" s="304"/>
      <c r="M12" s="304"/>
    </row>
    <row r="13" spans="1:13" s="273" customFormat="1">
      <c r="A13" s="838" t="s">
        <v>889</v>
      </c>
      <c r="B13" s="834">
        <v>4191.9153100000003</v>
      </c>
      <c r="C13" s="834">
        <v>893.29054000000042</v>
      </c>
      <c r="D13" s="834">
        <v>18436.936760000001</v>
      </c>
      <c r="E13" s="304"/>
      <c r="F13" s="304"/>
      <c r="G13" s="304"/>
      <c r="H13" s="304"/>
      <c r="I13" s="304"/>
      <c r="J13" s="304"/>
      <c r="K13" s="304"/>
      <c r="L13" s="304"/>
      <c r="M13" s="304"/>
    </row>
    <row r="14" spans="1:13" s="273" customFormat="1" ht="24">
      <c r="A14" s="838" t="s">
        <v>1579</v>
      </c>
      <c r="B14" s="834">
        <v>0</v>
      </c>
      <c r="C14" s="834">
        <v>0</v>
      </c>
      <c r="D14" s="834">
        <v>57585.662579999997</v>
      </c>
      <c r="E14" s="1012"/>
      <c r="F14" s="1012"/>
      <c r="G14" s="1012"/>
      <c r="H14" s="1012"/>
      <c r="I14" s="1012"/>
      <c r="J14" s="1012"/>
      <c r="K14" s="1012"/>
      <c r="L14" s="1012"/>
      <c r="M14" s="1012"/>
    </row>
    <row r="15" spans="1:13" s="273" customFormat="1">
      <c r="A15" s="839" t="s">
        <v>890</v>
      </c>
      <c r="B15" s="840">
        <v>959354.83224999998</v>
      </c>
      <c r="C15" s="840">
        <v>-30176.704870000121</v>
      </c>
      <c r="D15" s="840">
        <v>9171840.1588100027</v>
      </c>
      <c r="E15" s="304"/>
      <c r="F15" s="304"/>
      <c r="G15" s="304"/>
      <c r="H15" s="304"/>
      <c r="I15" s="304"/>
      <c r="J15" s="304"/>
      <c r="K15" s="304"/>
      <c r="L15" s="304"/>
      <c r="M15" s="304"/>
    </row>
    <row r="16" spans="1:13" s="273" customFormat="1">
      <c r="A16" s="835" t="s">
        <v>891</v>
      </c>
      <c r="B16" s="834"/>
      <c r="C16" s="834"/>
      <c r="D16" s="834"/>
      <c r="E16" s="304"/>
      <c r="F16" s="304"/>
      <c r="G16" s="304"/>
      <c r="H16" s="304"/>
      <c r="I16" s="304"/>
      <c r="J16" s="304"/>
      <c r="K16" s="304"/>
      <c r="L16" s="304"/>
      <c r="M16" s="304"/>
    </row>
    <row r="17" spans="1:14" s="273" customFormat="1">
      <c r="A17" s="837" t="s">
        <v>892</v>
      </c>
      <c r="B17" s="834">
        <v>2954.3175799999999</v>
      </c>
      <c r="C17" s="834">
        <v>-269.55474000000004</v>
      </c>
      <c r="D17" s="834">
        <v>28325.413579999997</v>
      </c>
      <c r="E17" s="304"/>
      <c r="F17" s="304"/>
      <c r="G17" s="304"/>
      <c r="H17" s="304"/>
      <c r="I17" s="304"/>
      <c r="J17" s="304"/>
      <c r="K17" s="304"/>
      <c r="L17" s="304"/>
      <c r="M17" s="304"/>
    </row>
    <row r="18" spans="1:14" s="273" customFormat="1">
      <c r="A18" s="841" t="s">
        <v>893</v>
      </c>
      <c r="B18" s="834">
        <v>2954.2830899999999</v>
      </c>
      <c r="C18" s="834">
        <v>-269.55463000000009</v>
      </c>
      <c r="D18" s="834">
        <v>28325.076529999998</v>
      </c>
      <c r="E18" s="304"/>
      <c r="F18" s="304"/>
      <c r="G18" s="304"/>
      <c r="H18" s="304"/>
      <c r="I18" s="304"/>
      <c r="J18" s="304"/>
      <c r="K18" s="304"/>
      <c r="L18" s="304"/>
      <c r="M18" s="304"/>
    </row>
    <row r="19" spans="1:14" s="273" customFormat="1">
      <c r="A19" s="841" t="s">
        <v>894</v>
      </c>
      <c r="B19" s="842">
        <v>3.449E-2</v>
      </c>
      <c r="C19" s="842">
        <v>-1.0999999999999899E-4</v>
      </c>
      <c r="D19" s="834">
        <v>0.33705000000000002</v>
      </c>
      <c r="E19" s="304"/>
      <c r="F19" s="304"/>
      <c r="G19" s="304"/>
      <c r="H19" s="304"/>
      <c r="I19" s="304"/>
      <c r="J19" s="304"/>
      <c r="K19" s="304"/>
      <c r="L19" s="304"/>
      <c r="M19" s="304"/>
    </row>
    <row r="20" spans="1:14" s="273" customFormat="1">
      <c r="A20" s="837" t="s">
        <v>895</v>
      </c>
      <c r="B20" s="834">
        <v>756412.64250999992</v>
      </c>
      <c r="C20" s="834">
        <v>-60142.257530000061</v>
      </c>
      <c r="D20" s="834">
        <v>7613987.7767000012</v>
      </c>
      <c r="E20" s="304"/>
      <c r="F20" s="304"/>
      <c r="G20" s="304"/>
      <c r="H20" s="304"/>
      <c r="I20" s="304"/>
      <c r="J20" s="304"/>
      <c r="K20" s="304"/>
      <c r="L20" s="304"/>
      <c r="M20" s="304"/>
    </row>
    <row r="21" spans="1:14" s="273" customFormat="1">
      <c r="A21" s="841" t="s">
        <v>896</v>
      </c>
      <c r="B21" s="834">
        <v>587897.79678999993</v>
      </c>
      <c r="C21" s="834">
        <v>-53642.510869999998</v>
      </c>
      <c r="D21" s="834">
        <v>5636617.5689100008</v>
      </c>
      <c r="E21" s="304"/>
      <c r="F21" s="304"/>
      <c r="G21" s="304"/>
      <c r="H21" s="304"/>
      <c r="I21" s="304"/>
      <c r="J21" s="304"/>
      <c r="K21" s="304"/>
      <c r="L21" s="304"/>
      <c r="M21" s="304"/>
    </row>
    <row r="22" spans="1:14" s="273" customFormat="1">
      <c r="A22" s="841" t="s">
        <v>897</v>
      </c>
      <c r="B22" s="834">
        <v>168514.84572000001</v>
      </c>
      <c r="C22" s="834">
        <v>-6499.7466599999752</v>
      </c>
      <c r="D22" s="834">
        <v>1919784.5452100001</v>
      </c>
      <c r="E22" s="304"/>
      <c r="F22" s="304"/>
      <c r="G22" s="304"/>
      <c r="H22" s="304"/>
      <c r="I22" s="304"/>
      <c r="J22" s="304"/>
      <c r="K22" s="304"/>
      <c r="L22" s="304"/>
      <c r="M22" s="304"/>
    </row>
    <row r="23" spans="1:14" s="273" customFormat="1" ht="36">
      <c r="A23" s="1013" t="s">
        <v>1580</v>
      </c>
      <c r="B23" s="834">
        <v>0</v>
      </c>
      <c r="C23" s="834">
        <v>0</v>
      </c>
      <c r="D23" s="834">
        <v>57585.662579999997</v>
      </c>
      <c r="E23" s="1012"/>
      <c r="F23" s="1012"/>
      <c r="G23" s="1012"/>
      <c r="H23" s="1012"/>
      <c r="I23" s="1012"/>
      <c r="J23" s="1012"/>
      <c r="K23" s="1012"/>
      <c r="L23" s="1012"/>
      <c r="M23" s="1012"/>
    </row>
    <row r="24" spans="1:14" s="273" customFormat="1" ht="24">
      <c r="A24" s="838" t="s">
        <v>898</v>
      </c>
      <c r="B24" s="834">
        <v>40845.168789999996</v>
      </c>
      <c r="C24" s="834">
        <v>11202.709629999998</v>
      </c>
      <c r="D24" s="834">
        <v>287788.43534999999</v>
      </c>
      <c r="E24" s="304"/>
      <c r="F24" s="304"/>
      <c r="G24" s="304"/>
      <c r="H24" s="304"/>
      <c r="I24" s="304"/>
      <c r="J24" s="304"/>
      <c r="K24" s="304"/>
      <c r="L24" s="304"/>
      <c r="M24" s="304"/>
    </row>
    <row r="25" spans="1:14" s="273" customFormat="1">
      <c r="A25" s="838" t="s">
        <v>899</v>
      </c>
      <c r="B25" s="834">
        <v>168100.63128</v>
      </c>
      <c r="C25" s="834">
        <v>29786.274130000005</v>
      </c>
      <c r="D25" s="834">
        <v>1210735.10525</v>
      </c>
      <c r="E25" s="304"/>
      <c r="F25" s="304"/>
      <c r="G25" s="304"/>
      <c r="H25" s="304"/>
      <c r="I25" s="304"/>
      <c r="J25" s="304"/>
      <c r="K25" s="304"/>
      <c r="L25" s="304"/>
      <c r="M25" s="304"/>
    </row>
    <row r="26" spans="1:14" s="273" customFormat="1">
      <c r="A26" s="837" t="s">
        <v>900</v>
      </c>
      <c r="B26" s="834">
        <v>4191.9153100000003</v>
      </c>
      <c r="C26" s="834">
        <v>893.29054000000042</v>
      </c>
      <c r="D26" s="834">
        <v>18436.936760000001</v>
      </c>
      <c r="E26" s="304"/>
      <c r="F26" s="304"/>
      <c r="G26" s="304"/>
      <c r="H26" s="304"/>
      <c r="I26" s="304"/>
      <c r="J26" s="304"/>
      <c r="K26" s="304"/>
      <c r="L26" s="304"/>
      <c r="M26" s="304"/>
    </row>
    <row r="27" spans="1:14" s="273" customFormat="1" ht="30.75" customHeight="1">
      <c r="A27" s="838" t="s">
        <v>901</v>
      </c>
      <c r="B27" s="834">
        <v>3099.0454</v>
      </c>
      <c r="C27" s="834">
        <v>-1055.30386</v>
      </c>
      <c r="D27" s="834">
        <v>20027.596640000054</v>
      </c>
      <c r="E27" s="304"/>
      <c r="F27" s="304"/>
      <c r="G27" s="304"/>
      <c r="H27" s="304"/>
      <c r="I27" s="304"/>
      <c r="J27" s="304"/>
      <c r="K27" s="304"/>
      <c r="L27" s="304"/>
      <c r="M27" s="304"/>
    </row>
    <row r="28" spans="1:14">
      <c r="A28" s="839" t="s">
        <v>902</v>
      </c>
      <c r="B28" s="840">
        <v>975603.72086999996</v>
      </c>
      <c r="C28" s="840">
        <v>-19584.841829999932</v>
      </c>
      <c r="D28" s="840">
        <v>9179301.2642800026</v>
      </c>
      <c r="E28" s="305"/>
      <c r="F28" s="305"/>
      <c r="G28" s="305"/>
      <c r="H28" s="305"/>
      <c r="I28" s="305"/>
      <c r="J28" s="305"/>
      <c r="K28" s="306"/>
      <c r="L28" s="305"/>
      <c r="M28" s="305"/>
      <c r="N28" s="53"/>
    </row>
    <row r="29" spans="1:14">
      <c r="A29" s="375" t="s">
        <v>1070</v>
      </c>
      <c r="B29" s="834">
        <v>19684.417959999759</v>
      </c>
      <c r="C29" s="834">
        <v>-16248.888619999983</v>
      </c>
      <c r="D29" s="834"/>
      <c r="E29" s="305"/>
      <c r="F29" s="305"/>
      <c r="G29" s="305"/>
      <c r="H29" s="305"/>
      <c r="I29" s="305"/>
      <c r="J29" s="305"/>
      <c r="K29" s="306"/>
      <c r="L29" s="305"/>
      <c r="M29" s="305"/>
      <c r="N29" s="53"/>
    </row>
    <row r="30" spans="1:14" ht="12.75" customHeight="1">
      <c r="A30" s="13" t="s">
        <v>677</v>
      </c>
      <c r="B30" s="933"/>
      <c r="C30" s="940"/>
    </row>
    <row r="31" spans="1:14" s="273" customFormat="1" ht="12.75" customHeight="1">
      <c r="A31" s="48"/>
      <c r="B31" s="933"/>
      <c r="C31" s="933"/>
    </row>
    <row r="32" spans="1:14" ht="12.75" customHeight="1">
      <c r="A32" s="939"/>
    </row>
    <row r="33" spans="1:14" ht="12.75" customHeight="1">
      <c r="D33" s="8" t="str">
        <f>Naslovnica!A20</f>
        <v>Listopad 2020.</v>
      </c>
    </row>
    <row r="34" spans="1:14" ht="12.75" customHeight="1">
      <c r="A34" s="355" t="s">
        <v>737</v>
      </c>
      <c r="B34" s="314"/>
      <c r="C34" s="314"/>
      <c r="D34" s="569" t="str">
        <f>Naslovnica!A24</f>
        <v>October 2020</v>
      </c>
      <c r="E34" s="273"/>
      <c r="G34" s="273"/>
      <c r="H34" s="273"/>
      <c r="I34" s="273"/>
    </row>
    <row r="35" spans="1:14" ht="12.75" customHeight="1">
      <c r="A35" s="593" t="s">
        <v>870</v>
      </c>
      <c r="B35" s="314"/>
      <c r="C35" s="314"/>
      <c r="D35" s="65" t="s">
        <v>676</v>
      </c>
      <c r="E35" s="273"/>
      <c r="F35" s="273"/>
      <c r="G35" s="273"/>
      <c r="H35" s="273"/>
      <c r="I35" s="273"/>
    </row>
    <row r="36" spans="1:14" ht="28.5" customHeight="1">
      <c r="A36" s="725"/>
      <c r="B36" s="830" t="str">
        <f>$D$1</f>
        <v>Listopad 2020.</v>
      </c>
      <c r="C36" s="831" t="str">
        <f>$C$5</f>
        <v>Promjena u odnosu na prethodni mjesec</v>
      </c>
      <c r="D36" s="831" t="s">
        <v>18</v>
      </c>
      <c r="E36" s="273"/>
      <c r="F36" s="273"/>
      <c r="G36" s="273"/>
      <c r="H36" s="273"/>
      <c r="I36" s="273"/>
      <c r="J36" s="312"/>
      <c r="K36" s="312"/>
      <c r="L36" s="312"/>
      <c r="M36" s="312"/>
    </row>
    <row r="37" spans="1:14" s="273" customFormat="1" ht="24">
      <c r="A37" s="725"/>
      <c r="B37" s="832" t="str">
        <f>D2</f>
        <v>October 2020</v>
      </c>
      <c r="C37" s="832" t="s">
        <v>46</v>
      </c>
      <c r="D37" s="850" t="s">
        <v>291</v>
      </c>
      <c r="J37" s="312"/>
      <c r="K37" s="312"/>
      <c r="L37" s="312"/>
      <c r="M37" s="312"/>
    </row>
    <row r="38" spans="1:14" ht="25.5">
      <c r="A38" s="826" t="s">
        <v>869</v>
      </c>
      <c r="B38" s="351">
        <v>351248.95590000006</v>
      </c>
      <c r="C38" s="351">
        <v>1172.0970000000088</v>
      </c>
      <c r="D38" s="351"/>
      <c r="E38" s="310"/>
      <c r="F38" s="310"/>
      <c r="G38" s="310"/>
      <c r="H38" s="310"/>
      <c r="I38" s="311"/>
      <c r="J38" s="1040"/>
      <c r="K38" s="1040"/>
      <c r="L38" s="1042"/>
      <c r="M38" s="1040"/>
    </row>
    <row r="39" spans="1:14" ht="14.25" customHeight="1">
      <c r="A39" s="353" t="s">
        <v>861</v>
      </c>
      <c r="B39" s="351"/>
      <c r="C39" s="351"/>
      <c r="D39" s="351"/>
      <c r="E39" s="304"/>
      <c r="F39" s="304"/>
      <c r="G39" s="304"/>
      <c r="H39" s="304"/>
      <c r="I39" s="313"/>
      <c r="J39" s="1041"/>
      <c r="K39" s="1040"/>
      <c r="L39" s="1041"/>
      <c r="M39" s="1041"/>
    </row>
    <row r="40" spans="1:14">
      <c r="A40" s="354" t="s">
        <v>862</v>
      </c>
      <c r="B40" s="351">
        <v>40078.222959999999</v>
      </c>
      <c r="C40" s="351">
        <v>10973.872309999999</v>
      </c>
      <c r="D40" s="351">
        <v>282710.35917000001</v>
      </c>
      <c r="E40" s="308"/>
      <c r="F40" s="308"/>
      <c r="G40" s="308"/>
      <c r="H40" s="308"/>
      <c r="I40" s="308"/>
      <c r="J40" s="308"/>
      <c r="K40" s="308"/>
      <c r="L40" s="308"/>
      <c r="M40" s="308"/>
      <c r="N40" s="53"/>
    </row>
    <row r="41" spans="1:14" ht="26.25" customHeight="1">
      <c r="A41" s="354" t="s">
        <v>863</v>
      </c>
      <c r="B41" s="351">
        <v>766.94583</v>
      </c>
      <c r="C41" s="351">
        <v>228.83731999999998</v>
      </c>
      <c r="D41" s="351">
        <v>5078.07618</v>
      </c>
      <c r="E41" s="308"/>
      <c r="F41" s="308"/>
      <c r="G41" s="308"/>
      <c r="H41" s="308"/>
      <c r="I41" s="308"/>
      <c r="J41" s="308"/>
      <c r="K41" s="308"/>
      <c r="L41" s="308"/>
      <c r="M41" s="308"/>
      <c r="N41" s="53"/>
    </row>
    <row r="42" spans="1:14" s="273" customFormat="1" ht="25.5">
      <c r="A42" s="354" t="s">
        <v>864</v>
      </c>
      <c r="B42" s="351">
        <v>57.177279999999996</v>
      </c>
      <c r="C42" s="351">
        <v>20.471080000000001</v>
      </c>
      <c r="D42" s="351">
        <v>435.41043999999999</v>
      </c>
      <c r="E42" s="308"/>
      <c r="F42" s="308"/>
      <c r="G42" s="308"/>
      <c r="H42" s="308"/>
      <c r="I42" s="308"/>
      <c r="J42" s="308"/>
      <c r="K42" s="308"/>
      <c r="L42" s="308"/>
      <c r="M42" s="308"/>
      <c r="N42" s="53"/>
    </row>
    <row r="43" spans="1:14" s="273" customFormat="1">
      <c r="A43" s="727" t="s">
        <v>865</v>
      </c>
      <c r="B43" s="726">
        <v>40902.34607</v>
      </c>
      <c r="C43" s="726">
        <v>11223.180710000001</v>
      </c>
      <c r="D43" s="726">
        <v>288223.84578999999</v>
      </c>
      <c r="E43" s="308"/>
      <c r="F43" s="308"/>
      <c r="G43" s="308"/>
      <c r="H43" s="308"/>
      <c r="I43" s="308"/>
      <c r="J43" s="308"/>
      <c r="K43" s="308"/>
      <c r="L43" s="308"/>
      <c r="M43" s="308"/>
      <c r="N43" s="53"/>
    </row>
    <row r="44" spans="1:14" s="273" customFormat="1">
      <c r="A44" s="353" t="s">
        <v>866</v>
      </c>
      <c r="B44" s="351"/>
      <c r="C44" s="351"/>
      <c r="D44" s="351"/>
      <c r="E44" s="308"/>
      <c r="F44" s="308"/>
      <c r="G44" s="308"/>
      <c r="H44" s="308"/>
      <c r="I44" s="308"/>
      <c r="J44" s="308"/>
      <c r="K44" s="308"/>
      <c r="L44" s="308"/>
      <c r="M44" s="308"/>
      <c r="N44" s="53"/>
    </row>
    <row r="45" spans="1:14" ht="25.5">
      <c r="A45" s="354" t="s">
        <v>867</v>
      </c>
      <c r="B45" s="351">
        <v>34186.890399999997</v>
      </c>
      <c r="C45" s="351">
        <v>5716.528239999996</v>
      </c>
      <c r="D45" s="351">
        <v>220228.22405999998</v>
      </c>
      <c r="E45" s="307"/>
      <c r="F45" s="307"/>
      <c r="G45" s="307"/>
      <c r="H45" s="307"/>
      <c r="I45" s="307"/>
      <c r="J45" s="307"/>
      <c r="K45" s="307"/>
      <c r="L45" s="307"/>
      <c r="M45" s="307"/>
      <c r="N45" s="53"/>
    </row>
    <row r="46" spans="1:14" ht="25.5">
      <c r="A46" s="354" t="s">
        <v>868</v>
      </c>
      <c r="B46" s="351">
        <v>57.177279999999996</v>
      </c>
      <c r="C46" s="351">
        <v>20.471080000000001</v>
      </c>
      <c r="D46" s="351">
        <v>435.41043999999999</v>
      </c>
      <c r="E46" s="308"/>
      <c r="F46" s="308"/>
      <c r="G46" s="308"/>
      <c r="H46" s="308"/>
      <c r="I46" s="308"/>
      <c r="J46" s="308"/>
      <c r="K46" s="308"/>
      <c r="L46" s="308"/>
      <c r="M46" s="308"/>
      <c r="N46" s="44"/>
    </row>
    <row r="47" spans="1:14">
      <c r="A47" s="727" t="s">
        <v>865</v>
      </c>
      <c r="B47" s="726">
        <v>34244.06768</v>
      </c>
      <c r="C47" s="726">
        <v>5736.999319999999</v>
      </c>
      <c r="D47" s="726">
        <v>220663.63449999999</v>
      </c>
      <c r="E47" s="307"/>
      <c r="F47" s="307"/>
      <c r="G47" s="307"/>
      <c r="H47" s="307"/>
      <c r="I47" s="307"/>
      <c r="J47" s="307"/>
      <c r="K47" s="307"/>
      <c r="L47" s="307"/>
      <c r="M47" s="307"/>
    </row>
    <row r="48" spans="1:14">
      <c r="A48" s="350" t="s">
        <v>860</v>
      </c>
      <c r="B48" s="351">
        <v>357907.23429000005</v>
      </c>
      <c r="C48" s="351">
        <v>6658.2783899999922</v>
      </c>
      <c r="D48" s="351"/>
      <c r="E48" s="309"/>
      <c r="F48" s="309"/>
      <c r="G48" s="309"/>
      <c r="H48" s="309"/>
      <c r="I48" s="309"/>
      <c r="J48" s="309"/>
      <c r="K48" s="309"/>
      <c r="L48" s="309"/>
      <c r="M48" s="309"/>
    </row>
    <row r="49" spans="1:4" ht="12.75" customHeight="1">
      <c r="A49" s="13" t="s">
        <v>677</v>
      </c>
    </row>
    <row r="50" spans="1:4" ht="12.75" customHeight="1"/>
    <row r="51" spans="1:4" ht="12.75" customHeight="1">
      <c r="A51" s="656" t="s">
        <v>92</v>
      </c>
    </row>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903</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sheetData>
  <mergeCells count="7">
    <mergeCell ref="J38:J39"/>
    <mergeCell ref="M5:M7"/>
    <mergeCell ref="K5:K7"/>
    <mergeCell ref="L5:L7"/>
    <mergeCell ref="K38:K39"/>
    <mergeCell ref="L38:L39"/>
    <mergeCell ref="M38:M39"/>
  </mergeCells>
  <hyperlinks>
    <hyperlink ref="A51"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4" t="s">
        <v>738</v>
      </c>
      <c r="E1" s="141" t="str">
        <f>Naslovnica!A20</f>
        <v>Listopad 2020.</v>
      </c>
    </row>
    <row r="2" spans="1:7" ht="12.75" customHeight="1">
      <c r="A2" s="593" t="s">
        <v>1072</v>
      </c>
      <c r="E2" s="569" t="str">
        <f>Naslovnica!A24</f>
        <v>October 2020</v>
      </c>
    </row>
    <row r="3" spans="1:7">
      <c r="A3" s="315"/>
      <c r="B3" s="310"/>
      <c r="C3" s="310"/>
      <c r="D3" s="65" t="s">
        <v>633</v>
      </c>
      <c r="F3" s="310"/>
      <c r="G3" s="316"/>
    </row>
    <row r="4" spans="1:7" ht="48.75" customHeight="1">
      <c r="A4" s="1043" t="s">
        <v>665</v>
      </c>
      <c r="B4" s="1045" t="s">
        <v>1073</v>
      </c>
      <c r="C4" s="1045"/>
      <c r="D4" s="1045"/>
      <c r="E4" s="828"/>
      <c r="F4" s="315"/>
      <c r="G4" s="315"/>
    </row>
    <row r="5" spans="1:7" ht="60">
      <c r="A5" s="1043"/>
      <c r="B5" s="728" t="s">
        <v>666</v>
      </c>
      <c r="C5" s="728" t="s">
        <v>667</v>
      </c>
      <c r="D5" s="728" t="s">
        <v>668</v>
      </c>
      <c r="E5" s="317"/>
      <c r="F5" s="317"/>
    </row>
    <row r="6" spans="1:7" ht="12.75" customHeight="1">
      <c r="A6" s="358" t="s">
        <v>133</v>
      </c>
      <c r="B6" s="359">
        <v>3718.0446099999999</v>
      </c>
      <c r="C6" s="359">
        <v>31415.44011</v>
      </c>
      <c r="D6" s="359">
        <v>120833.57957999999</v>
      </c>
      <c r="E6" s="318"/>
      <c r="F6" s="318"/>
      <c r="G6" s="53"/>
    </row>
    <row r="7" spans="1:7" ht="12.75" customHeight="1">
      <c r="A7" s="360" t="s">
        <v>134</v>
      </c>
      <c r="B7" s="359">
        <v>200903.49005000002</v>
      </c>
      <c r="C7" s="359">
        <v>1941800.7909399997</v>
      </c>
      <c r="D7" s="359">
        <v>32545655.861969985</v>
      </c>
      <c r="E7" s="318"/>
      <c r="F7" s="318"/>
      <c r="G7" s="53"/>
    </row>
    <row r="8" spans="1:7" ht="12.75" customHeight="1">
      <c r="A8" s="360" t="s">
        <v>135</v>
      </c>
      <c r="B8" s="359">
        <v>9096.0255199999992</v>
      </c>
      <c r="C8" s="359">
        <v>84712.238169999997</v>
      </c>
      <c r="D8" s="359">
        <v>410140.75873</v>
      </c>
      <c r="E8" s="318"/>
      <c r="F8" s="318"/>
      <c r="G8" s="53"/>
    </row>
    <row r="9" spans="1:7" ht="12.75" customHeight="1">
      <c r="A9" s="729" t="s">
        <v>282</v>
      </c>
      <c r="B9" s="730">
        <v>213717.56018000003</v>
      </c>
      <c r="C9" s="730">
        <v>2057928.4692199999</v>
      </c>
      <c r="D9" s="730">
        <v>33076630.200279988</v>
      </c>
      <c r="E9" s="319"/>
      <c r="F9" s="319"/>
      <c r="G9" s="53"/>
    </row>
    <row r="10" spans="1:7" ht="12.75" customHeight="1">
      <c r="A10" s="360" t="s">
        <v>136</v>
      </c>
      <c r="B10" s="359">
        <v>3567.4535299999998</v>
      </c>
      <c r="C10" s="359">
        <v>30202.75575</v>
      </c>
      <c r="D10" s="359">
        <v>62517.601369999989</v>
      </c>
      <c r="E10" s="318"/>
      <c r="F10" s="318"/>
      <c r="G10" s="53"/>
    </row>
    <row r="11" spans="1:7" ht="12.75" customHeight="1">
      <c r="A11" s="360" t="s">
        <v>137</v>
      </c>
      <c r="B11" s="359">
        <v>85414.666970000006</v>
      </c>
      <c r="C11" s="359">
        <v>817683.31324000016</v>
      </c>
      <c r="D11" s="359">
        <v>11257044.558659997</v>
      </c>
      <c r="E11" s="318"/>
      <c r="F11" s="318"/>
      <c r="G11" s="53"/>
    </row>
    <row r="12" spans="1:7" ht="12.75" customHeight="1">
      <c r="A12" s="360" t="s">
        <v>138</v>
      </c>
      <c r="B12" s="359">
        <v>2370.2833300000002</v>
      </c>
      <c r="C12" s="359">
        <v>21851.570009999999</v>
      </c>
      <c r="D12" s="359">
        <v>107171.15493</v>
      </c>
      <c r="E12" s="318"/>
      <c r="F12" s="318"/>
      <c r="G12" s="53"/>
    </row>
    <row r="13" spans="1:7" ht="12.75" customHeight="1">
      <c r="A13" s="729" t="s">
        <v>283</v>
      </c>
      <c r="B13" s="730">
        <v>91352.40383000001</v>
      </c>
      <c r="C13" s="730">
        <v>869737.6390000002</v>
      </c>
      <c r="D13" s="730">
        <v>11426733.314959995</v>
      </c>
      <c r="E13" s="319"/>
      <c r="F13" s="319"/>
      <c r="G13" s="53"/>
    </row>
    <row r="14" spans="1:7" ht="12.75" customHeight="1">
      <c r="A14" s="360" t="s">
        <v>139</v>
      </c>
      <c r="B14" s="359">
        <v>4084.4425499999998</v>
      </c>
      <c r="C14" s="359">
        <v>29901.910019999999</v>
      </c>
      <c r="D14" s="359">
        <v>63673.290540000009</v>
      </c>
      <c r="E14" s="318"/>
      <c r="F14" s="318"/>
      <c r="G14" s="53"/>
    </row>
    <row r="15" spans="1:7" ht="12.75" customHeight="1">
      <c r="A15" s="360" t="s">
        <v>140</v>
      </c>
      <c r="B15" s="359">
        <v>101326.19604000001</v>
      </c>
      <c r="C15" s="359">
        <v>978561.32069999992</v>
      </c>
      <c r="D15" s="359">
        <v>14862872.435029993</v>
      </c>
      <c r="E15" s="318"/>
      <c r="F15" s="318"/>
      <c r="G15" s="53"/>
    </row>
    <row r="16" spans="1:7" ht="12.75" customHeight="1">
      <c r="A16" s="360" t="s">
        <v>141</v>
      </c>
      <c r="B16" s="359">
        <v>3625.31052</v>
      </c>
      <c r="C16" s="359">
        <v>34001.349520000003</v>
      </c>
      <c r="D16" s="359">
        <v>166094.84346999996</v>
      </c>
      <c r="E16" s="318"/>
      <c r="F16" s="318"/>
      <c r="G16" s="53"/>
    </row>
    <row r="17" spans="1:8" ht="12.75" customHeight="1">
      <c r="A17" s="729" t="s">
        <v>284</v>
      </c>
      <c r="B17" s="730">
        <v>109035.94911000002</v>
      </c>
      <c r="C17" s="730">
        <v>1042464.5802399999</v>
      </c>
      <c r="D17" s="730">
        <v>15092640.569039993</v>
      </c>
      <c r="E17" s="319"/>
      <c r="F17" s="319"/>
      <c r="G17" s="53"/>
    </row>
    <row r="18" spans="1:8" ht="12.75" customHeight="1">
      <c r="A18" s="360" t="s">
        <v>142</v>
      </c>
      <c r="B18" s="359">
        <v>3153.7235000000001</v>
      </c>
      <c r="C18" s="359">
        <v>26157.795169999998</v>
      </c>
      <c r="D18" s="359">
        <v>81474.786820000008</v>
      </c>
      <c r="E18" s="318"/>
      <c r="F18" s="318"/>
      <c r="G18" s="53"/>
    </row>
    <row r="19" spans="1:8" ht="12.75" customHeight="1">
      <c r="A19" s="360" t="s">
        <v>143</v>
      </c>
      <c r="B19" s="359">
        <v>163158.83577999999</v>
      </c>
      <c r="C19" s="359">
        <v>1570991.1096299998</v>
      </c>
      <c r="D19" s="359">
        <v>25499195.627310004</v>
      </c>
      <c r="E19" s="318"/>
      <c r="F19" s="318"/>
      <c r="G19" s="53"/>
    </row>
    <row r="20" spans="1:8" ht="12.75" customHeight="1">
      <c r="A20" s="360" t="s">
        <v>144</v>
      </c>
      <c r="B20" s="359">
        <v>7479.3243899999998</v>
      </c>
      <c r="C20" s="359">
        <v>69337.975649999993</v>
      </c>
      <c r="D20" s="359">
        <v>345822.53395000013</v>
      </c>
      <c r="E20" s="318"/>
      <c r="F20" s="318"/>
      <c r="G20" s="53"/>
    </row>
    <row r="21" spans="1:8" ht="12.75" customHeight="1">
      <c r="A21" s="729" t="s">
        <v>285</v>
      </c>
      <c r="B21" s="730">
        <v>173791.88366999998</v>
      </c>
      <c r="C21" s="730">
        <v>1666486.8804499998</v>
      </c>
      <c r="D21" s="730">
        <v>25926492.948080003</v>
      </c>
      <c r="E21" s="319"/>
      <c r="F21" s="319"/>
      <c r="G21" s="53"/>
    </row>
    <row r="22" spans="1:8" ht="12.75" customHeight="1">
      <c r="A22" s="361" t="s">
        <v>286</v>
      </c>
      <c r="B22" s="362">
        <v>14523.66419</v>
      </c>
      <c r="C22" s="362">
        <v>117677.90105</v>
      </c>
      <c r="D22" s="362">
        <v>328499.25831</v>
      </c>
      <c r="E22" s="319"/>
      <c r="F22" s="319"/>
      <c r="G22" s="53"/>
      <c r="H22" s="136"/>
    </row>
    <row r="23" spans="1:8" ht="12.75" customHeight="1">
      <c r="A23" s="361" t="s">
        <v>287</v>
      </c>
      <c r="B23" s="362">
        <v>550803.18884000008</v>
      </c>
      <c r="C23" s="362">
        <v>5309036.5345099997</v>
      </c>
      <c r="D23" s="362">
        <v>84164768.48296997</v>
      </c>
      <c r="E23" s="319"/>
      <c r="F23" s="319"/>
      <c r="G23" s="53"/>
      <c r="H23" s="136"/>
    </row>
    <row r="24" spans="1:8" ht="12.75" customHeight="1">
      <c r="A24" s="361" t="s">
        <v>288</v>
      </c>
      <c r="B24" s="362">
        <v>22570.943760000002</v>
      </c>
      <c r="C24" s="362">
        <v>209903.13334999996</v>
      </c>
      <c r="D24" s="362">
        <v>1029229.2910800001</v>
      </c>
      <c r="E24" s="319"/>
      <c r="F24" s="319"/>
      <c r="G24" s="53"/>
      <c r="H24" s="136"/>
    </row>
    <row r="25" spans="1:8">
      <c r="A25" s="731" t="s">
        <v>669</v>
      </c>
      <c r="B25" s="732">
        <v>587897.79679000017</v>
      </c>
      <c r="C25" s="732">
        <v>5636617.5689099999</v>
      </c>
      <c r="D25" s="732">
        <v>85522497.032359973</v>
      </c>
      <c r="E25" s="319"/>
      <c r="F25" s="319"/>
      <c r="H25" s="136"/>
    </row>
    <row r="26" spans="1:8" ht="21.75" customHeight="1">
      <c r="A26" s="1047" t="s">
        <v>23</v>
      </c>
      <c r="B26" s="1047"/>
      <c r="C26" s="1047"/>
      <c r="D26" s="1047"/>
      <c r="E26" s="1047"/>
      <c r="F26" s="846"/>
      <c r="G26" s="846"/>
    </row>
    <row r="27" spans="1:8" ht="21" customHeight="1">
      <c r="A27" s="1048" t="s">
        <v>24</v>
      </c>
      <c r="B27" s="1048"/>
      <c r="C27" s="1048"/>
      <c r="D27" s="1048"/>
      <c r="E27" s="1048"/>
      <c r="F27" s="847"/>
      <c r="G27" s="847"/>
    </row>
    <row r="28" spans="1:8" ht="12.75" customHeight="1"/>
    <row r="29" spans="1:8" ht="12.75" customHeight="1">
      <c r="A29" s="154" t="s">
        <v>739</v>
      </c>
      <c r="E29" s="141" t="str">
        <f>Naslovnica!A20</f>
        <v>Listopad 2020.</v>
      </c>
    </row>
    <row r="30" spans="1:8" ht="12.75" customHeight="1">
      <c r="A30" s="593" t="s">
        <v>1087</v>
      </c>
      <c r="E30" s="569" t="str">
        <f>Naslovnica!A24</f>
        <v>October 2020</v>
      </c>
    </row>
    <row r="31" spans="1:8" ht="12.75" customHeight="1">
      <c r="D31" s="312"/>
      <c r="E31" s="65" t="s">
        <v>375</v>
      </c>
    </row>
    <row r="32" spans="1:8" ht="25.5" customHeight="1">
      <c r="A32" s="1043" t="s">
        <v>670</v>
      </c>
      <c r="B32" s="1046" t="s">
        <v>921</v>
      </c>
      <c r="C32" s="1046"/>
      <c r="D32" s="1046" t="s">
        <v>920</v>
      </c>
      <c r="E32" s="1046"/>
      <c r="F32" s="843"/>
      <c r="G32" s="843"/>
    </row>
    <row r="33" spans="1:6" ht="60">
      <c r="A33" s="1043"/>
      <c r="B33" s="728" t="s">
        <v>666</v>
      </c>
      <c r="C33" s="728" t="s">
        <v>671</v>
      </c>
      <c r="D33" s="728" t="s">
        <v>666</v>
      </c>
      <c r="E33" s="728" t="s">
        <v>671</v>
      </c>
    </row>
    <row r="34" spans="1:6">
      <c r="A34" s="358" t="s">
        <v>133</v>
      </c>
      <c r="B34" s="363">
        <v>18.68693</v>
      </c>
      <c r="C34" s="363">
        <v>157.88771</v>
      </c>
      <c r="D34" s="364">
        <v>0</v>
      </c>
      <c r="E34" s="365">
        <v>1.6190000000000003E-2</v>
      </c>
    </row>
    <row r="35" spans="1:6" ht="12.75" customHeight="1">
      <c r="A35" s="360" t="s">
        <v>134</v>
      </c>
      <c r="B35" s="363">
        <v>1009.5662600000001</v>
      </c>
      <c r="C35" s="363">
        <v>9757.8526199999997</v>
      </c>
      <c r="D35" s="364">
        <v>1.0359999999999999E-2</v>
      </c>
      <c r="E35" s="365">
        <v>4.5259999999999995E-2</v>
      </c>
      <c r="F35" s="53"/>
    </row>
    <row r="36" spans="1:6" ht="12.75" customHeight="1">
      <c r="A36" s="360" t="s">
        <v>135</v>
      </c>
      <c r="B36" s="363">
        <v>45.707239999999999</v>
      </c>
      <c r="C36" s="363">
        <v>425.67834999999997</v>
      </c>
      <c r="D36" s="364">
        <v>0</v>
      </c>
      <c r="E36" s="365">
        <v>0</v>
      </c>
      <c r="F36" s="53"/>
    </row>
    <row r="37" spans="1:6" ht="12.75" customHeight="1">
      <c r="A37" s="729" t="s">
        <v>282</v>
      </c>
      <c r="B37" s="733">
        <v>1073.9604300000001</v>
      </c>
      <c r="C37" s="733">
        <v>10341.418680000001</v>
      </c>
      <c r="D37" s="734">
        <v>1.0359999999999999E-2</v>
      </c>
      <c r="E37" s="735">
        <v>6.1449999999999998E-2</v>
      </c>
      <c r="F37" s="53"/>
    </row>
    <row r="38" spans="1:6" ht="12.75" customHeight="1">
      <c r="A38" s="360" t="s">
        <v>136</v>
      </c>
      <c r="B38" s="363">
        <v>17.930349999999997</v>
      </c>
      <c r="C38" s="363">
        <v>151.80168</v>
      </c>
      <c r="D38" s="364">
        <v>2.4300000000000003E-3</v>
      </c>
      <c r="E38" s="365">
        <v>3.6740000000000002E-2</v>
      </c>
      <c r="F38" s="53"/>
    </row>
    <row r="39" spans="1:6" ht="12.75" customHeight="1">
      <c r="A39" s="360" t="s">
        <v>137</v>
      </c>
      <c r="B39" s="363">
        <v>429.22679999999997</v>
      </c>
      <c r="C39" s="363">
        <v>4109.0716899999998</v>
      </c>
      <c r="D39" s="364">
        <v>4.5799999999999999E-3</v>
      </c>
      <c r="E39" s="365">
        <v>3.3910000000000003E-2</v>
      </c>
      <c r="F39" s="53"/>
    </row>
    <row r="40" spans="1:6" ht="12.75" customHeight="1">
      <c r="A40" s="360" t="s">
        <v>138</v>
      </c>
      <c r="B40" s="363">
        <v>11.910740000000001</v>
      </c>
      <c r="C40" s="363">
        <v>109.80491000000001</v>
      </c>
      <c r="D40" s="364">
        <v>0</v>
      </c>
      <c r="E40" s="365">
        <v>0</v>
      </c>
      <c r="F40" s="53"/>
    </row>
    <row r="41" spans="1:6" ht="12.75" customHeight="1">
      <c r="A41" s="729" t="s">
        <v>283</v>
      </c>
      <c r="B41" s="733">
        <v>459.06788999999992</v>
      </c>
      <c r="C41" s="733">
        <v>4370.6782799999992</v>
      </c>
      <c r="D41" s="734">
        <v>7.0100000000000006E-3</v>
      </c>
      <c r="E41" s="735">
        <v>7.0650000000000004E-2</v>
      </c>
      <c r="F41" s="53"/>
    </row>
    <row r="42" spans="1:6" ht="12.75" customHeight="1">
      <c r="A42" s="360" t="s">
        <v>139</v>
      </c>
      <c r="B42" s="363">
        <v>20.52985</v>
      </c>
      <c r="C42" s="363">
        <v>150.29022000000001</v>
      </c>
      <c r="D42" s="364">
        <v>8.9999999999999992E-5</v>
      </c>
      <c r="E42" s="365">
        <v>6.0840000000000005E-2</v>
      </c>
      <c r="F42" s="53"/>
    </row>
    <row r="43" spans="1:6" ht="12.75" customHeight="1">
      <c r="A43" s="360" t="s">
        <v>140</v>
      </c>
      <c r="B43" s="363">
        <v>509.17536999999999</v>
      </c>
      <c r="C43" s="363">
        <v>4917.4275800000014</v>
      </c>
      <c r="D43" s="364">
        <v>0</v>
      </c>
      <c r="E43" s="365">
        <v>2.3230000000000001E-2</v>
      </c>
      <c r="F43" s="53"/>
    </row>
    <row r="44" spans="1:6" ht="12.75" customHeight="1">
      <c r="A44" s="360" t="s">
        <v>141</v>
      </c>
      <c r="B44" s="363">
        <v>18.216259999999998</v>
      </c>
      <c r="C44" s="363">
        <v>170.85114000000002</v>
      </c>
      <c r="D44" s="364">
        <v>0</v>
      </c>
      <c r="E44" s="365">
        <v>0</v>
      </c>
      <c r="F44" s="53"/>
    </row>
    <row r="45" spans="1:6" ht="12.75" customHeight="1">
      <c r="A45" s="729" t="s">
        <v>284</v>
      </c>
      <c r="B45" s="733">
        <v>527.39162999999996</v>
      </c>
      <c r="C45" s="733">
        <v>5238.568940000001</v>
      </c>
      <c r="D45" s="734">
        <v>8.9999999999999992E-5</v>
      </c>
      <c r="E45" s="735">
        <v>8.4070000000000006E-2</v>
      </c>
      <c r="F45" s="53"/>
    </row>
    <row r="46" spans="1:6" ht="12.75" customHeight="1">
      <c r="A46" s="360" t="s">
        <v>142</v>
      </c>
      <c r="B46" s="363">
        <v>15.851190000000001</v>
      </c>
      <c r="C46" s="363">
        <v>131.46624</v>
      </c>
      <c r="D46" s="364">
        <v>0</v>
      </c>
      <c r="E46" s="365">
        <v>3.5439999999999999E-2</v>
      </c>
      <c r="F46" s="53"/>
    </row>
    <row r="47" spans="1:6" ht="12.75" customHeight="1">
      <c r="A47" s="360" t="s">
        <v>143</v>
      </c>
      <c r="B47" s="363">
        <v>819.89904000000001</v>
      </c>
      <c r="C47" s="363">
        <v>7894.5261700000001</v>
      </c>
      <c r="D47" s="364">
        <v>1.703E-2</v>
      </c>
      <c r="E47" s="365">
        <v>8.5440000000000002E-2</v>
      </c>
      <c r="F47" s="53"/>
    </row>
    <row r="48" spans="1:6" ht="12.75" customHeight="1">
      <c r="A48" s="360" t="s">
        <v>144</v>
      </c>
      <c r="B48" s="363">
        <v>37.583059999999996</v>
      </c>
      <c r="C48" s="363">
        <v>348.41822000000002</v>
      </c>
      <c r="D48" s="364">
        <v>0</v>
      </c>
      <c r="E48" s="365">
        <v>0</v>
      </c>
      <c r="F48" s="53"/>
    </row>
    <row r="49" spans="1:6" ht="12.75" customHeight="1">
      <c r="A49" s="729" t="s">
        <v>285</v>
      </c>
      <c r="B49" s="733">
        <v>873.33329000000003</v>
      </c>
      <c r="C49" s="733">
        <v>8374.4106300000003</v>
      </c>
      <c r="D49" s="734">
        <v>1.703E-2</v>
      </c>
      <c r="E49" s="735">
        <v>0.12088</v>
      </c>
      <c r="F49" s="53"/>
    </row>
    <row r="50" spans="1:6" ht="12.75" customHeight="1">
      <c r="A50" s="361" t="s">
        <v>286</v>
      </c>
      <c r="B50" s="366">
        <v>72.998319999999993</v>
      </c>
      <c r="C50" s="366">
        <v>591.44584999999995</v>
      </c>
      <c r="D50" s="367">
        <v>2.5200000000000001E-3</v>
      </c>
      <c r="E50" s="368">
        <v>0.14921000000000001</v>
      </c>
      <c r="F50" s="53"/>
    </row>
    <row r="51" spans="1:6" ht="12.75" customHeight="1">
      <c r="A51" s="361" t="s">
        <v>287</v>
      </c>
      <c r="B51" s="366">
        <v>2767.8674700000001</v>
      </c>
      <c r="C51" s="366">
        <v>26678.878059999999</v>
      </c>
      <c r="D51" s="367">
        <v>3.1969999999999998E-2</v>
      </c>
      <c r="E51" s="368">
        <v>0.18784000000000001</v>
      </c>
      <c r="F51" s="53"/>
    </row>
    <row r="52" spans="1:6" ht="12.75" customHeight="1">
      <c r="A52" s="361" t="s">
        <v>288</v>
      </c>
      <c r="B52" s="366">
        <v>113.41729999999998</v>
      </c>
      <c r="C52" s="366">
        <v>1054.75262</v>
      </c>
      <c r="D52" s="367">
        <v>0</v>
      </c>
      <c r="E52" s="368">
        <v>0</v>
      </c>
      <c r="F52" s="44"/>
    </row>
    <row r="53" spans="1:6" ht="12.75" customHeight="1">
      <c r="A53" s="731" t="s">
        <v>669</v>
      </c>
      <c r="B53" s="736">
        <v>2954.2830900000004</v>
      </c>
      <c r="C53" s="736">
        <v>28325.076529999998</v>
      </c>
      <c r="D53" s="737">
        <v>3.449E-2</v>
      </c>
      <c r="E53" s="738">
        <v>0.33705000000000002</v>
      </c>
    </row>
    <row r="54" spans="1:6" ht="24.75" customHeight="1">
      <c r="A54" s="1049" t="s">
        <v>25</v>
      </c>
      <c r="B54" s="1049"/>
      <c r="C54" s="1049"/>
      <c r="D54" s="1049"/>
      <c r="E54" s="1049"/>
      <c r="F54" s="848"/>
    </row>
    <row r="55" spans="1:6">
      <c r="A55" s="599" t="s">
        <v>26</v>
      </c>
      <c r="B55" s="178"/>
      <c r="C55" s="178"/>
      <c r="D55" s="178"/>
      <c r="E55" s="178"/>
      <c r="F55" s="178"/>
    </row>
    <row r="56" spans="1:6" ht="12.75" customHeight="1">
      <c r="A56" s="17" t="s">
        <v>672</v>
      </c>
    </row>
    <row r="57" spans="1:6" ht="12.75" customHeight="1"/>
    <row r="58" spans="1:6" ht="12.75" customHeight="1">
      <c r="A58" s="320" t="s">
        <v>740</v>
      </c>
      <c r="D58" s="141" t="str">
        <f t="shared" ref="D58:D59" si="0">E1</f>
        <v>Listopad 2020.</v>
      </c>
    </row>
    <row r="59" spans="1:6" ht="12.75" customHeight="1">
      <c r="A59" s="600" t="s">
        <v>741</v>
      </c>
      <c r="D59" s="569" t="str">
        <f t="shared" si="0"/>
        <v>October 2020</v>
      </c>
    </row>
    <row r="60" spans="1:6" ht="12.75" customHeight="1">
      <c r="D60" s="65" t="s">
        <v>633</v>
      </c>
    </row>
    <row r="61" spans="1:6" ht="42.75" customHeight="1">
      <c r="A61" s="1044" t="s">
        <v>670</v>
      </c>
      <c r="B61" s="1045" t="s">
        <v>673</v>
      </c>
      <c r="C61" s="1045"/>
      <c r="D61" s="1045"/>
      <c r="E61" s="844"/>
    </row>
    <row r="62" spans="1:6" ht="60">
      <c r="A62" s="1044"/>
      <c r="B62" s="728" t="s">
        <v>666</v>
      </c>
      <c r="C62" s="728" t="s">
        <v>671</v>
      </c>
      <c r="D62" s="728" t="s">
        <v>674</v>
      </c>
    </row>
    <row r="63" spans="1:6" ht="12.75" customHeight="1">
      <c r="A63" s="358" t="s">
        <v>133</v>
      </c>
      <c r="B63" s="359">
        <v>0</v>
      </c>
      <c r="C63" s="359">
        <v>0</v>
      </c>
      <c r="D63" s="359">
        <v>2297.1046799999995</v>
      </c>
    </row>
    <row r="64" spans="1:6" ht="12.75" customHeight="1">
      <c r="A64" s="360" t="s">
        <v>134</v>
      </c>
      <c r="B64" s="359">
        <v>23030.675920000001</v>
      </c>
      <c r="C64" s="359">
        <v>135675.90916000001</v>
      </c>
      <c r="D64" s="359">
        <v>2620448.5736599998</v>
      </c>
    </row>
    <row r="65" spans="1:4" ht="12.75" customHeight="1">
      <c r="A65" s="360" t="s">
        <v>135</v>
      </c>
      <c r="B65" s="359">
        <v>40201.161719999996</v>
      </c>
      <c r="C65" s="359">
        <v>301318.26462999999</v>
      </c>
      <c r="D65" s="359">
        <v>1202014.74227</v>
      </c>
    </row>
    <row r="66" spans="1:4" ht="12.75" customHeight="1">
      <c r="A66" s="729" t="s">
        <v>282</v>
      </c>
      <c r="B66" s="730">
        <v>63231.837639999998</v>
      </c>
      <c r="C66" s="730">
        <v>436994.17379000003</v>
      </c>
      <c r="D66" s="730">
        <v>3824760.4206099994</v>
      </c>
    </row>
    <row r="67" spans="1:4" ht="12.75" customHeight="1">
      <c r="A67" s="360" t="s">
        <v>136</v>
      </c>
      <c r="B67" s="359">
        <v>0</v>
      </c>
      <c r="C67" s="359">
        <v>137.52179999999998</v>
      </c>
      <c r="D67" s="359">
        <v>597.65409000000011</v>
      </c>
    </row>
    <row r="68" spans="1:4" ht="12.75" customHeight="1">
      <c r="A68" s="360" t="s">
        <v>137</v>
      </c>
      <c r="B68" s="359">
        <v>6277.9386399999994</v>
      </c>
      <c r="C68" s="359">
        <v>52515.647929999999</v>
      </c>
      <c r="D68" s="359">
        <v>1034712.6824399999</v>
      </c>
    </row>
    <row r="69" spans="1:4" ht="12.75" customHeight="1">
      <c r="A69" s="360" t="s">
        <v>138</v>
      </c>
      <c r="B69" s="359">
        <v>16399.28874</v>
      </c>
      <c r="C69" s="359">
        <v>104008.87447999998</v>
      </c>
      <c r="D69" s="359">
        <v>368737.40581000008</v>
      </c>
    </row>
    <row r="70" spans="1:4" ht="12.75" customHeight="1">
      <c r="A70" s="729" t="s">
        <v>283</v>
      </c>
      <c r="B70" s="730">
        <v>22677.22738</v>
      </c>
      <c r="C70" s="730">
        <v>156662.04420999999</v>
      </c>
      <c r="D70" s="730">
        <v>1404047.7423399999</v>
      </c>
    </row>
    <row r="71" spans="1:4">
      <c r="A71" s="360" t="s">
        <v>139</v>
      </c>
      <c r="B71" s="359">
        <v>0</v>
      </c>
      <c r="C71" s="359">
        <v>168.84581000000003</v>
      </c>
      <c r="D71" s="359">
        <v>2351.9485500000001</v>
      </c>
    </row>
    <row r="72" spans="1:4">
      <c r="A72" s="360" t="s">
        <v>140</v>
      </c>
      <c r="B72" s="359">
        <v>11079.05876</v>
      </c>
      <c r="C72" s="359">
        <v>76498.655080000011</v>
      </c>
      <c r="D72" s="359">
        <v>1541429.6095699994</v>
      </c>
    </row>
    <row r="73" spans="1:4">
      <c r="A73" s="360" t="s">
        <v>141</v>
      </c>
      <c r="B73" s="359">
        <v>20791.871719999999</v>
      </c>
      <c r="C73" s="359">
        <v>140734.21856000001</v>
      </c>
      <c r="D73" s="359">
        <v>542849.27428999986</v>
      </c>
    </row>
    <row r="74" spans="1:4">
      <c r="A74" s="729" t="s">
        <v>284</v>
      </c>
      <c r="B74" s="730">
        <v>31870.930479999999</v>
      </c>
      <c r="C74" s="730">
        <v>217401.71945000003</v>
      </c>
      <c r="D74" s="730">
        <v>2086630.8324099993</v>
      </c>
    </row>
    <row r="75" spans="1:4">
      <c r="A75" s="360" t="s">
        <v>142</v>
      </c>
      <c r="B75" s="359">
        <v>113.79105</v>
      </c>
      <c r="C75" s="359">
        <v>220.88665000000003</v>
      </c>
      <c r="D75" s="359">
        <v>2735.75459</v>
      </c>
    </row>
    <row r="76" spans="1:4">
      <c r="A76" s="360" t="s">
        <v>143</v>
      </c>
      <c r="B76" s="359">
        <v>14990.33778</v>
      </c>
      <c r="C76" s="359">
        <v>118357.30521999999</v>
      </c>
      <c r="D76" s="359">
        <v>2061103.4417499998</v>
      </c>
    </row>
    <row r="77" spans="1:4">
      <c r="A77" s="360" t="s">
        <v>144</v>
      </c>
      <c r="B77" s="359">
        <v>33530.938040000001</v>
      </c>
      <c r="C77" s="359">
        <v>277297.14350999997</v>
      </c>
      <c r="D77" s="359">
        <v>1107978.6283799999</v>
      </c>
    </row>
    <row r="78" spans="1:4">
      <c r="A78" s="729" t="s">
        <v>285</v>
      </c>
      <c r="B78" s="730">
        <v>48635.066870000002</v>
      </c>
      <c r="C78" s="730">
        <v>395875.33537999995</v>
      </c>
      <c r="D78" s="730">
        <v>3171817.8247199999</v>
      </c>
    </row>
    <row r="79" spans="1:4">
      <c r="A79" s="361" t="s">
        <v>286</v>
      </c>
      <c r="B79" s="362">
        <v>113.79105</v>
      </c>
      <c r="C79" s="362">
        <v>527.25426000000004</v>
      </c>
      <c r="D79" s="362">
        <v>7982.46191</v>
      </c>
    </row>
    <row r="80" spans="1:4">
      <c r="A80" s="361" t="s">
        <v>287</v>
      </c>
      <c r="B80" s="362">
        <v>55378.011100000003</v>
      </c>
      <c r="C80" s="362">
        <v>383047.51738999999</v>
      </c>
      <c r="D80" s="362">
        <v>7257694.3074199986</v>
      </c>
    </row>
    <row r="81" spans="1:5">
      <c r="A81" s="361" t="s">
        <v>288</v>
      </c>
      <c r="B81" s="362">
        <v>110923.26022</v>
      </c>
      <c r="C81" s="362">
        <v>823358.50118000002</v>
      </c>
      <c r="D81" s="362">
        <v>3221580.0507499995</v>
      </c>
    </row>
    <row r="82" spans="1:5">
      <c r="A82" s="731" t="s">
        <v>675</v>
      </c>
      <c r="B82" s="732">
        <v>166415.06237</v>
      </c>
      <c r="C82" s="732">
        <v>1206933.2728300001</v>
      </c>
      <c r="D82" s="732">
        <v>10487256.820079997</v>
      </c>
    </row>
    <row r="83" spans="1:5">
      <c r="A83" s="17" t="s">
        <v>672</v>
      </c>
    </row>
    <row r="85" spans="1:5">
      <c r="A85" s="656" t="s">
        <v>92</v>
      </c>
      <c r="E85" s="14" t="s">
        <v>905</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9" width="12.140625" customWidth="1"/>
  </cols>
  <sheetData>
    <row r="1" spans="1:10" ht="12.75" customHeight="1">
      <c r="A1" s="140" t="s">
        <v>742</v>
      </c>
      <c r="G1" s="141" t="str">
        <f>Naslovnica!A20</f>
        <v>Listopad 2020.</v>
      </c>
    </row>
    <row r="2" spans="1:10" ht="12.75" customHeight="1">
      <c r="A2" s="567" t="s">
        <v>1076</v>
      </c>
      <c r="G2" s="569" t="str">
        <f>Naslovnica!A24</f>
        <v>October 2020</v>
      </c>
    </row>
    <row r="3" spans="1:10" ht="12.75" customHeight="1">
      <c r="E3" s="14" t="s">
        <v>375</v>
      </c>
      <c r="F3" s="321"/>
      <c r="G3" s="321"/>
    </row>
    <row r="4" spans="1:10" ht="16.5" customHeight="1">
      <c r="A4" s="1051" t="s">
        <v>655</v>
      </c>
      <c r="B4" s="1058" t="s">
        <v>654</v>
      </c>
      <c r="C4" s="1058"/>
      <c r="D4" s="1058"/>
      <c r="E4" s="1058"/>
      <c r="F4" s="273"/>
      <c r="G4" s="273"/>
    </row>
    <row r="5" spans="1:10" ht="12.75" customHeight="1">
      <c r="A5" s="1051"/>
      <c r="B5" s="1056" t="str">
        <f>Naslovnica!A20</f>
        <v>Listopad 2020.</v>
      </c>
      <c r="C5" s="1056"/>
      <c r="D5" s="1057" t="s">
        <v>17</v>
      </c>
      <c r="E5" s="1057"/>
    </row>
    <row r="6" spans="1:10" ht="12.75" customHeight="1">
      <c r="A6" s="1051"/>
      <c r="B6" s="1054" t="str">
        <f>Naslovnica!A24</f>
        <v>October 2020</v>
      </c>
      <c r="C6" s="1054"/>
      <c r="D6" s="1055" t="s">
        <v>46</v>
      </c>
      <c r="E6" s="1055"/>
    </row>
    <row r="7" spans="1:10" ht="12.75" customHeight="1">
      <c r="A7" s="1051"/>
      <c r="B7" s="812" t="s">
        <v>27</v>
      </c>
      <c r="C7" s="739" t="s">
        <v>28</v>
      </c>
      <c r="D7" s="739" t="s">
        <v>165</v>
      </c>
      <c r="E7" s="739" t="s">
        <v>163</v>
      </c>
    </row>
    <row r="8" spans="1:10" ht="12.75" customHeight="1">
      <c r="A8" s="1051"/>
      <c r="B8" s="811" t="s">
        <v>29</v>
      </c>
      <c r="C8" s="740" t="s">
        <v>30</v>
      </c>
      <c r="D8" s="740" t="s">
        <v>29</v>
      </c>
      <c r="E8" s="740" t="s">
        <v>164</v>
      </c>
    </row>
    <row r="9" spans="1:10" ht="12.75" customHeight="1">
      <c r="A9" s="369" t="s">
        <v>133</v>
      </c>
      <c r="B9" s="370">
        <v>358934.91113000002</v>
      </c>
      <c r="C9" s="371">
        <v>3.0986830036494346E-3</v>
      </c>
      <c r="D9" s="370">
        <v>-760.49168999999529</v>
      </c>
      <c r="E9" s="371">
        <v>-2.1142658038934004E-3</v>
      </c>
      <c r="G9" s="136"/>
      <c r="H9" s="926"/>
      <c r="I9" s="899"/>
      <c r="J9" s="77"/>
    </row>
    <row r="10" spans="1:10" ht="12.75" customHeight="1">
      <c r="A10" s="369" t="s">
        <v>134</v>
      </c>
      <c r="B10" s="370">
        <v>41332400.538660005</v>
      </c>
      <c r="C10" s="371">
        <v>0.35682237385593729</v>
      </c>
      <c r="D10" s="370">
        <v>-31801.365570001304</v>
      </c>
      <c r="E10" s="371">
        <v>-7.6881371103521001E-4</v>
      </c>
      <c r="G10" s="136"/>
      <c r="H10" s="926"/>
      <c r="I10" s="899"/>
      <c r="J10" s="77"/>
    </row>
    <row r="11" spans="1:10" ht="12.75" customHeight="1">
      <c r="A11" s="369" t="s">
        <v>135</v>
      </c>
      <c r="B11" s="370">
        <v>2764784.4160700003</v>
      </c>
      <c r="C11" s="371">
        <v>2.3868367810363389E-2</v>
      </c>
      <c r="D11" s="370">
        <v>40596.081350000575</v>
      </c>
      <c r="E11" s="371">
        <v>1.4902083249017872E-2</v>
      </c>
      <c r="G11" s="136"/>
      <c r="H11" s="926"/>
      <c r="I11" s="899"/>
      <c r="J11" s="77"/>
    </row>
    <row r="12" spans="1:10" ht="12.75" customHeight="1">
      <c r="A12" s="741" t="s">
        <v>656</v>
      </c>
      <c r="B12" s="742">
        <v>44456119.865860008</v>
      </c>
      <c r="C12" s="743">
        <v>0.38378942466995014</v>
      </c>
      <c r="D12" s="742">
        <v>8034.2240900024772</v>
      </c>
      <c r="E12" s="743">
        <v>1.8075523330196575E-4</v>
      </c>
      <c r="G12" s="136"/>
      <c r="H12" s="926"/>
      <c r="I12" s="899"/>
      <c r="J12" s="77"/>
    </row>
    <row r="13" spans="1:10" ht="12.75" customHeight="1">
      <c r="A13" s="369" t="s">
        <v>136</v>
      </c>
      <c r="B13" s="370">
        <v>144454.64699000001</v>
      </c>
      <c r="C13" s="371">
        <v>1.247076128696693E-3</v>
      </c>
      <c r="D13" s="370">
        <v>1193.0199699999939</v>
      </c>
      <c r="E13" s="371">
        <v>8.3275612235889085E-3</v>
      </c>
      <c r="G13" s="136"/>
      <c r="H13" s="926"/>
      <c r="I13" s="899"/>
      <c r="J13" s="77"/>
    </row>
    <row r="14" spans="1:10" ht="12.75" customHeight="1">
      <c r="A14" s="369" t="s">
        <v>137</v>
      </c>
      <c r="B14" s="370">
        <v>15275052.48632</v>
      </c>
      <c r="C14" s="371">
        <v>0.13186943942064691</v>
      </c>
      <c r="D14" s="370">
        <v>-62089.069089999422</v>
      </c>
      <c r="E14" s="371">
        <v>-4.0482816739797478E-3</v>
      </c>
      <c r="G14" s="136"/>
      <c r="H14" s="926"/>
      <c r="I14" s="899"/>
      <c r="J14" s="77"/>
    </row>
    <row r="15" spans="1:10" ht="12.75" customHeight="1">
      <c r="A15" s="369" t="s">
        <v>138</v>
      </c>
      <c r="B15" s="370">
        <v>753254.29110000003</v>
      </c>
      <c r="C15" s="371">
        <v>6.5028399213366136E-3</v>
      </c>
      <c r="D15" s="370">
        <v>7402.3461299999617</v>
      </c>
      <c r="E15" s="925">
        <v>9.9246856965664598E-3</v>
      </c>
      <c r="G15" s="136"/>
      <c r="H15" s="926"/>
      <c r="I15" s="899"/>
      <c r="J15" s="77"/>
    </row>
    <row r="16" spans="1:10" ht="12.75" customHeight="1">
      <c r="A16" s="744" t="s">
        <v>657</v>
      </c>
      <c r="B16" s="742">
        <v>16172761.42441</v>
      </c>
      <c r="C16" s="743">
        <v>0.13961935547068022</v>
      </c>
      <c r="D16" s="742">
        <v>-53493.702989999205</v>
      </c>
      <c r="E16" s="743">
        <v>-3.2967374523570347E-3</v>
      </c>
      <c r="G16" s="136"/>
      <c r="H16" s="926"/>
      <c r="I16" s="899"/>
      <c r="J16" s="77"/>
    </row>
    <row r="17" spans="1:10" ht="12.75" customHeight="1">
      <c r="A17" s="369" t="s">
        <v>139</v>
      </c>
      <c r="B17" s="370">
        <v>158371.92416999998</v>
      </c>
      <c r="C17" s="371">
        <v>1.3672239017817269E-3</v>
      </c>
      <c r="D17" s="370">
        <v>1992.2653799999971</v>
      </c>
      <c r="E17" s="371">
        <v>1.2739926633779097E-2</v>
      </c>
      <c r="G17" s="136"/>
      <c r="H17" s="926"/>
      <c r="I17" s="899"/>
      <c r="J17" s="77"/>
    </row>
    <row r="18" spans="1:10" ht="12.75" customHeight="1">
      <c r="A18" s="369" t="s">
        <v>140</v>
      </c>
      <c r="B18" s="370">
        <v>18606053.857490003</v>
      </c>
      <c r="C18" s="371">
        <v>0.16062595491668097</v>
      </c>
      <c r="D18" s="370">
        <v>-25401.755299996585</v>
      </c>
      <c r="E18" s="371">
        <v>-1.3633800722773204E-3</v>
      </c>
      <c r="G18" s="136"/>
      <c r="H18" s="926"/>
      <c r="I18" s="899"/>
      <c r="J18" s="77"/>
    </row>
    <row r="19" spans="1:10" ht="12.75" customHeight="1">
      <c r="A19" s="369" t="s">
        <v>141</v>
      </c>
      <c r="B19" s="370">
        <v>1096147.50443</v>
      </c>
      <c r="C19" s="371">
        <v>9.4630350410238838E-3</v>
      </c>
      <c r="D19" s="370">
        <v>16304.802489999915</v>
      </c>
      <c r="E19" s="371">
        <v>1.5099238491594447E-2</v>
      </c>
      <c r="G19" s="136"/>
      <c r="H19" s="926"/>
      <c r="I19" s="899"/>
      <c r="J19" s="77"/>
    </row>
    <row r="20" spans="1:10" ht="12.75" customHeight="1">
      <c r="A20" s="741" t="s">
        <v>658</v>
      </c>
      <c r="B20" s="742">
        <v>19860573.286090001</v>
      </c>
      <c r="C20" s="743">
        <v>0.17145621385948656</v>
      </c>
      <c r="D20" s="742">
        <v>-7104.68742999807</v>
      </c>
      <c r="E20" s="743">
        <v>-3.5760029126041815E-4</v>
      </c>
      <c r="G20" s="136"/>
      <c r="H20" s="926"/>
      <c r="I20" s="899"/>
      <c r="J20" s="77"/>
    </row>
    <row r="21" spans="1:10" ht="12.75" customHeight="1">
      <c r="A21" s="369" t="s">
        <v>142</v>
      </c>
      <c r="B21" s="370">
        <v>247701.22477</v>
      </c>
      <c r="C21" s="371">
        <v>2.1384032351758472E-3</v>
      </c>
      <c r="D21" s="370">
        <v>2651.2892299999949</v>
      </c>
      <c r="E21" s="371">
        <v>1.0819383503029911E-2</v>
      </c>
      <c r="G21" s="136"/>
      <c r="H21" s="926"/>
      <c r="I21" s="899"/>
      <c r="J21" s="77"/>
    </row>
    <row r="22" spans="1:10" ht="12.75" customHeight="1">
      <c r="A22" s="369" t="s">
        <v>143</v>
      </c>
      <c r="B22" s="370">
        <v>32796768.487089999</v>
      </c>
      <c r="C22" s="371">
        <v>0.28313431191641231</v>
      </c>
      <c r="D22" s="370">
        <v>91854.305989999324</v>
      </c>
      <c r="E22" s="371">
        <v>2.8085781079065786E-3</v>
      </c>
      <c r="G22" s="136"/>
      <c r="H22" s="926"/>
      <c r="I22" s="899"/>
      <c r="J22" s="77"/>
    </row>
    <row r="23" spans="1:10" ht="12.75" customHeight="1">
      <c r="A23" s="369" t="s">
        <v>144</v>
      </c>
      <c r="B23" s="370">
        <v>2300741.8287300002</v>
      </c>
      <c r="C23" s="371">
        <v>1.9862290848294977E-2</v>
      </c>
      <c r="D23" s="370">
        <v>27920.624960000161</v>
      </c>
      <c r="E23" s="371">
        <v>1.2284567265426594E-2</v>
      </c>
      <c r="G23" s="136"/>
      <c r="H23" s="926"/>
      <c r="I23" s="899"/>
      <c r="J23" s="77"/>
    </row>
    <row r="24" spans="1:10" ht="12.75" customHeight="1">
      <c r="A24" s="741" t="s">
        <v>659</v>
      </c>
      <c r="B24" s="742">
        <v>35345211.540589996</v>
      </c>
      <c r="C24" s="743">
        <v>0.30513500599988308</v>
      </c>
      <c r="D24" s="742">
        <v>122426.22017999738</v>
      </c>
      <c r="E24" s="743">
        <v>3.4757677187173819E-3</v>
      </c>
      <c r="G24" s="136"/>
      <c r="H24" s="926"/>
      <c r="I24" s="899"/>
      <c r="J24" s="77"/>
    </row>
    <row r="25" spans="1:10" ht="12.75" customHeight="1">
      <c r="A25" s="372" t="s">
        <v>660</v>
      </c>
      <c r="B25" s="373">
        <v>909462.70706000004</v>
      </c>
      <c r="C25" s="374">
        <v>7.8513862693037027E-3</v>
      </c>
      <c r="D25" s="373">
        <v>5076.0828900000779</v>
      </c>
      <c r="E25" s="374">
        <v>5.6127354765542758E-3</v>
      </c>
      <c r="G25" s="136"/>
      <c r="H25" s="926"/>
      <c r="I25" s="899"/>
      <c r="J25" s="77"/>
    </row>
    <row r="26" spans="1:10" ht="12.75" customHeight="1">
      <c r="A26" s="372" t="s">
        <v>661</v>
      </c>
      <c r="B26" s="373">
        <v>108010275.36956</v>
      </c>
      <c r="C26" s="374">
        <v>0.93245208010967739</v>
      </c>
      <c r="D26" s="373">
        <v>-27437.883969992399</v>
      </c>
      <c r="E26" s="374">
        <v>-2.5396579716197021E-4</v>
      </c>
      <c r="G26" s="136"/>
      <c r="H26" s="926"/>
      <c r="I26" s="899"/>
      <c r="J26" s="77"/>
    </row>
    <row r="27" spans="1:10" ht="12.75" customHeight="1">
      <c r="A27" s="372" t="s">
        <v>662</v>
      </c>
      <c r="B27" s="373">
        <v>6914928.0403300002</v>
      </c>
      <c r="C27" s="374">
        <v>5.9696533621018857E-2</v>
      </c>
      <c r="D27" s="373">
        <v>92223.85493000038</v>
      </c>
      <c r="E27" s="374">
        <v>1.3517199694419002E-2</v>
      </c>
      <c r="G27" s="136"/>
      <c r="H27" s="926"/>
      <c r="I27" s="899"/>
      <c r="J27" s="77"/>
    </row>
    <row r="28" spans="1:10" ht="18.75" customHeight="1">
      <c r="A28" s="731" t="s">
        <v>663</v>
      </c>
      <c r="B28" s="745">
        <v>115834666.11695001</v>
      </c>
      <c r="C28" s="746">
        <v>1</v>
      </c>
      <c r="D28" s="745">
        <v>69862.053850010037</v>
      </c>
      <c r="E28" s="746">
        <v>6.034826769276691E-4</v>
      </c>
      <c r="G28" s="927"/>
      <c r="H28" s="77"/>
      <c r="I28" s="899"/>
      <c r="J28" s="77"/>
    </row>
    <row r="29" spans="1:10" ht="12.75" customHeight="1">
      <c r="A29" s="20" t="s">
        <v>664</v>
      </c>
    </row>
    <row r="30" spans="1:10" ht="12.75" customHeight="1">
      <c r="C30" s="77"/>
    </row>
    <row r="31" spans="1:10" ht="12.75" customHeight="1"/>
    <row r="32" spans="1:10" s="273" customFormat="1" ht="12.75" customHeight="1">
      <c r="A32" s="155" t="s">
        <v>744</v>
      </c>
      <c r="I32" s="141" t="str">
        <f>Naslovnica!A20</f>
        <v>Listopad 2020.</v>
      </c>
    </row>
    <row r="33" spans="1:9" s="273" customFormat="1" ht="12.75" customHeight="1">
      <c r="A33" s="597" t="s">
        <v>1077</v>
      </c>
      <c r="I33" s="569" t="str">
        <f>Naslovnica!A24</f>
        <v>October 2020</v>
      </c>
    </row>
    <row r="34" spans="1:9" s="273" customFormat="1" ht="12.75" customHeight="1"/>
    <row r="35" spans="1:9" s="273" customFormat="1" ht="15" customHeight="1">
      <c r="A35" s="791"/>
      <c r="B35" s="1050" t="s">
        <v>1093</v>
      </c>
      <c r="C35" s="1050"/>
      <c r="D35" s="1050"/>
      <c r="E35" s="1050"/>
      <c r="F35" s="1050" t="s">
        <v>1092</v>
      </c>
      <c r="G35" s="1050"/>
      <c r="H35" s="1050"/>
      <c r="I35" s="1050"/>
    </row>
    <row r="36" spans="1:9" s="273" customFormat="1" ht="22.5">
      <c r="A36" s="1051" t="s">
        <v>629</v>
      </c>
      <c r="B36" s="879" t="s">
        <v>73</v>
      </c>
      <c r="C36" s="878" t="s">
        <v>113</v>
      </c>
      <c r="D36" s="878" t="s">
        <v>115</v>
      </c>
      <c r="E36" s="878" t="s">
        <v>117</v>
      </c>
      <c r="F36" s="878" t="s">
        <v>729</v>
      </c>
      <c r="G36" s="876" t="s">
        <v>65</v>
      </c>
      <c r="H36" s="876" t="s">
        <v>51</v>
      </c>
      <c r="I36" s="876" t="s">
        <v>728</v>
      </c>
    </row>
    <row r="37" spans="1:9" s="273" customFormat="1" ht="34.5" customHeight="1">
      <c r="A37" s="1051"/>
      <c r="B37" s="763" t="s">
        <v>723</v>
      </c>
      <c r="C37" s="877" t="s">
        <v>114</v>
      </c>
      <c r="D37" s="877" t="s">
        <v>116</v>
      </c>
      <c r="E37" s="877" t="s">
        <v>118</v>
      </c>
      <c r="F37" s="877" t="s">
        <v>295</v>
      </c>
      <c r="G37" s="877" t="s">
        <v>53</v>
      </c>
      <c r="H37" s="877" t="s">
        <v>54</v>
      </c>
      <c r="I37" s="880" t="s">
        <v>727</v>
      </c>
    </row>
    <row r="38" spans="1:9" s="273" customFormat="1">
      <c r="A38" s="375" t="s">
        <v>133</v>
      </c>
      <c r="B38" s="376">
        <v>143.72880000000001</v>
      </c>
      <c r="C38" s="377">
        <v>143.4487</v>
      </c>
      <c r="D38" s="376">
        <v>146.0393</v>
      </c>
      <c r="E38" s="881">
        <v>2.5905999999999949</v>
      </c>
      <c r="F38" s="882">
        <v>-8.7703145851220077E-3</v>
      </c>
      <c r="G38" s="808">
        <v>-4.1431602142441237E-2</v>
      </c>
      <c r="H38" s="808">
        <v>-3.2843100311150786E-2</v>
      </c>
      <c r="I38" s="808">
        <v>6.0254904940343579E-2</v>
      </c>
    </row>
    <row r="39" spans="1:9" s="273" customFormat="1">
      <c r="A39" s="375" t="s">
        <v>136</v>
      </c>
      <c r="B39" s="376">
        <v>144.6738</v>
      </c>
      <c r="C39" s="377">
        <v>144.57740000000001</v>
      </c>
      <c r="D39" s="376">
        <v>147.67740000000001</v>
      </c>
      <c r="E39" s="881">
        <v>3.0999999999999943</v>
      </c>
      <c r="F39" s="882">
        <v>-1.4631322281401959E-2</v>
      </c>
      <c r="G39" s="808">
        <v>-6.1910832320722475E-2</v>
      </c>
      <c r="H39" s="808">
        <v>-5.0806468544315031E-2</v>
      </c>
      <c r="I39" s="808">
        <v>6.1376180436682137E-2</v>
      </c>
    </row>
    <row r="40" spans="1:9" s="273" customFormat="1">
      <c r="A40" s="375" t="s">
        <v>139</v>
      </c>
      <c r="B40" s="376">
        <v>155.63200000000001</v>
      </c>
      <c r="C40" s="377">
        <v>155.54140000000001</v>
      </c>
      <c r="D40" s="376">
        <v>158.30410000000001</v>
      </c>
      <c r="E40" s="881">
        <v>2.7626999999999953</v>
      </c>
      <c r="F40" s="882">
        <v>-1.069010518473601E-2</v>
      </c>
      <c r="G40" s="808">
        <v>-2.6470674706015163E-2</v>
      </c>
      <c r="H40" s="808">
        <v>-1.4328563900936175E-2</v>
      </c>
      <c r="I40" s="808">
        <v>7.3949087440225547E-2</v>
      </c>
    </row>
    <row r="41" spans="1:9" s="273" customFormat="1">
      <c r="A41" s="375" t="s">
        <v>142</v>
      </c>
      <c r="B41" s="376">
        <v>143.62710000000001</v>
      </c>
      <c r="C41" s="377">
        <v>143.422</v>
      </c>
      <c r="D41" s="376">
        <v>145.608</v>
      </c>
      <c r="E41" s="881">
        <v>2.186000000000007</v>
      </c>
      <c r="F41" s="882">
        <v>-3.693822679863179E-3</v>
      </c>
      <c r="G41" s="808">
        <v>-4.7484799770802777E-2</v>
      </c>
      <c r="H41" s="808">
        <v>-3.2725556010516743E-2</v>
      </c>
      <c r="I41" s="808">
        <v>6.0133866126720115E-2</v>
      </c>
    </row>
    <row r="42" spans="1:9" s="273" customFormat="1">
      <c r="A42" s="747" t="s">
        <v>145</v>
      </c>
      <c r="B42" s="748">
        <v>145.92399843873608</v>
      </c>
      <c r="C42" s="749">
        <v>145.79908413660664</v>
      </c>
      <c r="D42" s="748">
        <v>148.29592906799556</v>
      </c>
      <c r="E42" s="883">
        <v>2.4968449313889209</v>
      </c>
      <c r="F42" s="884">
        <v>-8.6031348275132924E-3</v>
      </c>
      <c r="G42" s="863">
        <v>-4.2166597292499164E-2</v>
      </c>
      <c r="H42" s="863">
        <v>-3.0567889252418157E-2</v>
      </c>
      <c r="I42" s="863">
        <v>6.2850183368105661E-2</v>
      </c>
    </row>
    <row r="43" spans="1:9" s="273" customFormat="1">
      <c r="A43" s="375" t="s">
        <v>134</v>
      </c>
      <c r="B43" s="376">
        <v>259.9282</v>
      </c>
      <c r="C43" s="377">
        <v>259.55270000000002</v>
      </c>
      <c r="D43" s="376">
        <v>262.23739999999998</v>
      </c>
      <c r="E43" s="881">
        <v>2.6846999999999639</v>
      </c>
      <c r="F43" s="882">
        <v>-3.4436698125649423E-3</v>
      </c>
      <c r="G43" s="809">
        <v>-7.6462621541539821E-4</v>
      </c>
      <c r="H43" s="809">
        <v>2.513532850065392E-3</v>
      </c>
      <c r="I43" s="809">
        <v>5.2938347710457467E-2</v>
      </c>
    </row>
    <row r="44" spans="1:9" s="273" customFormat="1">
      <c r="A44" s="375" t="s">
        <v>137</v>
      </c>
      <c r="B44" s="376">
        <v>272.68790000000001</v>
      </c>
      <c r="C44" s="377">
        <v>272.53440000000001</v>
      </c>
      <c r="D44" s="376">
        <v>276.06580000000002</v>
      </c>
      <c r="E44" s="881">
        <v>3.5314000000000192</v>
      </c>
      <c r="F44" s="882">
        <v>-8.03465739481668E-3</v>
      </c>
      <c r="G44" s="809">
        <v>-3.3845945622280937E-2</v>
      </c>
      <c r="H44" s="809">
        <v>-2.4955035810445891E-2</v>
      </c>
      <c r="I44" s="809">
        <v>5.5666789631195313E-2</v>
      </c>
    </row>
    <row r="45" spans="1:9" s="273" customFormat="1">
      <c r="A45" s="375" t="s">
        <v>140</v>
      </c>
      <c r="B45" s="376">
        <v>249.54689999999999</v>
      </c>
      <c r="C45" s="377">
        <v>249.3716</v>
      </c>
      <c r="D45" s="376">
        <v>252.8261</v>
      </c>
      <c r="E45" s="881">
        <v>3.4544999999999959</v>
      </c>
      <c r="F45" s="882">
        <v>-4.5772861300452661E-3</v>
      </c>
      <c r="G45" s="809">
        <v>-5.3913995877234999E-3</v>
      </c>
      <c r="H45" s="809">
        <v>4.9622515300140613E-3</v>
      </c>
      <c r="I45" s="809">
        <v>5.0623329623731284E-2</v>
      </c>
    </row>
    <row r="46" spans="1:9" s="273" customFormat="1">
      <c r="A46" s="375" t="s">
        <v>143</v>
      </c>
      <c r="B46" s="376">
        <v>267.25380000000001</v>
      </c>
      <c r="C46" s="377">
        <v>267.02940000000001</v>
      </c>
      <c r="D46" s="376">
        <v>269.32549999999998</v>
      </c>
      <c r="E46" s="881">
        <v>2.2960999999999672</v>
      </c>
      <c r="F46" s="882">
        <v>-1.5376275417144925E-4</v>
      </c>
      <c r="G46" s="809">
        <v>-1.5386644522238146E-2</v>
      </c>
      <c r="H46" s="809">
        <v>-1.1058594453939974E-2</v>
      </c>
      <c r="I46" s="809">
        <v>5.4519886675049145E-2</v>
      </c>
    </row>
    <row r="47" spans="1:9" s="273" customFormat="1">
      <c r="A47" s="747" t="s">
        <v>146</v>
      </c>
      <c r="B47" s="748">
        <v>262.16878374724013</v>
      </c>
      <c r="C47" s="749">
        <v>261.98271333181924</v>
      </c>
      <c r="D47" s="748">
        <v>264.659944914996</v>
      </c>
      <c r="E47" s="883">
        <v>2.6772315831767628</v>
      </c>
      <c r="F47" s="884">
        <v>-3.2918403670291196E-3</v>
      </c>
      <c r="G47" s="863">
        <v>-1.1376244598264695E-2</v>
      </c>
      <c r="H47" s="863">
        <v>-5.7715241028600817E-3</v>
      </c>
      <c r="I47" s="863">
        <v>5.342650150803796E-2</v>
      </c>
    </row>
    <row r="48" spans="1:9" s="273" customFormat="1">
      <c r="A48" s="375" t="s">
        <v>135</v>
      </c>
      <c r="B48" s="376">
        <v>132.77850000000001</v>
      </c>
      <c r="C48" s="377">
        <v>132.4862</v>
      </c>
      <c r="D48" s="376">
        <v>132.7808</v>
      </c>
      <c r="E48" s="881">
        <v>0.29460000000000264</v>
      </c>
      <c r="F48" s="882">
        <v>2.4816949515966691E-3</v>
      </c>
      <c r="G48" s="809">
        <v>8.5931051637788691E-4</v>
      </c>
      <c r="H48" s="809">
        <v>-1.8980538370755307E-3</v>
      </c>
      <c r="I48" s="809">
        <v>4.6789399005256582E-2</v>
      </c>
    </row>
    <row r="49" spans="1:9" s="273" customFormat="1">
      <c r="A49" s="375" t="s">
        <v>138</v>
      </c>
      <c r="B49" s="376">
        <v>141.4161</v>
      </c>
      <c r="C49" s="377">
        <v>141.01519999999999</v>
      </c>
      <c r="D49" s="376">
        <v>141.48580000000001</v>
      </c>
      <c r="E49" s="881">
        <v>0.47060000000001878</v>
      </c>
      <c r="F49" s="882">
        <v>3.3296250783985126E-3</v>
      </c>
      <c r="G49" s="809">
        <v>1.2802543893259521E-2</v>
      </c>
      <c r="H49" s="809">
        <v>1.0987337645625761E-2</v>
      </c>
      <c r="I49" s="809">
        <v>5.74844965430239E-2</v>
      </c>
    </row>
    <row r="50" spans="1:9" s="273" customFormat="1">
      <c r="A50" s="375" t="s">
        <v>141</v>
      </c>
      <c r="B50" s="376">
        <v>137.6687</v>
      </c>
      <c r="C50" s="377">
        <v>137.2176</v>
      </c>
      <c r="D50" s="376">
        <v>137.79740000000001</v>
      </c>
      <c r="E50" s="881">
        <v>0.57980000000000587</v>
      </c>
      <c r="F50" s="882">
        <v>4.0389483564513551E-3</v>
      </c>
      <c r="G50" s="809">
        <v>1.5596678826597543E-2</v>
      </c>
      <c r="H50" s="809">
        <v>1.4033226898245932E-2</v>
      </c>
      <c r="I50" s="809">
        <v>5.2913698744701865E-2</v>
      </c>
    </row>
    <row r="51" spans="1:9" s="273" customFormat="1">
      <c r="A51" s="375" t="s">
        <v>144</v>
      </c>
      <c r="B51" s="376">
        <v>140.2166</v>
      </c>
      <c r="C51" s="377">
        <v>139.89680000000001</v>
      </c>
      <c r="D51" s="376">
        <v>140.27869999999999</v>
      </c>
      <c r="E51" s="881">
        <v>0.38189999999997326</v>
      </c>
      <c r="F51" s="882">
        <v>2.597722041596473E-3</v>
      </c>
      <c r="G51" s="809">
        <v>9.3327027550369479E-3</v>
      </c>
      <c r="H51" s="809">
        <v>7.486274444996166E-3</v>
      </c>
      <c r="I51" s="809">
        <v>5.6032606227834458E-2</v>
      </c>
    </row>
    <row r="52" spans="1:9" s="273" customFormat="1">
      <c r="A52" s="747" t="s">
        <v>147</v>
      </c>
      <c r="B52" s="748">
        <v>136.96940949583657</v>
      </c>
      <c r="C52" s="749">
        <v>136.63316558826452</v>
      </c>
      <c r="D52" s="748">
        <v>137.01532864516244</v>
      </c>
      <c r="E52" s="883">
        <v>0.38216305689792307</v>
      </c>
      <c r="F52" s="884">
        <v>2.8266336890390154E-3</v>
      </c>
      <c r="G52" s="863">
        <v>7.371202794012266E-3</v>
      </c>
      <c r="H52" s="863">
        <v>5.2477620273503334E-3</v>
      </c>
      <c r="I52" s="863">
        <v>5.2049227591312475E-2</v>
      </c>
    </row>
    <row r="53" spans="1:9" s="273" customFormat="1" ht="12.75" customHeight="1">
      <c r="A53" s="23" t="s">
        <v>628</v>
      </c>
      <c r="G53" s="806"/>
      <c r="H53" s="806"/>
      <c r="I53" s="806"/>
    </row>
    <row r="54" spans="1:9" s="273" customFormat="1" ht="25.5" customHeight="1">
      <c r="A54" s="1053" t="s">
        <v>148</v>
      </c>
      <c r="B54" s="1053"/>
      <c r="C54" s="1053"/>
      <c r="D54" s="1053"/>
      <c r="E54" s="1053"/>
      <c r="F54" s="1053"/>
      <c r="G54" s="1053"/>
      <c r="H54" s="1053"/>
      <c r="I54" s="1053"/>
    </row>
    <row r="55" spans="1:9" s="273" customFormat="1" ht="21.75" customHeight="1">
      <c r="A55" s="1052" t="s">
        <v>202</v>
      </c>
      <c r="B55" s="1052"/>
      <c r="C55" s="1052"/>
      <c r="D55" s="1052"/>
      <c r="E55" s="1052"/>
      <c r="F55" s="1052"/>
      <c r="G55" s="1052"/>
      <c r="H55" s="1052"/>
      <c r="I55" s="1052"/>
    </row>
    <row r="56" spans="1:9" s="273" customFormat="1" ht="12.75" customHeight="1">
      <c r="A56" s="182" t="s">
        <v>149</v>
      </c>
      <c r="B56" s="182"/>
      <c r="C56" s="182"/>
      <c r="D56" s="182"/>
      <c r="E56" s="182"/>
    </row>
    <row r="57" spans="1:9" s="273" customFormat="1" ht="10.5" customHeight="1">
      <c r="A57" s="598" t="s">
        <v>1094</v>
      </c>
      <c r="B57" s="183"/>
      <c r="C57" s="183"/>
      <c r="D57" s="183"/>
      <c r="E57" s="183"/>
      <c r="F57" s="141"/>
    </row>
    <row r="58" spans="1:9" s="273" customFormat="1" ht="12.75" customHeight="1">
      <c r="F58" s="183"/>
    </row>
    <row r="59" spans="1:9" s="273" customFormat="1" ht="12.75" customHeight="1">
      <c r="A59" s="182"/>
    </row>
    <row r="60" spans="1:9" s="273" customFormat="1" ht="12.75" customHeight="1">
      <c r="A60" s="656" t="s">
        <v>92</v>
      </c>
    </row>
    <row r="61" spans="1:9" s="273" customFormat="1" ht="12.75" customHeight="1"/>
    <row r="62" spans="1:9" s="273" customFormat="1" ht="12.75" customHeight="1"/>
    <row r="63" spans="1:9" s="273" customFormat="1" ht="12.75" customHeight="1">
      <c r="I63" s="68" t="s">
        <v>906</v>
      </c>
    </row>
  </sheetData>
  <mergeCells count="11">
    <mergeCell ref="A4:A8"/>
    <mergeCell ref="B6:C6"/>
    <mergeCell ref="D6:E6"/>
    <mergeCell ref="B5:C5"/>
    <mergeCell ref="D5:E5"/>
    <mergeCell ref="B4:E4"/>
    <mergeCell ref="B35:E35"/>
    <mergeCell ref="F35:I35"/>
    <mergeCell ref="A36:A37"/>
    <mergeCell ref="A55:I55"/>
    <mergeCell ref="A54:I54"/>
  </mergeCells>
  <hyperlinks>
    <hyperlink ref="A60" location="'2 Sadržaj'!A1" display="Sadržaj / Contents"/>
  </hyperlinks>
  <pageMargins left="0.7" right="0.7" top="0.75" bottom="0.75" header="0.3" footer="0.3"/>
  <pageSetup paperSize="9"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s>
  <sheetData>
    <row r="1" spans="1:33" ht="12.75" customHeight="1">
      <c r="A1" s="154" t="s">
        <v>745</v>
      </c>
      <c r="AG1" s="141" t="str">
        <f>Naslovnica!A20</f>
        <v>Listopad 2020.</v>
      </c>
    </row>
    <row r="2" spans="1:33" ht="12.75" customHeight="1">
      <c r="A2" s="593" t="s">
        <v>1078</v>
      </c>
      <c r="AG2" s="569" t="str">
        <f>Naslovnica!A24</f>
        <v>October 2020</v>
      </c>
    </row>
    <row r="3" spans="1:33" ht="12.75" customHeight="1">
      <c r="A3" s="67"/>
      <c r="AG3" s="66"/>
    </row>
    <row r="4" spans="1:33" ht="12.75" customHeight="1">
      <c r="I4" s="181"/>
      <c r="J4" s="181"/>
      <c r="K4" s="181"/>
      <c r="AG4" s="14" t="s">
        <v>601</v>
      </c>
    </row>
    <row r="5" spans="1:33" ht="15" customHeight="1">
      <c r="A5" s="750" t="s">
        <v>150</v>
      </c>
      <c r="B5" s="1059" t="s">
        <v>650</v>
      </c>
      <c r="C5" s="1059"/>
      <c r="D5" s="1059"/>
      <c r="E5" s="1059"/>
      <c r="F5" s="1059"/>
      <c r="G5" s="1059"/>
      <c r="H5" s="1059"/>
      <c r="I5" s="1059"/>
      <c r="J5" s="1060" t="s">
        <v>644</v>
      </c>
      <c r="K5" s="1060"/>
      <c r="L5" s="1059" t="s">
        <v>649</v>
      </c>
      <c r="M5" s="1059"/>
      <c r="N5" s="1059"/>
      <c r="O5" s="1059"/>
      <c r="P5" s="1059"/>
      <c r="Q5" s="1059"/>
      <c r="R5" s="1059"/>
      <c r="S5" s="1059"/>
      <c r="T5" s="1060" t="s">
        <v>645</v>
      </c>
      <c r="U5" s="1060"/>
      <c r="V5" s="1059" t="s">
        <v>648</v>
      </c>
      <c r="W5" s="1059"/>
      <c r="X5" s="1059"/>
      <c r="Y5" s="1059"/>
      <c r="Z5" s="1059"/>
      <c r="AA5" s="1059"/>
      <c r="AB5" s="1059"/>
      <c r="AC5" s="1059"/>
      <c r="AD5" s="1060" t="s">
        <v>646</v>
      </c>
      <c r="AE5" s="1060"/>
      <c r="AF5" s="1062" t="s">
        <v>647</v>
      </c>
      <c r="AG5" s="1062"/>
    </row>
    <row r="6" spans="1:33" ht="22.5" customHeight="1">
      <c r="A6" s="1061" t="s">
        <v>651</v>
      </c>
      <c r="B6" s="1050" t="s">
        <v>151</v>
      </c>
      <c r="C6" s="1050"/>
      <c r="D6" s="1050" t="s">
        <v>152</v>
      </c>
      <c r="E6" s="1050"/>
      <c r="F6" s="1050" t="s">
        <v>153</v>
      </c>
      <c r="G6" s="1050"/>
      <c r="H6" s="1050" t="s">
        <v>154</v>
      </c>
      <c r="I6" s="1050"/>
      <c r="J6" s="1060"/>
      <c r="K6" s="1060"/>
      <c r="L6" s="1050" t="s">
        <v>151</v>
      </c>
      <c r="M6" s="1050"/>
      <c r="N6" s="1050" t="s">
        <v>152</v>
      </c>
      <c r="O6" s="1050"/>
      <c r="P6" s="1050" t="s">
        <v>153</v>
      </c>
      <c r="Q6" s="1050"/>
      <c r="R6" s="1050" t="s">
        <v>154</v>
      </c>
      <c r="S6" s="1050"/>
      <c r="T6" s="1060"/>
      <c r="U6" s="1060"/>
      <c r="V6" s="1050" t="s">
        <v>151</v>
      </c>
      <c r="W6" s="1050"/>
      <c r="X6" s="1050" t="s">
        <v>152</v>
      </c>
      <c r="Y6" s="1050"/>
      <c r="Z6" s="1050" t="s">
        <v>153</v>
      </c>
      <c r="AA6" s="1050"/>
      <c r="AB6" s="1050" t="s">
        <v>154</v>
      </c>
      <c r="AC6" s="1050"/>
      <c r="AD6" s="1060"/>
      <c r="AE6" s="1060"/>
      <c r="AF6" s="1062"/>
      <c r="AG6" s="1062"/>
    </row>
    <row r="7" spans="1:33">
      <c r="A7" s="1061"/>
      <c r="B7" s="750" t="s">
        <v>31</v>
      </c>
      <c r="C7" s="750" t="s">
        <v>32</v>
      </c>
      <c r="D7" s="750" t="s">
        <v>31</v>
      </c>
      <c r="E7" s="750" t="s">
        <v>32</v>
      </c>
      <c r="F7" s="750" t="s">
        <v>31</v>
      </c>
      <c r="G7" s="750" t="s">
        <v>32</v>
      </c>
      <c r="H7" s="750" t="s">
        <v>31</v>
      </c>
      <c r="I7" s="750" t="s">
        <v>32</v>
      </c>
      <c r="J7" s="750" t="s">
        <v>31</v>
      </c>
      <c r="K7" s="750" t="s">
        <v>32</v>
      </c>
      <c r="L7" s="750" t="s">
        <v>31</v>
      </c>
      <c r="M7" s="750" t="s">
        <v>32</v>
      </c>
      <c r="N7" s="750" t="s">
        <v>31</v>
      </c>
      <c r="O7" s="750" t="s">
        <v>32</v>
      </c>
      <c r="P7" s="750" t="s">
        <v>31</v>
      </c>
      <c r="Q7" s="750" t="s">
        <v>32</v>
      </c>
      <c r="R7" s="750" t="s">
        <v>31</v>
      </c>
      <c r="S7" s="750" t="s">
        <v>32</v>
      </c>
      <c r="T7" s="750" t="s">
        <v>31</v>
      </c>
      <c r="U7" s="750" t="s">
        <v>32</v>
      </c>
      <c r="V7" s="750" t="s">
        <v>31</v>
      </c>
      <c r="W7" s="750" t="s">
        <v>32</v>
      </c>
      <c r="X7" s="750" t="s">
        <v>31</v>
      </c>
      <c r="Y7" s="750" t="s">
        <v>32</v>
      </c>
      <c r="Z7" s="750" t="s">
        <v>31</v>
      </c>
      <c r="AA7" s="750" t="s">
        <v>32</v>
      </c>
      <c r="AB7" s="750" t="s">
        <v>31</v>
      </c>
      <c r="AC7" s="750" t="s">
        <v>32</v>
      </c>
      <c r="AD7" s="750" t="s">
        <v>31</v>
      </c>
      <c r="AE7" s="750" t="s">
        <v>32</v>
      </c>
      <c r="AF7" s="750" t="s">
        <v>31</v>
      </c>
      <c r="AG7" s="750" t="s">
        <v>32</v>
      </c>
    </row>
    <row r="8" spans="1:33">
      <c r="A8" s="1061"/>
      <c r="B8" s="751" t="s">
        <v>29</v>
      </c>
      <c r="C8" s="751" t="s">
        <v>30</v>
      </c>
      <c r="D8" s="751" t="s">
        <v>29</v>
      </c>
      <c r="E8" s="751" t="s">
        <v>30</v>
      </c>
      <c r="F8" s="751" t="s">
        <v>29</v>
      </c>
      <c r="G8" s="751" t="s">
        <v>30</v>
      </c>
      <c r="H8" s="751" t="s">
        <v>29</v>
      </c>
      <c r="I8" s="751" t="s">
        <v>30</v>
      </c>
      <c r="J8" s="751" t="s">
        <v>29</v>
      </c>
      <c r="K8" s="751" t="s">
        <v>30</v>
      </c>
      <c r="L8" s="751" t="s">
        <v>29</v>
      </c>
      <c r="M8" s="751" t="s">
        <v>30</v>
      </c>
      <c r="N8" s="751" t="s">
        <v>29</v>
      </c>
      <c r="O8" s="751" t="s">
        <v>30</v>
      </c>
      <c r="P8" s="751" t="s">
        <v>29</v>
      </c>
      <c r="Q8" s="751" t="s">
        <v>30</v>
      </c>
      <c r="R8" s="751" t="s">
        <v>29</v>
      </c>
      <c r="S8" s="751" t="s">
        <v>30</v>
      </c>
      <c r="T8" s="751" t="s">
        <v>29</v>
      </c>
      <c r="U8" s="751" t="s">
        <v>30</v>
      </c>
      <c r="V8" s="751" t="s">
        <v>29</v>
      </c>
      <c r="W8" s="751" t="s">
        <v>30</v>
      </c>
      <c r="X8" s="751" t="s">
        <v>29</v>
      </c>
      <c r="Y8" s="751" t="s">
        <v>30</v>
      </c>
      <c r="Z8" s="751" t="s">
        <v>29</v>
      </c>
      <c r="AA8" s="751" t="s">
        <v>30</v>
      </c>
      <c r="AB8" s="751" t="s">
        <v>29</v>
      </c>
      <c r="AC8" s="751" t="s">
        <v>30</v>
      </c>
      <c r="AD8" s="751" t="s">
        <v>29</v>
      </c>
      <c r="AE8" s="751" t="s">
        <v>30</v>
      </c>
      <c r="AF8" s="751" t="s">
        <v>29</v>
      </c>
      <c r="AG8" s="751" t="s">
        <v>30</v>
      </c>
    </row>
    <row r="9" spans="1:33" ht="18">
      <c r="A9" s="378" t="s">
        <v>487</v>
      </c>
      <c r="B9" s="379">
        <v>10248.70637</v>
      </c>
      <c r="C9" s="380">
        <v>2.8553105457853042E-2</v>
      </c>
      <c r="D9" s="379">
        <v>6299.8279899999998</v>
      </c>
      <c r="E9" s="380">
        <v>4.3611113392815329E-2</v>
      </c>
      <c r="F9" s="379">
        <v>10465.70844</v>
      </c>
      <c r="G9" s="380">
        <v>6.608310465916846E-2</v>
      </c>
      <c r="H9" s="379">
        <v>14263.508740000001</v>
      </c>
      <c r="I9" s="380">
        <v>5.7583521249215501E-2</v>
      </c>
      <c r="J9" s="379">
        <v>41277.751539999997</v>
      </c>
      <c r="K9" s="380">
        <v>4.5386964434679988E-2</v>
      </c>
      <c r="L9" s="379">
        <v>238472.65688999998</v>
      </c>
      <c r="M9" s="380">
        <v>5.7696299702444352E-3</v>
      </c>
      <c r="N9" s="379">
        <v>281051.71237999998</v>
      </c>
      <c r="O9" s="380">
        <v>1.8399394216923555E-2</v>
      </c>
      <c r="P9" s="379">
        <v>222631.47571</v>
      </c>
      <c r="Q9" s="380">
        <v>1.1965539679461805E-2</v>
      </c>
      <c r="R9" s="379">
        <v>1010902.82614</v>
      </c>
      <c r="S9" s="380">
        <v>3.0823244873589544E-2</v>
      </c>
      <c r="T9" s="379">
        <v>1753058.6711200001</v>
      </c>
      <c r="U9" s="380">
        <v>1.6230480527170806E-2</v>
      </c>
      <c r="V9" s="379">
        <v>32630.310010000001</v>
      </c>
      <c r="W9" s="380">
        <v>1.1802117308076527E-2</v>
      </c>
      <c r="X9" s="379">
        <v>19259.006719999998</v>
      </c>
      <c r="Y9" s="380">
        <v>2.5567735819832488E-2</v>
      </c>
      <c r="Z9" s="379">
        <v>29760.525329999997</v>
      </c>
      <c r="AA9" s="380">
        <v>2.7150110007754438E-2</v>
      </c>
      <c r="AB9" s="379">
        <v>174484.49956999999</v>
      </c>
      <c r="AC9" s="380">
        <v>7.5838365431168217E-2</v>
      </c>
      <c r="AD9" s="379">
        <v>256134.34162999998</v>
      </c>
      <c r="AE9" s="380">
        <v>3.7040781933831451E-2</v>
      </c>
      <c r="AF9" s="379">
        <v>2050470.7642900001</v>
      </c>
      <c r="AG9" s="380">
        <v>1.7701702202169649E-2</v>
      </c>
    </row>
    <row r="10" spans="1:33" ht="18">
      <c r="A10" s="378" t="s">
        <v>488</v>
      </c>
      <c r="B10" s="381">
        <v>2686.4170600000002</v>
      </c>
      <c r="C10" s="382">
        <v>7.4844128467264816E-3</v>
      </c>
      <c r="D10" s="381">
        <v>1300.34907</v>
      </c>
      <c r="E10" s="382">
        <v>9.0017808156079449E-3</v>
      </c>
      <c r="F10" s="381">
        <v>554.33481000000006</v>
      </c>
      <c r="G10" s="382">
        <v>3.5002088463922721E-3</v>
      </c>
      <c r="H10" s="381">
        <v>232.81658999999999</v>
      </c>
      <c r="I10" s="382">
        <v>9.3990891735064709E-4</v>
      </c>
      <c r="J10" s="381">
        <v>4773.9175300000006</v>
      </c>
      <c r="K10" s="382">
        <v>5.2491624922505475E-3</v>
      </c>
      <c r="L10" s="381">
        <v>243567.70011999999</v>
      </c>
      <c r="M10" s="382">
        <v>5.8928999270724787E-3</v>
      </c>
      <c r="N10" s="381">
        <v>84208.85315000001</v>
      </c>
      <c r="O10" s="382">
        <v>5.5128356007559118E-3</v>
      </c>
      <c r="P10" s="381">
        <v>71257.528139999995</v>
      </c>
      <c r="Q10" s="382">
        <v>3.8298033901108357E-3</v>
      </c>
      <c r="R10" s="381">
        <v>23785.518539999997</v>
      </c>
      <c r="S10" s="382">
        <v>7.2523970004431519E-4</v>
      </c>
      <c r="T10" s="381">
        <v>422819.59995000006</v>
      </c>
      <c r="U10" s="380">
        <v>3.9146238494746138E-3</v>
      </c>
      <c r="V10" s="381">
        <v>4624.2997300000006</v>
      </c>
      <c r="W10" s="382">
        <v>1.672571540522934E-3</v>
      </c>
      <c r="X10" s="381">
        <v>117.56619000000001</v>
      </c>
      <c r="Y10" s="382">
        <v>1.5607769034852034E-4</v>
      </c>
      <c r="Z10" s="381">
        <v>210.37799999999999</v>
      </c>
      <c r="AA10" s="382">
        <v>1.9192489984219522E-4</v>
      </c>
      <c r="AB10" s="381">
        <v>157.49880999999999</v>
      </c>
      <c r="AC10" s="382">
        <v>6.8455664183294607E-5</v>
      </c>
      <c r="AD10" s="381">
        <v>5109.7427299999999</v>
      </c>
      <c r="AE10" s="382">
        <v>7.3894373161924461E-4</v>
      </c>
      <c r="AF10" s="381">
        <v>432703.26021000004</v>
      </c>
      <c r="AG10" s="380">
        <v>3.7355247329252054E-3</v>
      </c>
    </row>
    <row r="11" spans="1:33" ht="27">
      <c r="A11" s="378" t="s">
        <v>489</v>
      </c>
      <c r="B11" s="381">
        <v>348007.40662999998</v>
      </c>
      <c r="C11" s="382">
        <v>0.96955574907551345</v>
      </c>
      <c r="D11" s="381">
        <v>137058.60975</v>
      </c>
      <c r="E11" s="382">
        <v>0.94880028165163832</v>
      </c>
      <c r="F11" s="381">
        <v>148736.66681</v>
      </c>
      <c r="G11" s="382">
        <v>0.93916057148072984</v>
      </c>
      <c r="H11" s="381">
        <v>233307.15440999999</v>
      </c>
      <c r="I11" s="382">
        <v>0.9418893855960323</v>
      </c>
      <c r="J11" s="381">
        <v>867109.83759999997</v>
      </c>
      <c r="K11" s="382">
        <v>0.95343088932484865</v>
      </c>
      <c r="L11" s="381">
        <v>41113192.037629999</v>
      </c>
      <c r="M11" s="382">
        <v>0.99469644883497699</v>
      </c>
      <c r="N11" s="381">
        <v>14921254.725540001</v>
      </c>
      <c r="O11" s="382">
        <v>0.97683819671998817</v>
      </c>
      <c r="P11" s="381">
        <v>18597872.251990002</v>
      </c>
      <c r="Q11" s="382">
        <v>0.99956027185760798</v>
      </c>
      <c r="R11" s="381">
        <v>31816597.69698</v>
      </c>
      <c r="S11" s="382">
        <v>0.97011379976366174</v>
      </c>
      <c r="T11" s="381">
        <v>106448916.71214001</v>
      </c>
      <c r="U11" s="382">
        <v>0.98554435073813329</v>
      </c>
      <c r="V11" s="381">
        <v>2739259.7731300001</v>
      </c>
      <c r="W11" s="382">
        <v>0.9907679445848866</v>
      </c>
      <c r="X11" s="381">
        <v>736095.62383000006</v>
      </c>
      <c r="Y11" s="382">
        <v>0.97722061796031368</v>
      </c>
      <c r="Z11" s="381">
        <v>1070987.7051000001</v>
      </c>
      <c r="AA11" s="382">
        <v>0.9770470678185933</v>
      </c>
      <c r="AB11" s="381">
        <v>2136714.9869499998</v>
      </c>
      <c r="AC11" s="382">
        <v>0.92870697627532506</v>
      </c>
      <c r="AD11" s="381">
        <v>6683058.0890100002</v>
      </c>
      <c r="AE11" s="382">
        <v>0.96646820473507999</v>
      </c>
      <c r="AF11" s="381">
        <v>113999084.63875</v>
      </c>
      <c r="AG11" s="382">
        <v>0.98415343575690251</v>
      </c>
    </row>
    <row r="12" spans="1:33" ht="18.75">
      <c r="A12" s="378" t="s">
        <v>490</v>
      </c>
      <c r="B12" s="383">
        <v>274187.63305</v>
      </c>
      <c r="C12" s="384">
        <v>0.76389235080756468</v>
      </c>
      <c r="D12" s="383">
        <v>96487.521180000011</v>
      </c>
      <c r="E12" s="384">
        <v>0.6679433523982059</v>
      </c>
      <c r="F12" s="383">
        <v>94807.67856</v>
      </c>
      <c r="G12" s="384">
        <v>0.59863943092736127</v>
      </c>
      <c r="H12" s="383">
        <v>159594.47437000001</v>
      </c>
      <c r="I12" s="384">
        <v>0.64430232235706353</v>
      </c>
      <c r="J12" s="383">
        <v>625077.30716000008</v>
      </c>
      <c r="K12" s="384">
        <v>0.68730394584366605</v>
      </c>
      <c r="L12" s="383">
        <v>35023464.403849997</v>
      </c>
      <c r="M12" s="384">
        <v>0.84736100365356271</v>
      </c>
      <c r="N12" s="383">
        <v>12032462.155040001</v>
      </c>
      <c r="O12" s="384">
        <v>0.78771985666275179</v>
      </c>
      <c r="P12" s="383">
        <v>14778547.486469999</v>
      </c>
      <c r="Q12" s="384">
        <v>0.7942870422532281</v>
      </c>
      <c r="R12" s="383">
        <v>25591632.33137</v>
      </c>
      <c r="S12" s="384">
        <v>0.78030957048234173</v>
      </c>
      <c r="T12" s="383">
        <v>87426106.376729995</v>
      </c>
      <c r="U12" s="384">
        <v>0.8094239745024191</v>
      </c>
      <c r="V12" s="383">
        <v>2688011.0555599998</v>
      </c>
      <c r="W12" s="384">
        <v>0.97223170093705547</v>
      </c>
      <c r="X12" s="383">
        <v>714278.89762000006</v>
      </c>
      <c r="Y12" s="384">
        <v>0.94825732300431631</v>
      </c>
      <c r="Z12" s="383">
        <v>998962.12491000001</v>
      </c>
      <c r="AA12" s="384">
        <v>0.91133914082983125</v>
      </c>
      <c r="AB12" s="383">
        <v>2002787.94523</v>
      </c>
      <c r="AC12" s="384">
        <v>0.87049660253950822</v>
      </c>
      <c r="AD12" s="383">
        <v>6404040.0233199997</v>
      </c>
      <c r="AE12" s="384">
        <v>0.92611810071914802</v>
      </c>
      <c r="AF12" s="383">
        <v>94455223.707210004</v>
      </c>
      <c r="AG12" s="384">
        <v>0.81543139781527307</v>
      </c>
    </row>
    <row r="13" spans="1:33" ht="19.5">
      <c r="A13" s="385" t="s">
        <v>491</v>
      </c>
      <c r="B13" s="383">
        <v>89711.887390000004</v>
      </c>
      <c r="C13" s="384">
        <v>0.24993915222001883</v>
      </c>
      <c r="D13" s="383">
        <v>31296.135989999999</v>
      </c>
      <c r="E13" s="384">
        <v>0.21665025419477504</v>
      </c>
      <c r="F13" s="383">
        <v>40604.417090000003</v>
      </c>
      <c r="G13" s="384">
        <v>0.2563864605598547</v>
      </c>
      <c r="H13" s="383">
        <v>47338.139390000004</v>
      </c>
      <c r="I13" s="384">
        <v>0.19110983174974311</v>
      </c>
      <c r="J13" s="383">
        <v>208950.57986</v>
      </c>
      <c r="K13" s="384">
        <v>0.22975167451942033</v>
      </c>
      <c r="L13" s="383">
        <v>3996454.1788900001</v>
      </c>
      <c r="M13" s="384">
        <v>9.6690589629604057E-2</v>
      </c>
      <c r="N13" s="383">
        <v>2104528.6661400003</v>
      </c>
      <c r="O13" s="384">
        <v>0.13777554401366343</v>
      </c>
      <c r="P13" s="383">
        <v>2553583.14218</v>
      </c>
      <c r="Q13" s="384">
        <v>0.13724474634647132</v>
      </c>
      <c r="R13" s="383">
        <v>2739620.8601599997</v>
      </c>
      <c r="S13" s="384">
        <v>8.353325606571313E-2</v>
      </c>
      <c r="T13" s="383">
        <v>11394186.847369999</v>
      </c>
      <c r="U13" s="384">
        <v>0.10549169334477196</v>
      </c>
      <c r="V13" s="383">
        <v>0</v>
      </c>
      <c r="W13" s="384">
        <v>0</v>
      </c>
      <c r="X13" s="383">
        <v>0</v>
      </c>
      <c r="Y13" s="384">
        <v>0</v>
      </c>
      <c r="Z13" s="383">
        <v>0</v>
      </c>
      <c r="AA13" s="384">
        <v>0</v>
      </c>
      <c r="AB13" s="383">
        <v>0</v>
      </c>
      <c r="AC13" s="384">
        <v>0</v>
      </c>
      <c r="AD13" s="383">
        <v>0</v>
      </c>
      <c r="AE13" s="384">
        <v>0</v>
      </c>
      <c r="AF13" s="383">
        <v>11603137.427229999</v>
      </c>
      <c r="AG13" s="384">
        <v>0.10016981803629614</v>
      </c>
    </row>
    <row r="14" spans="1:33" ht="19.5">
      <c r="A14" s="385" t="s">
        <v>492</v>
      </c>
      <c r="B14" s="383">
        <v>153667.70332</v>
      </c>
      <c r="C14" s="384">
        <v>0.42812136282932983</v>
      </c>
      <c r="D14" s="383">
        <v>48730.271390000002</v>
      </c>
      <c r="E14" s="384">
        <v>0.33733959000552882</v>
      </c>
      <c r="F14" s="383">
        <v>52537.673820000004</v>
      </c>
      <c r="G14" s="384">
        <v>0.3317360327301756</v>
      </c>
      <c r="H14" s="383">
        <v>102401.23596999999</v>
      </c>
      <c r="I14" s="384">
        <v>0.41340625612603826</v>
      </c>
      <c r="J14" s="383">
        <v>357336.88449999999</v>
      </c>
      <c r="K14" s="384">
        <v>0.39290988154440665</v>
      </c>
      <c r="L14" s="383">
        <v>27992922.536290001</v>
      </c>
      <c r="M14" s="384">
        <v>0.67726341009656565</v>
      </c>
      <c r="N14" s="383">
        <v>9125601.1923099998</v>
      </c>
      <c r="O14" s="384">
        <v>0.59741864720155213</v>
      </c>
      <c r="P14" s="383">
        <v>11368548.90841</v>
      </c>
      <c r="Q14" s="384">
        <v>0.61101343656669616</v>
      </c>
      <c r="R14" s="383">
        <v>21703762.373709999</v>
      </c>
      <c r="S14" s="384">
        <v>0.66176527063187307</v>
      </c>
      <c r="T14" s="383">
        <v>70190835.01072</v>
      </c>
      <c r="U14" s="384">
        <v>0.64985331044255013</v>
      </c>
      <c r="V14" s="383">
        <v>2428164.4547199998</v>
      </c>
      <c r="W14" s="384">
        <v>0.87824730225133119</v>
      </c>
      <c r="X14" s="383">
        <v>630214.21163000003</v>
      </c>
      <c r="Y14" s="384">
        <v>0.83665532221486472</v>
      </c>
      <c r="Z14" s="383">
        <v>930896.61814000004</v>
      </c>
      <c r="AA14" s="384">
        <v>0.84924393330080972</v>
      </c>
      <c r="AB14" s="383">
        <v>1897964.61326</v>
      </c>
      <c r="AC14" s="384">
        <v>0.82493593568804224</v>
      </c>
      <c r="AD14" s="383">
        <v>5887239.8977499995</v>
      </c>
      <c r="AE14" s="384">
        <v>0.85138122384120196</v>
      </c>
      <c r="AF14" s="383">
        <v>76435411.792970002</v>
      </c>
      <c r="AG14" s="384">
        <v>0.65986646619068789</v>
      </c>
    </row>
    <row r="15" spans="1:33" ht="19.5">
      <c r="A15" s="385" t="s">
        <v>493</v>
      </c>
      <c r="B15" s="383">
        <v>0</v>
      </c>
      <c r="C15" s="384">
        <v>0</v>
      </c>
      <c r="D15" s="383">
        <v>0</v>
      </c>
      <c r="E15" s="384">
        <v>0</v>
      </c>
      <c r="F15" s="383">
        <v>0</v>
      </c>
      <c r="G15" s="384">
        <v>0</v>
      </c>
      <c r="H15" s="383">
        <v>0</v>
      </c>
      <c r="I15" s="384">
        <v>0</v>
      </c>
      <c r="J15" s="383">
        <v>0</v>
      </c>
      <c r="K15" s="384">
        <v>0</v>
      </c>
      <c r="L15" s="383">
        <v>0</v>
      </c>
      <c r="M15" s="384">
        <v>0</v>
      </c>
      <c r="N15" s="383">
        <v>0</v>
      </c>
      <c r="O15" s="384">
        <v>0</v>
      </c>
      <c r="P15" s="383">
        <v>0</v>
      </c>
      <c r="Q15" s="384">
        <v>0</v>
      </c>
      <c r="R15" s="383">
        <v>0</v>
      </c>
      <c r="S15" s="384">
        <v>0</v>
      </c>
      <c r="T15" s="383">
        <v>0</v>
      </c>
      <c r="U15" s="384">
        <v>0</v>
      </c>
      <c r="V15" s="383">
        <v>0</v>
      </c>
      <c r="W15" s="384">
        <v>0</v>
      </c>
      <c r="X15" s="383">
        <v>0</v>
      </c>
      <c r="Y15" s="384">
        <v>0</v>
      </c>
      <c r="Z15" s="383">
        <v>0</v>
      </c>
      <c r="AA15" s="384">
        <v>0</v>
      </c>
      <c r="AB15" s="383">
        <v>0</v>
      </c>
      <c r="AC15" s="384">
        <v>0</v>
      </c>
      <c r="AD15" s="383">
        <v>0</v>
      </c>
      <c r="AE15" s="384">
        <v>0</v>
      </c>
      <c r="AF15" s="383">
        <v>0</v>
      </c>
      <c r="AG15" s="384">
        <v>0</v>
      </c>
    </row>
    <row r="16" spans="1:33" ht="19.5">
      <c r="A16" s="385" t="s">
        <v>494</v>
      </c>
      <c r="B16" s="383">
        <v>8323.2928300000003</v>
      </c>
      <c r="C16" s="384">
        <v>2.3188863974798617E-2</v>
      </c>
      <c r="D16" s="383">
        <v>3660.8631500000001</v>
      </c>
      <c r="E16" s="384">
        <v>2.5342647164915546E-2</v>
      </c>
      <c r="F16" s="383">
        <v>1665.5876499999999</v>
      </c>
      <c r="G16" s="384">
        <v>1.0516937637330975E-2</v>
      </c>
      <c r="H16" s="383">
        <v>7104.46245</v>
      </c>
      <c r="I16" s="384">
        <v>2.8681579820999122E-2</v>
      </c>
      <c r="J16" s="383">
        <v>20754.20608</v>
      </c>
      <c r="K16" s="384">
        <v>2.2820293695265049E-2</v>
      </c>
      <c r="L16" s="383">
        <v>315572.38766000001</v>
      </c>
      <c r="M16" s="384">
        <v>7.6349881339418295E-3</v>
      </c>
      <c r="N16" s="383">
        <v>320034.70363</v>
      </c>
      <c r="O16" s="384">
        <v>2.0951463434683189E-2</v>
      </c>
      <c r="P16" s="383">
        <v>429936.26222000003</v>
      </c>
      <c r="Q16" s="384">
        <v>2.3107331920729987E-2</v>
      </c>
      <c r="R16" s="383">
        <v>476817.47038000001</v>
      </c>
      <c r="S16" s="384">
        <v>1.4538550362597238E-2</v>
      </c>
      <c r="T16" s="383">
        <v>1542360.8238900001</v>
      </c>
      <c r="U16" s="384">
        <v>1.4279760130346597E-2</v>
      </c>
      <c r="V16" s="383">
        <v>54438.402849999999</v>
      </c>
      <c r="W16" s="384">
        <v>1.9689926828863356E-2</v>
      </c>
      <c r="X16" s="383">
        <v>29738.316729999999</v>
      </c>
      <c r="Y16" s="384">
        <v>3.9479784026948239E-2</v>
      </c>
      <c r="Z16" s="383">
        <v>42659.515810000004</v>
      </c>
      <c r="AA16" s="384">
        <v>3.8917678175240729E-2</v>
      </c>
      <c r="AB16" s="383">
        <v>81856.316149999999</v>
      </c>
      <c r="AC16" s="384">
        <v>3.5578227477693292E-2</v>
      </c>
      <c r="AD16" s="383">
        <v>208692.55154000001</v>
      </c>
      <c r="AE16" s="384">
        <v>3.018000336704019E-2</v>
      </c>
      <c r="AF16" s="383">
        <v>1771807.5815099999</v>
      </c>
      <c r="AG16" s="384">
        <v>1.529600456327238E-2</v>
      </c>
    </row>
    <row r="17" spans="1:33" ht="19.5">
      <c r="A17" s="386" t="s">
        <v>495</v>
      </c>
      <c r="B17" s="383">
        <v>0</v>
      </c>
      <c r="C17" s="384">
        <v>0</v>
      </c>
      <c r="D17" s="383">
        <v>0</v>
      </c>
      <c r="E17" s="384">
        <v>0</v>
      </c>
      <c r="F17" s="383">
        <v>0</v>
      </c>
      <c r="G17" s="384">
        <v>0</v>
      </c>
      <c r="H17" s="383">
        <v>0</v>
      </c>
      <c r="I17" s="384">
        <v>0</v>
      </c>
      <c r="J17" s="383">
        <v>0</v>
      </c>
      <c r="K17" s="384">
        <v>0</v>
      </c>
      <c r="L17" s="383">
        <v>11257.673070000001</v>
      </c>
      <c r="M17" s="384">
        <v>2.7236920486798744E-4</v>
      </c>
      <c r="N17" s="383">
        <v>26782.19857</v>
      </c>
      <c r="O17" s="384">
        <v>1.7533293973284573E-3</v>
      </c>
      <c r="P17" s="383">
        <v>35748.329299999998</v>
      </c>
      <c r="Q17" s="384">
        <v>1.9213278416696214E-3</v>
      </c>
      <c r="R17" s="383">
        <v>18590.283600000002</v>
      </c>
      <c r="S17" s="384">
        <v>5.6683278437379624E-4</v>
      </c>
      <c r="T17" s="383">
        <v>92378.484540000005</v>
      </c>
      <c r="U17" s="384">
        <v>8.5527496549679726E-4</v>
      </c>
      <c r="V17" s="383">
        <v>0</v>
      </c>
      <c r="W17" s="384">
        <v>0</v>
      </c>
      <c r="X17" s="383">
        <v>0</v>
      </c>
      <c r="Y17" s="384">
        <v>0</v>
      </c>
      <c r="Z17" s="383">
        <v>0</v>
      </c>
      <c r="AA17" s="384">
        <v>0</v>
      </c>
      <c r="AB17" s="383">
        <v>0</v>
      </c>
      <c r="AC17" s="384">
        <v>0</v>
      </c>
      <c r="AD17" s="383">
        <v>0</v>
      </c>
      <c r="AE17" s="384">
        <v>0</v>
      </c>
      <c r="AF17" s="383">
        <v>92378.484540000005</v>
      </c>
      <c r="AG17" s="384">
        <v>7.9750292064322112E-4</v>
      </c>
    </row>
    <row r="18" spans="1:33" ht="19.5">
      <c r="A18" s="386" t="s">
        <v>496</v>
      </c>
      <c r="B18" s="383">
        <v>0</v>
      </c>
      <c r="C18" s="384">
        <v>0</v>
      </c>
      <c r="D18" s="383">
        <v>0</v>
      </c>
      <c r="E18" s="384">
        <v>0</v>
      </c>
      <c r="F18" s="383">
        <v>0</v>
      </c>
      <c r="G18" s="384">
        <v>0</v>
      </c>
      <c r="H18" s="383">
        <v>2750.6365599999999</v>
      </c>
      <c r="I18" s="384">
        <v>1.1104654660283051E-2</v>
      </c>
      <c r="J18" s="383">
        <v>2750.6365599999999</v>
      </c>
      <c r="K18" s="384">
        <v>3.0244632777653106E-3</v>
      </c>
      <c r="L18" s="383">
        <v>112333.47894</v>
      </c>
      <c r="M18" s="384">
        <v>2.7178067926378864E-3</v>
      </c>
      <c r="N18" s="383">
        <v>120508.12831</v>
      </c>
      <c r="O18" s="384">
        <v>7.8892120611647274E-3</v>
      </c>
      <c r="P18" s="383">
        <v>130804.94435999999</v>
      </c>
      <c r="Q18" s="384">
        <v>7.0302357158524252E-3</v>
      </c>
      <c r="R18" s="383">
        <v>222963.89352000001</v>
      </c>
      <c r="S18" s="384">
        <v>6.7983494656727143E-3</v>
      </c>
      <c r="T18" s="383">
        <v>586610.44513000001</v>
      </c>
      <c r="U18" s="384">
        <v>5.4310614719099357E-3</v>
      </c>
      <c r="V18" s="383">
        <v>25405.990959999999</v>
      </c>
      <c r="W18" s="384">
        <v>9.1891399605446705E-3</v>
      </c>
      <c r="X18" s="383">
        <v>20324.79276</v>
      </c>
      <c r="Y18" s="384">
        <v>2.6982644506835921E-2</v>
      </c>
      <c r="Z18" s="383">
        <v>25405.990959999999</v>
      </c>
      <c r="AA18" s="384">
        <v>2.3177529353780896E-2</v>
      </c>
      <c r="AB18" s="383">
        <v>22967.015820000001</v>
      </c>
      <c r="AC18" s="384">
        <v>9.9824393737726318E-3</v>
      </c>
      <c r="AD18" s="383">
        <v>94103.790500000003</v>
      </c>
      <c r="AE18" s="384">
        <v>1.3608788110470215E-2</v>
      </c>
      <c r="AF18" s="383">
        <v>683464.87219000002</v>
      </c>
      <c r="AG18" s="384">
        <v>5.9003482731150121E-3</v>
      </c>
    </row>
    <row r="19" spans="1:33" ht="19.5">
      <c r="A19" s="387" t="s">
        <v>497</v>
      </c>
      <c r="B19" s="383">
        <v>0</v>
      </c>
      <c r="C19" s="384">
        <v>0</v>
      </c>
      <c r="D19" s="383">
        <v>0</v>
      </c>
      <c r="E19" s="384">
        <v>0</v>
      </c>
      <c r="F19" s="383">
        <v>0</v>
      </c>
      <c r="G19" s="384">
        <v>0</v>
      </c>
      <c r="H19" s="383">
        <v>0</v>
      </c>
      <c r="I19" s="384">
        <v>0</v>
      </c>
      <c r="J19" s="383">
        <v>0</v>
      </c>
      <c r="K19" s="384">
        <v>0</v>
      </c>
      <c r="L19" s="383">
        <v>1074761.625</v>
      </c>
      <c r="M19" s="384">
        <v>2.6002884202061489E-2</v>
      </c>
      <c r="N19" s="383">
        <v>0</v>
      </c>
      <c r="O19" s="384">
        <v>0</v>
      </c>
      <c r="P19" s="383">
        <v>259925.9</v>
      </c>
      <c r="Q19" s="384">
        <v>1.3969963861808609E-2</v>
      </c>
      <c r="R19" s="383">
        <v>429877.45</v>
      </c>
      <c r="S19" s="384">
        <v>1.3107311172111832E-2</v>
      </c>
      <c r="T19" s="383">
        <v>1764564.9749999999</v>
      </c>
      <c r="U19" s="384">
        <v>1.6337010242428274E-2</v>
      </c>
      <c r="V19" s="383">
        <v>0</v>
      </c>
      <c r="W19" s="384">
        <v>0</v>
      </c>
      <c r="X19" s="383">
        <v>0</v>
      </c>
      <c r="Y19" s="384">
        <v>0</v>
      </c>
      <c r="Z19" s="383">
        <v>0</v>
      </c>
      <c r="AA19" s="384">
        <v>0</v>
      </c>
      <c r="AB19" s="383">
        <v>0</v>
      </c>
      <c r="AC19" s="384">
        <v>0</v>
      </c>
      <c r="AD19" s="383">
        <v>0</v>
      </c>
      <c r="AE19" s="384">
        <v>0</v>
      </c>
      <c r="AF19" s="383">
        <v>1764564.9749999999</v>
      </c>
      <c r="AG19" s="384">
        <v>1.5233479183325349E-2</v>
      </c>
    </row>
    <row r="20" spans="1:33" ht="17.25" customHeight="1">
      <c r="A20" s="378" t="s">
        <v>498</v>
      </c>
      <c r="B20" s="383">
        <v>22484.749510000001</v>
      </c>
      <c r="C20" s="384">
        <v>6.2642971783417351E-2</v>
      </c>
      <c r="D20" s="383">
        <v>12800.25065</v>
      </c>
      <c r="E20" s="384">
        <v>8.8610861032986418E-2</v>
      </c>
      <c r="F20" s="383">
        <v>0</v>
      </c>
      <c r="G20" s="384">
        <v>0</v>
      </c>
      <c r="H20" s="383">
        <v>0</v>
      </c>
      <c r="I20" s="384">
        <v>0</v>
      </c>
      <c r="J20" s="383">
        <v>35285.000160000003</v>
      </c>
      <c r="K20" s="384">
        <v>3.8797632806808591E-2</v>
      </c>
      <c r="L20" s="383">
        <v>1520162.524</v>
      </c>
      <c r="M20" s="384">
        <v>3.6778955593883916E-2</v>
      </c>
      <c r="N20" s="383">
        <v>335007.26607999997</v>
      </c>
      <c r="O20" s="384">
        <v>2.1931660554359803E-2</v>
      </c>
      <c r="P20" s="383">
        <v>0</v>
      </c>
      <c r="Q20" s="384">
        <v>0</v>
      </c>
      <c r="R20" s="383">
        <v>0</v>
      </c>
      <c r="S20" s="384">
        <v>0</v>
      </c>
      <c r="T20" s="383">
        <v>1855169.7900799999</v>
      </c>
      <c r="U20" s="384">
        <v>1.7175863904915413E-2</v>
      </c>
      <c r="V20" s="383">
        <v>180002.20702999999</v>
      </c>
      <c r="W20" s="384">
        <v>6.5105331896316149E-2</v>
      </c>
      <c r="X20" s="383">
        <v>34001.576500000003</v>
      </c>
      <c r="Y20" s="384">
        <v>4.5139572255667434E-2</v>
      </c>
      <c r="Z20" s="383">
        <v>0</v>
      </c>
      <c r="AA20" s="384">
        <v>0</v>
      </c>
      <c r="AB20" s="383">
        <v>0</v>
      </c>
      <c r="AC20" s="384">
        <v>0</v>
      </c>
      <c r="AD20" s="383">
        <v>214003.78352999999</v>
      </c>
      <c r="AE20" s="384">
        <v>3.0948085400435654E-2</v>
      </c>
      <c r="AF20" s="383">
        <v>2104458.5737700001</v>
      </c>
      <c r="AG20" s="384">
        <v>1.8167778647933237E-2</v>
      </c>
    </row>
    <row r="21" spans="1:33" ht="19.5">
      <c r="A21" s="385" t="s">
        <v>499</v>
      </c>
      <c r="B21" s="383">
        <v>73819.773579999994</v>
      </c>
      <c r="C21" s="384">
        <v>0.2056633982679488</v>
      </c>
      <c r="D21" s="383">
        <v>40571.08857</v>
      </c>
      <c r="E21" s="384">
        <v>0.28085692925343253</v>
      </c>
      <c r="F21" s="383">
        <v>53928.988250000002</v>
      </c>
      <c r="G21" s="384">
        <v>0.34052114055336863</v>
      </c>
      <c r="H21" s="383">
        <v>73712.680040000007</v>
      </c>
      <c r="I21" s="384">
        <v>0.29758706323896877</v>
      </c>
      <c r="J21" s="383">
        <v>242032.53044</v>
      </c>
      <c r="K21" s="384">
        <v>0.26612694348118265</v>
      </c>
      <c r="L21" s="383">
        <v>6089727.6337799998</v>
      </c>
      <c r="M21" s="384">
        <v>0.14733544518141431</v>
      </c>
      <c r="N21" s="383">
        <v>2888792.5704999999</v>
      </c>
      <c r="O21" s="384">
        <v>0.18911834005723641</v>
      </c>
      <c r="P21" s="383">
        <v>3819324.7655199999</v>
      </c>
      <c r="Q21" s="384">
        <v>0.20527322960437971</v>
      </c>
      <c r="R21" s="383">
        <v>6224965.3656099997</v>
      </c>
      <c r="S21" s="384">
        <v>0.18980422928131996</v>
      </c>
      <c r="T21" s="383">
        <v>19022810.335409999</v>
      </c>
      <c r="U21" s="384">
        <v>0.17612037623571419</v>
      </c>
      <c r="V21" s="383">
        <v>51248.717570000001</v>
      </c>
      <c r="W21" s="384">
        <v>1.8536243647831116E-2</v>
      </c>
      <c r="X21" s="383">
        <v>21816.726210000001</v>
      </c>
      <c r="Y21" s="384">
        <v>2.8963294955997365E-2</v>
      </c>
      <c r="Z21" s="383">
        <v>72025.580189999993</v>
      </c>
      <c r="AA21" s="384">
        <v>6.5707926988761892E-2</v>
      </c>
      <c r="AB21" s="383">
        <v>133927.04172000001</v>
      </c>
      <c r="AC21" s="384">
        <v>5.8210373735816841E-2</v>
      </c>
      <c r="AD21" s="383">
        <v>279018.06568999996</v>
      </c>
      <c r="AE21" s="384">
        <v>4.0350104015931955E-2</v>
      </c>
      <c r="AF21" s="383">
        <v>19543860.931539997</v>
      </c>
      <c r="AG21" s="384">
        <v>0.16872203794162929</v>
      </c>
    </row>
    <row r="22" spans="1:33" ht="19.5">
      <c r="A22" s="385" t="s">
        <v>500</v>
      </c>
      <c r="B22" s="383">
        <v>32758.344969999998</v>
      </c>
      <c r="C22" s="384">
        <v>9.1265418754810104E-2</v>
      </c>
      <c r="D22" s="383">
        <v>19035.007819999999</v>
      </c>
      <c r="E22" s="384">
        <v>0.131771515950731</v>
      </c>
      <c r="F22" s="383">
        <v>24728.172999999999</v>
      </c>
      <c r="G22" s="384">
        <v>0.15613987851442798</v>
      </c>
      <c r="H22" s="383">
        <v>25983.757670000003</v>
      </c>
      <c r="I22" s="384">
        <v>0.10489959302432561</v>
      </c>
      <c r="J22" s="383">
        <v>102505.28346000001</v>
      </c>
      <c r="K22" s="384">
        <v>0.11270971603812824</v>
      </c>
      <c r="L22" s="383">
        <v>2691638.9524699999</v>
      </c>
      <c r="M22" s="384">
        <v>6.5121766880014434E-2</v>
      </c>
      <c r="N22" s="383">
        <v>1214059.32883</v>
      </c>
      <c r="O22" s="384">
        <v>7.9479879359975011E-2</v>
      </c>
      <c r="P22" s="383">
        <v>2469769.6306999996</v>
      </c>
      <c r="Q22" s="384">
        <v>0.13274010973077863</v>
      </c>
      <c r="R22" s="383">
        <v>1724434.91983</v>
      </c>
      <c r="S22" s="384">
        <v>5.2579415575921759E-2</v>
      </c>
      <c r="T22" s="383">
        <v>8099902.8318299996</v>
      </c>
      <c r="U22" s="384">
        <v>7.499196538584843E-2</v>
      </c>
      <c r="V22" s="383">
        <v>0</v>
      </c>
      <c r="W22" s="384">
        <v>0</v>
      </c>
      <c r="X22" s="383">
        <v>0</v>
      </c>
      <c r="Y22" s="384">
        <v>0</v>
      </c>
      <c r="Z22" s="383">
        <v>0</v>
      </c>
      <c r="AA22" s="384">
        <v>0</v>
      </c>
      <c r="AB22" s="383">
        <v>0</v>
      </c>
      <c r="AC22" s="384">
        <v>0</v>
      </c>
      <c r="AD22" s="383">
        <v>0</v>
      </c>
      <c r="AE22" s="384">
        <v>0</v>
      </c>
      <c r="AF22" s="383">
        <v>8202408.1152899992</v>
      </c>
      <c r="AG22" s="384">
        <v>7.0811341632466177E-2</v>
      </c>
    </row>
    <row r="23" spans="1:33" ht="19.5">
      <c r="A23" s="385" t="s">
        <v>501</v>
      </c>
      <c r="B23" s="383">
        <v>4220.3742199999997</v>
      </c>
      <c r="C23" s="384">
        <v>1.1758048852683081E-2</v>
      </c>
      <c r="D23" s="383">
        <v>4068.8065699999997</v>
      </c>
      <c r="E23" s="384">
        <v>2.8166671372515044E-2</v>
      </c>
      <c r="F23" s="383">
        <v>7532.1974400000008</v>
      </c>
      <c r="G23" s="384">
        <v>4.7560181386157627E-2</v>
      </c>
      <c r="H23" s="383">
        <v>7269.9293600000001</v>
      </c>
      <c r="I23" s="384">
        <v>2.9349589880915631E-2</v>
      </c>
      <c r="J23" s="383">
        <v>23091.307589999997</v>
      </c>
      <c r="K23" s="384">
        <v>2.5390054381280527E-2</v>
      </c>
      <c r="L23" s="383">
        <v>1518024.6815799999</v>
      </c>
      <c r="M23" s="384">
        <v>3.672723243258337E-2</v>
      </c>
      <c r="N23" s="383">
        <v>221950.69144999998</v>
      </c>
      <c r="O23" s="384">
        <v>1.4530273571810907E-2</v>
      </c>
      <c r="P23" s="383">
        <v>96991.113089999999</v>
      </c>
      <c r="Q23" s="384">
        <v>5.2128793043859497E-3</v>
      </c>
      <c r="R23" s="383">
        <v>580156.42940000002</v>
      </c>
      <c r="S23" s="384">
        <v>1.7689438812496745E-2</v>
      </c>
      <c r="T23" s="383">
        <v>2417122.9155200003</v>
      </c>
      <c r="U23" s="384">
        <v>2.2378638580910475E-2</v>
      </c>
      <c r="V23" s="383">
        <v>51248.717570000001</v>
      </c>
      <c r="W23" s="384">
        <v>1.8536243647831116E-2</v>
      </c>
      <c r="X23" s="383">
        <v>10696.43022</v>
      </c>
      <c r="Y23" s="384">
        <v>1.4200291118660181E-2</v>
      </c>
      <c r="Z23" s="383">
        <v>60432.064899999998</v>
      </c>
      <c r="AA23" s="384">
        <v>5.5131325533989015E-2</v>
      </c>
      <c r="AB23" s="383">
        <v>49180.876080000002</v>
      </c>
      <c r="AC23" s="384">
        <v>2.1376095077624436E-2</v>
      </c>
      <c r="AD23" s="383">
        <v>171558.08877</v>
      </c>
      <c r="AE23" s="384">
        <v>2.4809815484618223E-2</v>
      </c>
      <c r="AF23" s="383">
        <v>2611772.3118799999</v>
      </c>
      <c r="AG23" s="384">
        <v>2.2547415203347503E-2</v>
      </c>
    </row>
    <row r="24" spans="1:33" ht="19.5">
      <c r="A24" s="385" t="s">
        <v>493</v>
      </c>
      <c r="B24" s="383">
        <v>0</v>
      </c>
      <c r="C24" s="384">
        <v>0</v>
      </c>
      <c r="D24" s="383">
        <v>0</v>
      </c>
      <c r="E24" s="384">
        <v>0</v>
      </c>
      <c r="F24" s="383">
        <v>1545.8020100000001</v>
      </c>
      <c r="G24" s="384">
        <v>9.760581101109193E-3</v>
      </c>
      <c r="H24" s="383">
        <v>0</v>
      </c>
      <c r="I24" s="384">
        <v>0</v>
      </c>
      <c r="J24" s="383">
        <v>1545.8020100000001</v>
      </c>
      <c r="K24" s="384">
        <v>1.699687076776441E-3</v>
      </c>
      <c r="L24" s="383">
        <v>0</v>
      </c>
      <c r="M24" s="384">
        <v>0</v>
      </c>
      <c r="N24" s="383">
        <v>0</v>
      </c>
      <c r="O24" s="384">
        <v>0</v>
      </c>
      <c r="P24" s="383">
        <v>96612.627330000003</v>
      </c>
      <c r="Q24" s="384">
        <v>5.1925372284735106E-3</v>
      </c>
      <c r="R24" s="383">
        <v>0</v>
      </c>
      <c r="S24" s="384">
        <v>0</v>
      </c>
      <c r="T24" s="383">
        <v>96612.627330000003</v>
      </c>
      <c r="U24" s="384">
        <v>8.9447626162823259E-4</v>
      </c>
      <c r="V24" s="383">
        <v>0</v>
      </c>
      <c r="W24" s="384">
        <v>0</v>
      </c>
      <c r="X24" s="383">
        <v>0</v>
      </c>
      <c r="Y24" s="384">
        <v>0</v>
      </c>
      <c r="Z24" s="383">
        <v>11593.515289999999</v>
      </c>
      <c r="AA24" s="384">
        <v>1.0576601454772879E-2</v>
      </c>
      <c r="AB24" s="383">
        <v>0</v>
      </c>
      <c r="AC24" s="384">
        <v>0</v>
      </c>
      <c r="AD24" s="383">
        <v>11593.515289999999</v>
      </c>
      <c r="AE24" s="384">
        <v>1.6765923263963168E-3</v>
      </c>
      <c r="AF24" s="383">
        <v>109751.94463</v>
      </c>
      <c r="AG24" s="384">
        <v>9.47487900722149E-4</v>
      </c>
    </row>
    <row r="25" spans="1:33" ht="19.5">
      <c r="A25" s="385" t="s">
        <v>502</v>
      </c>
      <c r="B25" s="383">
        <v>0</v>
      </c>
      <c r="C25" s="384">
        <v>0</v>
      </c>
      <c r="D25" s="383">
        <v>0</v>
      </c>
      <c r="E25" s="384">
        <v>0</v>
      </c>
      <c r="F25" s="383">
        <v>0</v>
      </c>
      <c r="G25" s="384">
        <v>0</v>
      </c>
      <c r="H25" s="383">
        <v>4605.9209099999998</v>
      </c>
      <c r="I25" s="384">
        <v>1.8594663446968307E-2</v>
      </c>
      <c r="J25" s="383">
        <v>4605.9209099999998</v>
      </c>
      <c r="K25" s="384">
        <v>5.0644417569242163E-3</v>
      </c>
      <c r="L25" s="383">
        <v>0</v>
      </c>
      <c r="M25" s="384">
        <v>0</v>
      </c>
      <c r="N25" s="383">
        <v>47893.51528</v>
      </c>
      <c r="O25" s="384">
        <v>3.1354075753842665E-3</v>
      </c>
      <c r="P25" s="383">
        <v>0</v>
      </c>
      <c r="Q25" s="384">
        <v>0</v>
      </c>
      <c r="R25" s="383">
        <v>636372.72202999995</v>
      </c>
      <c r="S25" s="384">
        <v>1.9403519047326245E-2</v>
      </c>
      <c r="T25" s="383">
        <v>684266.23731</v>
      </c>
      <c r="U25" s="384">
        <v>6.3351957484486087E-3</v>
      </c>
      <c r="V25" s="383">
        <v>0</v>
      </c>
      <c r="W25" s="384">
        <v>0</v>
      </c>
      <c r="X25" s="383">
        <v>11120.295990000001</v>
      </c>
      <c r="Y25" s="384">
        <v>1.4763003837337184E-2</v>
      </c>
      <c r="Z25" s="383">
        <v>0</v>
      </c>
      <c r="AA25" s="384">
        <v>0</v>
      </c>
      <c r="AB25" s="383">
        <v>51502.267449999999</v>
      </c>
      <c r="AC25" s="384">
        <v>2.2385070244247719E-2</v>
      </c>
      <c r="AD25" s="383">
        <v>62622.563439999998</v>
      </c>
      <c r="AE25" s="384">
        <v>9.0561410147388145E-3</v>
      </c>
      <c r="AF25" s="383">
        <v>751494.72166000004</v>
      </c>
      <c r="AG25" s="384">
        <v>6.4876495685779363E-3</v>
      </c>
    </row>
    <row r="26" spans="1:33" ht="19.5">
      <c r="A26" s="386" t="s">
        <v>495</v>
      </c>
      <c r="B26" s="383">
        <v>0</v>
      </c>
      <c r="C26" s="384">
        <v>0</v>
      </c>
      <c r="D26" s="383">
        <v>0</v>
      </c>
      <c r="E26" s="384">
        <v>0</v>
      </c>
      <c r="F26" s="383">
        <v>5876.8552800000007</v>
      </c>
      <c r="G26" s="384">
        <v>3.7107936339092852E-2</v>
      </c>
      <c r="H26" s="383">
        <v>0</v>
      </c>
      <c r="I26" s="384">
        <v>0</v>
      </c>
      <c r="J26" s="383">
        <v>5876.8552800000007</v>
      </c>
      <c r="K26" s="384">
        <v>6.4618980353773727E-3</v>
      </c>
      <c r="L26" s="383">
        <v>722.80835000000002</v>
      </c>
      <c r="M26" s="384">
        <v>1.7487693445821656E-5</v>
      </c>
      <c r="N26" s="383">
        <v>143227.02793000001</v>
      </c>
      <c r="O26" s="384">
        <v>9.376532621296783E-3</v>
      </c>
      <c r="P26" s="383">
        <v>306255.07176999998</v>
      </c>
      <c r="Q26" s="384">
        <v>1.6459969110898535E-2</v>
      </c>
      <c r="R26" s="383">
        <v>716.12666000000002</v>
      </c>
      <c r="S26" s="384">
        <v>2.183528112783104E-5</v>
      </c>
      <c r="T26" s="383">
        <v>450921.03470999998</v>
      </c>
      <c r="U26" s="384">
        <v>4.174797565946034E-3</v>
      </c>
      <c r="V26" s="383">
        <v>0</v>
      </c>
      <c r="W26" s="384">
        <v>0</v>
      </c>
      <c r="X26" s="383">
        <v>0</v>
      </c>
      <c r="Y26" s="384">
        <v>0</v>
      </c>
      <c r="Z26" s="383">
        <v>0</v>
      </c>
      <c r="AA26" s="384">
        <v>0</v>
      </c>
      <c r="AB26" s="383">
        <v>0</v>
      </c>
      <c r="AC26" s="384">
        <v>0</v>
      </c>
      <c r="AD26" s="383">
        <v>0</v>
      </c>
      <c r="AE26" s="384">
        <v>0</v>
      </c>
      <c r="AF26" s="383">
        <v>456797.88999</v>
      </c>
      <c r="AG26" s="384">
        <v>3.9435335319118001E-3</v>
      </c>
    </row>
    <row r="27" spans="1:33" ht="39">
      <c r="A27" s="386" t="s">
        <v>503</v>
      </c>
      <c r="B27" s="383">
        <v>36841.054389999998</v>
      </c>
      <c r="C27" s="384">
        <v>0.10263993066045562</v>
      </c>
      <c r="D27" s="383">
        <v>17467.27418</v>
      </c>
      <c r="E27" s="384">
        <v>0.12091874193018648</v>
      </c>
      <c r="F27" s="383">
        <v>14245.960519999999</v>
      </c>
      <c r="G27" s="384">
        <v>8.9952563212580938E-2</v>
      </c>
      <c r="H27" s="383">
        <v>35853.072100000005</v>
      </c>
      <c r="I27" s="384">
        <v>0.1447432168867592</v>
      </c>
      <c r="J27" s="383">
        <v>104407.36119</v>
      </c>
      <c r="K27" s="384">
        <v>0.11480114619269588</v>
      </c>
      <c r="L27" s="383">
        <v>1879341.1913800002</v>
      </c>
      <c r="M27" s="384">
        <v>4.5468958175370673E-2</v>
      </c>
      <c r="N27" s="383">
        <v>1261662.0070100001</v>
      </c>
      <c r="O27" s="384">
        <v>8.2596246928769421E-2</v>
      </c>
      <c r="P27" s="383">
        <v>849696.32262999995</v>
      </c>
      <c r="Q27" s="384">
        <v>4.5667734229843077E-2</v>
      </c>
      <c r="R27" s="383">
        <v>3283285.16769</v>
      </c>
      <c r="S27" s="384">
        <v>0.10011002056444739</v>
      </c>
      <c r="T27" s="383">
        <v>7273984.6887100004</v>
      </c>
      <c r="U27" s="384">
        <v>6.7345302692932416E-2</v>
      </c>
      <c r="V27" s="383">
        <v>0</v>
      </c>
      <c r="W27" s="384">
        <v>0</v>
      </c>
      <c r="X27" s="383">
        <v>0</v>
      </c>
      <c r="Y27" s="384">
        <v>0</v>
      </c>
      <c r="Z27" s="383">
        <v>0</v>
      </c>
      <c r="AA27" s="384">
        <v>0</v>
      </c>
      <c r="AB27" s="383">
        <v>33243.89819</v>
      </c>
      <c r="AC27" s="384">
        <v>1.4449208413944687E-2</v>
      </c>
      <c r="AD27" s="383">
        <v>33243.89819</v>
      </c>
      <c r="AE27" s="384">
        <v>4.8075551901785966E-3</v>
      </c>
      <c r="AF27" s="383">
        <v>7411635.9480900001</v>
      </c>
      <c r="AG27" s="384">
        <v>6.3984610104603754E-2</v>
      </c>
    </row>
    <row r="28" spans="1:33" ht="19.5" customHeight="1">
      <c r="A28" s="387" t="s">
        <v>497</v>
      </c>
      <c r="B28" s="383">
        <v>0</v>
      </c>
      <c r="C28" s="384">
        <v>0</v>
      </c>
      <c r="D28" s="383">
        <v>0</v>
      </c>
      <c r="E28" s="384">
        <v>0</v>
      </c>
      <c r="F28" s="383">
        <v>0</v>
      </c>
      <c r="G28" s="384">
        <v>0</v>
      </c>
      <c r="H28" s="383">
        <v>0</v>
      </c>
      <c r="I28" s="384">
        <v>0</v>
      </c>
      <c r="J28" s="383">
        <v>0</v>
      </c>
      <c r="K28" s="384">
        <v>0</v>
      </c>
      <c r="L28" s="383">
        <v>0</v>
      </c>
      <c r="M28" s="384">
        <v>0</v>
      </c>
      <c r="N28" s="383">
        <v>0</v>
      </c>
      <c r="O28" s="384">
        <v>0</v>
      </c>
      <c r="P28" s="383">
        <v>0</v>
      </c>
      <c r="Q28" s="384">
        <v>0</v>
      </c>
      <c r="R28" s="383">
        <v>0</v>
      </c>
      <c r="S28" s="384">
        <v>0</v>
      </c>
      <c r="T28" s="383">
        <v>0</v>
      </c>
      <c r="U28" s="384">
        <v>0</v>
      </c>
      <c r="V28" s="383">
        <v>0</v>
      </c>
      <c r="W28" s="384">
        <v>0</v>
      </c>
      <c r="X28" s="383">
        <v>0</v>
      </c>
      <c r="Y28" s="384">
        <v>0</v>
      </c>
      <c r="Z28" s="383">
        <v>0</v>
      </c>
      <c r="AA28" s="384">
        <v>0</v>
      </c>
      <c r="AB28" s="383">
        <v>0</v>
      </c>
      <c r="AC28" s="384">
        <v>0</v>
      </c>
      <c r="AD28" s="383">
        <v>0</v>
      </c>
      <c r="AE28" s="384">
        <v>0</v>
      </c>
      <c r="AF28" s="383">
        <v>0</v>
      </c>
      <c r="AG28" s="384">
        <v>0</v>
      </c>
    </row>
    <row r="29" spans="1:33" ht="19.5">
      <c r="A29" s="385" t="s">
        <v>498</v>
      </c>
      <c r="B29" s="383">
        <v>0</v>
      </c>
      <c r="C29" s="384">
        <v>0</v>
      </c>
      <c r="D29" s="383">
        <v>0</v>
      </c>
      <c r="E29" s="384">
        <v>0</v>
      </c>
      <c r="F29" s="383">
        <v>0</v>
      </c>
      <c r="G29" s="384">
        <v>0</v>
      </c>
      <c r="H29" s="383">
        <v>0</v>
      </c>
      <c r="I29" s="384">
        <v>0</v>
      </c>
      <c r="J29" s="383">
        <v>0</v>
      </c>
      <c r="K29" s="384">
        <v>0</v>
      </c>
      <c r="L29" s="383">
        <v>0</v>
      </c>
      <c r="M29" s="384">
        <v>0</v>
      </c>
      <c r="N29" s="383">
        <v>0</v>
      </c>
      <c r="O29" s="384">
        <v>0</v>
      </c>
      <c r="P29" s="383">
        <v>0</v>
      </c>
      <c r="Q29" s="384">
        <v>0</v>
      </c>
      <c r="R29" s="383">
        <v>0</v>
      </c>
      <c r="S29" s="384">
        <v>0</v>
      </c>
      <c r="T29" s="383">
        <v>0</v>
      </c>
      <c r="U29" s="384">
        <v>0</v>
      </c>
      <c r="V29" s="383">
        <v>0</v>
      </c>
      <c r="W29" s="384">
        <v>0</v>
      </c>
      <c r="X29" s="383">
        <v>0</v>
      </c>
      <c r="Y29" s="384">
        <v>0</v>
      </c>
      <c r="Z29" s="383">
        <v>0</v>
      </c>
      <c r="AA29" s="384">
        <v>0</v>
      </c>
      <c r="AB29" s="383">
        <v>0</v>
      </c>
      <c r="AC29" s="384">
        <v>0</v>
      </c>
      <c r="AD29" s="383">
        <v>0</v>
      </c>
      <c r="AE29" s="384">
        <v>0</v>
      </c>
      <c r="AF29" s="383">
        <v>0</v>
      </c>
      <c r="AG29" s="384">
        <v>0</v>
      </c>
    </row>
    <row r="30" spans="1:33" ht="19.5">
      <c r="A30" s="385" t="s">
        <v>504</v>
      </c>
      <c r="B30" s="383">
        <v>0</v>
      </c>
      <c r="C30" s="384">
        <v>0</v>
      </c>
      <c r="D30" s="383">
        <v>0</v>
      </c>
      <c r="E30" s="384">
        <v>0</v>
      </c>
      <c r="F30" s="383">
        <v>0</v>
      </c>
      <c r="G30" s="384">
        <v>0</v>
      </c>
      <c r="H30" s="383">
        <v>0</v>
      </c>
      <c r="I30" s="384">
        <v>0</v>
      </c>
      <c r="J30" s="383">
        <v>0</v>
      </c>
      <c r="K30" s="384">
        <v>0</v>
      </c>
      <c r="L30" s="383">
        <v>0</v>
      </c>
      <c r="M30" s="384">
        <v>0</v>
      </c>
      <c r="N30" s="383">
        <v>0</v>
      </c>
      <c r="O30" s="384">
        <v>0</v>
      </c>
      <c r="P30" s="383">
        <v>0</v>
      </c>
      <c r="Q30" s="384">
        <v>0</v>
      </c>
      <c r="R30" s="383">
        <v>0</v>
      </c>
      <c r="S30" s="384">
        <v>0</v>
      </c>
      <c r="T30" s="383">
        <v>0</v>
      </c>
      <c r="U30" s="384">
        <v>0</v>
      </c>
      <c r="V30" s="383">
        <v>0</v>
      </c>
      <c r="W30" s="384">
        <v>0</v>
      </c>
      <c r="X30" s="383">
        <v>0</v>
      </c>
      <c r="Y30" s="384">
        <v>0</v>
      </c>
      <c r="Z30" s="383">
        <v>0</v>
      </c>
      <c r="AA30" s="384">
        <v>0</v>
      </c>
      <c r="AB30" s="383">
        <v>0</v>
      </c>
      <c r="AC30" s="384">
        <v>0</v>
      </c>
      <c r="AD30" s="383">
        <v>0</v>
      </c>
      <c r="AE30" s="384">
        <v>0</v>
      </c>
      <c r="AF30" s="383">
        <v>0</v>
      </c>
      <c r="AG30" s="384">
        <v>0</v>
      </c>
    </row>
    <row r="31" spans="1:33" ht="18">
      <c r="A31" s="378" t="s">
        <v>505</v>
      </c>
      <c r="B31" s="381">
        <v>360942.53006000002</v>
      </c>
      <c r="C31" s="382">
        <v>1.0055932673800929</v>
      </c>
      <c r="D31" s="381">
        <v>144658.78680999999</v>
      </c>
      <c r="E31" s="382">
        <v>1.0014131758600617</v>
      </c>
      <c r="F31" s="381">
        <v>159756.71006000001</v>
      </c>
      <c r="G31" s="382">
        <v>1.0087438849862906</v>
      </c>
      <c r="H31" s="381">
        <v>247803.47974000001</v>
      </c>
      <c r="I31" s="382">
        <v>1.0004128157625984</v>
      </c>
      <c r="J31" s="381">
        <v>913161.50666999992</v>
      </c>
      <c r="K31" s="382">
        <v>1.0040670162517793</v>
      </c>
      <c r="L31" s="381">
        <v>41595232.394639999</v>
      </c>
      <c r="M31" s="382">
        <v>1.006358978732294</v>
      </c>
      <c r="N31" s="381">
        <v>15286515.291069999</v>
      </c>
      <c r="O31" s="382">
        <v>1.0007504265376677</v>
      </c>
      <c r="P31" s="381">
        <v>18891761.25584</v>
      </c>
      <c r="Q31" s="382">
        <v>1.0153556149271805</v>
      </c>
      <c r="R31" s="381">
        <v>32851286.04166</v>
      </c>
      <c r="S31" s="382">
        <v>1.0016622843372955</v>
      </c>
      <c r="T31" s="381">
        <v>108624794.98321</v>
      </c>
      <c r="U31" s="382">
        <v>1.0056894551147788</v>
      </c>
      <c r="V31" s="381">
        <v>2776514.3828699999</v>
      </c>
      <c r="W31" s="382">
        <v>1.004242633433486</v>
      </c>
      <c r="X31" s="381">
        <v>755472.19674000004</v>
      </c>
      <c r="Y31" s="382">
        <v>1.0029444314704947</v>
      </c>
      <c r="Z31" s="381">
        <v>1100958.60843</v>
      </c>
      <c r="AA31" s="382">
        <v>1.00438910272619</v>
      </c>
      <c r="AB31" s="381">
        <v>2311356.9853300001</v>
      </c>
      <c r="AC31" s="382">
        <v>1.0046137973706766</v>
      </c>
      <c r="AD31" s="381">
        <v>6944302.17337</v>
      </c>
      <c r="AE31" s="382">
        <v>1.0042479304005307</v>
      </c>
      <c r="AF31" s="381">
        <v>116482258.66325</v>
      </c>
      <c r="AG31" s="382">
        <v>1.0055906626919973</v>
      </c>
    </row>
    <row r="32" spans="1:33" ht="18">
      <c r="A32" s="378" t="s">
        <v>652</v>
      </c>
      <c r="B32" s="381">
        <v>2007.6189299999999</v>
      </c>
      <c r="C32" s="382">
        <v>5.5932673800929752E-3</v>
      </c>
      <c r="D32" s="381">
        <v>204.13982000000001</v>
      </c>
      <c r="E32" s="382">
        <v>1.4131758600616825E-3</v>
      </c>
      <c r="F32" s="381">
        <v>1384.7858899999999</v>
      </c>
      <c r="G32" s="382">
        <v>8.7438849862904958E-3</v>
      </c>
      <c r="H32" s="381">
        <v>102.25497</v>
      </c>
      <c r="I32" s="382">
        <v>4.1281576259845961E-4</v>
      </c>
      <c r="J32" s="381">
        <v>3698.79961</v>
      </c>
      <c r="K32" s="382">
        <v>4.0670162517790617E-3</v>
      </c>
      <c r="L32" s="381">
        <v>262831.85597999999</v>
      </c>
      <c r="M32" s="382">
        <v>6.3589787322940955E-3</v>
      </c>
      <c r="N32" s="381">
        <v>11462.804749999999</v>
      </c>
      <c r="O32" s="382">
        <v>7.504265376676012E-4</v>
      </c>
      <c r="P32" s="381">
        <v>285707.39835000003</v>
      </c>
      <c r="Q32" s="382">
        <v>1.5355614927180621E-2</v>
      </c>
      <c r="R32" s="381">
        <v>54517.55457</v>
      </c>
      <c r="S32" s="382">
        <v>1.6622843372956116E-3</v>
      </c>
      <c r="T32" s="381">
        <v>614519.61365000007</v>
      </c>
      <c r="U32" s="382">
        <v>5.6894551147787104E-3</v>
      </c>
      <c r="V32" s="381">
        <v>11729.9668</v>
      </c>
      <c r="W32" s="382">
        <v>4.2426334334861263E-3</v>
      </c>
      <c r="X32" s="381">
        <v>2217.9056399999999</v>
      </c>
      <c r="Y32" s="382">
        <v>2.9444314704946792E-3</v>
      </c>
      <c r="Z32" s="381">
        <v>4811.1040000000003</v>
      </c>
      <c r="AA32" s="382">
        <v>4.3891027261899283E-3</v>
      </c>
      <c r="AB32" s="381">
        <v>10615.1566</v>
      </c>
      <c r="AC32" s="382">
        <v>4.6137973706765366E-3</v>
      </c>
      <c r="AD32" s="381">
        <v>29374.133040000001</v>
      </c>
      <c r="AE32" s="382">
        <v>4.2479304005307019E-3</v>
      </c>
      <c r="AF32" s="381">
        <v>647592.54630000005</v>
      </c>
      <c r="AG32" s="382">
        <v>5.5906626919973341E-3</v>
      </c>
    </row>
    <row r="33" spans="1:33" ht="22.5" customHeight="1">
      <c r="A33" s="752" t="s">
        <v>507</v>
      </c>
      <c r="B33" s="753">
        <v>358934.91113000002</v>
      </c>
      <c r="C33" s="754">
        <v>1</v>
      </c>
      <c r="D33" s="753">
        <v>144454.64699000001</v>
      </c>
      <c r="E33" s="754">
        <v>1</v>
      </c>
      <c r="F33" s="755">
        <v>158371.92416999998</v>
      </c>
      <c r="G33" s="754">
        <v>1</v>
      </c>
      <c r="H33" s="753">
        <v>247701.22477</v>
      </c>
      <c r="I33" s="754">
        <v>1</v>
      </c>
      <c r="J33" s="753">
        <v>909462.70706000004</v>
      </c>
      <c r="K33" s="754">
        <v>1</v>
      </c>
      <c r="L33" s="753">
        <v>41332400.538660005</v>
      </c>
      <c r="M33" s="754">
        <v>1</v>
      </c>
      <c r="N33" s="753">
        <v>15275052.48632</v>
      </c>
      <c r="O33" s="754">
        <v>1</v>
      </c>
      <c r="P33" s="755">
        <v>18606053.857490003</v>
      </c>
      <c r="Q33" s="754">
        <v>1</v>
      </c>
      <c r="R33" s="753">
        <v>32796768.487089999</v>
      </c>
      <c r="S33" s="754">
        <v>1</v>
      </c>
      <c r="T33" s="753">
        <v>108010275.36956</v>
      </c>
      <c r="U33" s="754">
        <v>1</v>
      </c>
      <c r="V33" s="753">
        <v>2764784.4160700003</v>
      </c>
      <c r="W33" s="754">
        <v>1</v>
      </c>
      <c r="X33" s="753">
        <v>753254.29110000003</v>
      </c>
      <c r="Y33" s="754">
        <v>1</v>
      </c>
      <c r="Z33" s="755">
        <v>1096147.50443</v>
      </c>
      <c r="AA33" s="754">
        <v>1</v>
      </c>
      <c r="AB33" s="753">
        <v>2300741.8287300002</v>
      </c>
      <c r="AC33" s="754">
        <v>1</v>
      </c>
      <c r="AD33" s="753">
        <v>6914928.0403300002</v>
      </c>
      <c r="AE33" s="754">
        <v>1</v>
      </c>
      <c r="AF33" s="753">
        <v>115834666.11695001</v>
      </c>
      <c r="AG33" s="754">
        <v>1</v>
      </c>
    </row>
    <row r="34" spans="1:33" ht="19.5">
      <c r="A34" s="387" t="s">
        <v>508</v>
      </c>
      <c r="B34" s="383">
        <v>438.20179999999999</v>
      </c>
      <c r="C34" s="384">
        <v>1.220839172819528E-3</v>
      </c>
      <c r="D34" s="383">
        <v>1018.20163</v>
      </c>
      <c r="E34" s="384">
        <v>7.0485903445562806E-3</v>
      </c>
      <c r="F34" s="383">
        <v>105.357</v>
      </c>
      <c r="G34" s="384">
        <v>6.6525048901285955E-4</v>
      </c>
      <c r="H34" s="383">
        <v>80.711250000000007</v>
      </c>
      <c r="I34" s="384">
        <v>3.2584114218629101E-4</v>
      </c>
      <c r="J34" s="383">
        <v>1642.4716800000001</v>
      </c>
      <c r="K34" s="384">
        <v>1.8059802422350905E-3</v>
      </c>
      <c r="L34" s="383">
        <v>67101.901190000004</v>
      </c>
      <c r="M34" s="384">
        <v>1.6234697311431658E-3</v>
      </c>
      <c r="N34" s="383">
        <v>65655.782149999999</v>
      </c>
      <c r="O34" s="384">
        <v>4.2982361081115679E-3</v>
      </c>
      <c r="P34" s="383">
        <v>7874.0439999999999</v>
      </c>
      <c r="Q34" s="384">
        <v>4.2319795805762682E-4</v>
      </c>
      <c r="R34" s="383">
        <v>17026.6348</v>
      </c>
      <c r="S34" s="384">
        <v>5.1915586764904298E-4</v>
      </c>
      <c r="T34" s="383">
        <v>157658.36213999998</v>
      </c>
      <c r="U34" s="380">
        <v>1.4596607739455138E-3</v>
      </c>
      <c r="V34" s="383">
        <v>4278.64894</v>
      </c>
      <c r="W34" s="384">
        <v>1.5475524656211285E-3</v>
      </c>
      <c r="X34" s="383">
        <v>18.826180000000001</v>
      </c>
      <c r="Y34" s="384">
        <v>2.4993126786583002E-5</v>
      </c>
      <c r="Z34" s="383">
        <v>138.86339999999998</v>
      </c>
      <c r="AA34" s="384">
        <v>1.2668313291668657E-4</v>
      </c>
      <c r="AB34" s="383">
        <v>3249.5282000000002</v>
      </c>
      <c r="AC34" s="384">
        <v>1.4123828060246665E-3</v>
      </c>
      <c r="AD34" s="383">
        <v>7685.86672</v>
      </c>
      <c r="AE34" s="384">
        <v>1.1114890386673076E-3</v>
      </c>
      <c r="AF34" s="383">
        <v>166986.70053999996</v>
      </c>
      <c r="AG34" s="384">
        <v>1.4415952161627114E-3</v>
      </c>
    </row>
    <row r="35" spans="1:33" ht="28.5">
      <c r="A35" s="387" t="s">
        <v>509</v>
      </c>
      <c r="B35" s="383">
        <v>0</v>
      </c>
      <c r="C35" s="384">
        <v>0</v>
      </c>
      <c r="D35" s="383">
        <v>0</v>
      </c>
      <c r="E35" s="384">
        <v>0</v>
      </c>
      <c r="F35" s="383">
        <v>0</v>
      </c>
      <c r="G35" s="384">
        <v>0</v>
      </c>
      <c r="H35" s="383">
        <v>0</v>
      </c>
      <c r="I35" s="384">
        <v>0</v>
      </c>
      <c r="J35" s="383">
        <v>0</v>
      </c>
      <c r="K35" s="384">
        <v>0</v>
      </c>
      <c r="L35" s="383">
        <v>0</v>
      </c>
      <c r="M35" s="384">
        <v>0</v>
      </c>
      <c r="N35" s="383">
        <v>0</v>
      </c>
      <c r="O35" s="384">
        <v>0</v>
      </c>
      <c r="P35" s="383">
        <v>151366.36507</v>
      </c>
      <c r="Q35" s="384">
        <v>8.1353287607015268E-3</v>
      </c>
      <c r="R35" s="383">
        <v>0</v>
      </c>
      <c r="S35" s="384">
        <v>0</v>
      </c>
      <c r="T35" s="383">
        <v>151366.36507</v>
      </c>
      <c r="U35" s="380">
        <v>1.4014070842065349E-3</v>
      </c>
      <c r="V35" s="383">
        <v>0</v>
      </c>
      <c r="W35" s="384">
        <v>0</v>
      </c>
      <c r="X35" s="383">
        <v>0</v>
      </c>
      <c r="Y35" s="384">
        <v>0</v>
      </c>
      <c r="Z35" s="383">
        <v>0</v>
      </c>
      <c r="AA35" s="384">
        <v>0</v>
      </c>
      <c r="AB35" s="383">
        <v>0</v>
      </c>
      <c r="AC35" s="384">
        <v>0</v>
      </c>
      <c r="AD35" s="383">
        <v>0</v>
      </c>
      <c r="AE35" s="384">
        <v>0</v>
      </c>
      <c r="AF35" s="383">
        <v>151366.36507</v>
      </c>
      <c r="AG35" s="380">
        <v>1.3067449507488213E-3</v>
      </c>
    </row>
    <row r="36" spans="1:33" ht="12.75" customHeight="1">
      <c r="A36" s="23" t="s">
        <v>653</v>
      </c>
    </row>
    <row r="37" spans="1:33" ht="12.75" customHeight="1">
      <c r="A37" s="23"/>
    </row>
    <row r="38" spans="1:33" ht="12.75" customHeight="1">
      <c r="A38" s="656" t="s">
        <v>92</v>
      </c>
      <c r="L38" s="136"/>
    </row>
    <row r="39" spans="1:33" ht="12.75" customHeight="1"/>
    <row r="40" spans="1:33" ht="12.75" customHeight="1"/>
    <row r="41" spans="1:33" ht="12.75" customHeight="1"/>
    <row r="42" spans="1:33" ht="12.75" customHeight="1">
      <c r="F42" s="136"/>
      <c r="P42" s="136"/>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28" t="s">
        <v>907</v>
      </c>
    </row>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41"/>
  <sheetViews>
    <sheetView showGridLines="0" zoomScaleNormal="100" workbookViewId="0"/>
  </sheetViews>
  <sheetFormatPr defaultRowHeight="15"/>
  <cols>
    <col min="1" max="1" width="22.5703125" customWidth="1"/>
    <col min="2" max="8" width="12.140625" customWidth="1"/>
  </cols>
  <sheetData>
    <row r="1" spans="1:17" ht="12.75" customHeight="1">
      <c r="A1" s="140" t="s">
        <v>746</v>
      </c>
      <c r="J1" s="141" t="str">
        <f>Naslovnica!A20</f>
        <v>Listopad 2020.</v>
      </c>
    </row>
    <row r="2" spans="1:17" ht="12.75" customHeight="1">
      <c r="A2" s="567" t="s">
        <v>1079</v>
      </c>
      <c r="I2" s="558"/>
      <c r="J2" s="569" t="str">
        <f>Naslovnica!A24</f>
        <v>October 2020</v>
      </c>
    </row>
    <row r="3" spans="1:17" ht="12.75" customHeight="1"/>
    <row r="4" spans="1:17" ht="33.75">
      <c r="A4" s="1006" t="s">
        <v>637</v>
      </c>
      <c r="B4" s="1007" t="s">
        <v>33</v>
      </c>
      <c r="C4" s="1007" t="s">
        <v>34</v>
      </c>
      <c r="D4" s="1007" t="s">
        <v>35</v>
      </c>
      <c r="E4" s="1007" t="s">
        <v>263</v>
      </c>
      <c r="F4" s="1007" t="s">
        <v>264</v>
      </c>
      <c r="G4" s="1007" t="s">
        <v>36</v>
      </c>
      <c r="H4" s="1007" t="s">
        <v>37</v>
      </c>
      <c r="I4" s="1007" t="s">
        <v>38</v>
      </c>
      <c r="J4" s="1007" t="s">
        <v>485</v>
      </c>
    </row>
    <row r="5" spans="1:17" ht="21.75">
      <c r="A5" s="756" t="s">
        <v>638</v>
      </c>
      <c r="B5" s="757">
        <v>49253</v>
      </c>
      <c r="C5" s="757">
        <v>100108</v>
      </c>
      <c r="D5" s="757">
        <v>34105</v>
      </c>
      <c r="E5" s="757">
        <v>2060</v>
      </c>
      <c r="F5" s="757">
        <v>1126</v>
      </c>
      <c r="G5" s="757">
        <v>24146</v>
      </c>
      <c r="H5" s="757">
        <v>35821</v>
      </c>
      <c r="I5" s="757">
        <v>89107</v>
      </c>
      <c r="J5" s="757">
        <v>335726</v>
      </c>
      <c r="K5" s="53"/>
    </row>
    <row r="6" spans="1:17" ht="22.5">
      <c r="A6" s="810" t="s">
        <v>639</v>
      </c>
      <c r="B6" s="388">
        <v>0.14670594472873713</v>
      </c>
      <c r="C6" s="388">
        <v>0.29818363784753044</v>
      </c>
      <c r="D6" s="388">
        <v>0.10158581700553428</v>
      </c>
      <c r="E6" s="388">
        <v>6.1359561070634984E-3</v>
      </c>
      <c r="F6" s="388">
        <v>3.3539255225987861E-3</v>
      </c>
      <c r="G6" s="388">
        <v>7.1921745709298657E-2</v>
      </c>
      <c r="H6" s="388">
        <v>0.10669712801510756</v>
      </c>
      <c r="I6" s="388">
        <v>0.26541584506412969</v>
      </c>
      <c r="J6" s="388">
        <v>1</v>
      </c>
      <c r="K6" s="53"/>
    </row>
    <row r="7" spans="1:17" ht="21.75">
      <c r="A7" s="935" t="s">
        <v>1064</v>
      </c>
      <c r="B7" s="936">
        <v>229</v>
      </c>
      <c r="C7" s="936">
        <v>168</v>
      </c>
      <c r="D7" s="936">
        <v>207</v>
      </c>
      <c r="E7" s="936">
        <v>39</v>
      </c>
      <c r="F7" s="936">
        <v>22</v>
      </c>
      <c r="G7" s="936">
        <v>111</v>
      </c>
      <c r="H7" s="936">
        <v>387</v>
      </c>
      <c r="I7" s="936">
        <v>408</v>
      </c>
      <c r="J7" s="936">
        <v>1571</v>
      </c>
      <c r="K7" s="53"/>
    </row>
    <row r="8" spans="1:17" ht="22.5">
      <c r="A8" s="79" t="s">
        <v>640</v>
      </c>
      <c r="B8" s="225">
        <v>172</v>
      </c>
      <c r="C8" s="225">
        <v>42</v>
      </c>
      <c r="D8" s="225">
        <v>26</v>
      </c>
      <c r="E8" s="225">
        <v>0</v>
      </c>
      <c r="F8" s="225">
        <v>2</v>
      </c>
      <c r="G8" s="225">
        <v>7</v>
      </c>
      <c r="H8" s="225">
        <v>92</v>
      </c>
      <c r="I8" s="225">
        <v>132</v>
      </c>
      <c r="J8" s="225">
        <v>473</v>
      </c>
      <c r="K8" s="53"/>
    </row>
    <row r="9" spans="1:17" ht="22.5">
      <c r="A9" s="810" t="s">
        <v>730</v>
      </c>
      <c r="B9" s="226">
        <v>12</v>
      </c>
      <c r="C9" s="226">
        <v>6</v>
      </c>
      <c r="D9" s="226">
        <v>1</v>
      </c>
      <c r="E9" s="226">
        <v>0</v>
      </c>
      <c r="F9" s="226">
        <v>1</v>
      </c>
      <c r="G9" s="226">
        <v>2</v>
      </c>
      <c r="H9" s="226">
        <v>7</v>
      </c>
      <c r="I9" s="226">
        <v>9</v>
      </c>
      <c r="J9" s="226">
        <v>38</v>
      </c>
    </row>
    <row r="10" spans="1:17" ht="22.5">
      <c r="A10" s="810" t="s">
        <v>909</v>
      </c>
      <c r="B10" s="226">
        <v>7</v>
      </c>
      <c r="C10" s="226">
        <v>69</v>
      </c>
      <c r="D10" s="226">
        <v>2</v>
      </c>
      <c r="E10" s="226">
        <v>0</v>
      </c>
      <c r="F10" s="226">
        <v>2</v>
      </c>
      <c r="G10" s="226">
        <v>17</v>
      </c>
      <c r="H10" s="226">
        <v>2</v>
      </c>
      <c r="I10" s="226">
        <v>0</v>
      </c>
      <c r="J10" s="226">
        <v>99</v>
      </c>
    </row>
    <row r="11" spans="1:17" ht="32.25">
      <c r="A11" s="935" t="s">
        <v>1065</v>
      </c>
      <c r="B11" s="936">
        <v>191</v>
      </c>
      <c r="C11" s="936">
        <v>117</v>
      </c>
      <c r="D11" s="936">
        <v>29</v>
      </c>
      <c r="E11" s="936">
        <v>0</v>
      </c>
      <c r="F11" s="936">
        <v>5</v>
      </c>
      <c r="G11" s="936">
        <v>26</v>
      </c>
      <c r="H11" s="936">
        <v>101</v>
      </c>
      <c r="I11" s="936">
        <v>141</v>
      </c>
      <c r="J11" s="936">
        <v>610</v>
      </c>
      <c r="M11" s="273"/>
      <c r="N11" s="273"/>
      <c r="O11" s="273"/>
      <c r="P11" s="273"/>
      <c r="Q11" s="273"/>
    </row>
    <row r="12" spans="1:17" ht="21.75">
      <c r="A12" s="756" t="s">
        <v>641</v>
      </c>
      <c r="B12" s="757">
        <v>49291</v>
      </c>
      <c r="C12" s="757">
        <v>100159</v>
      </c>
      <c r="D12" s="757">
        <v>34283</v>
      </c>
      <c r="E12" s="757">
        <v>2099</v>
      </c>
      <c r="F12" s="757">
        <v>1143</v>
      </c>
      <c r="G12" s="757">
        <v>24231</v>
      </c>
      <c r="H12" s="757">
        <v>36107</v>
      </c>
      <c r="I12" s="757">
        <v>89374</v>
      </c>
      <c r="J12" s="757">
        <v>336687</v>
      </c>
      <c r="M12" s="273"/>
      <c r="N12" s="273"/>
      <c r="O12" s="273"/>
      <c r="P12" s="273"/>
      <c r="Q12" s="273"/>
    </row>
    <row r="13" spans="1:17" s="273" customFormat="1" ht="22.5">
      <c r="A13" s="1004" t="s">
        <v>733</v>
      </c>
      <c r="B13" s="226">
        <v>38</v>
      </c>
      <c r="C13" s="226">
        <v>51</v>
      </c>
      <c r="D13" s="226">
        <v>178</v>
      </c>
      <c r="E13" s="226">
        <v>39</v>
      </c>
      <c r="F13" s="226">
        <v>17</v>
      </c>
      <c r="G13" s="226">
        <v>85</v>
      </c>
      <c r="H13" s="226">
        <v>286</v>
      </c>
      <c r="I13" s="226">
        <v>267</v>
      </c>
      <c r="J13" s="226">
        <v>961</v>
      </c>
    </row>
    <row r="14" spans="1:17" s="273" customFormat="1" ht="22.5">
      <c r="A14" s="1005" t="s">
        <v>707</v>
      </c>
      <c r="B14" s="1008">
        <v>7.7152660751633739E-4</v>
      </c>
      <c r="C14" s="1008">
        <v>5.0944979422218317E-4</v>
      </c>
      <c r="D14" s="1008">
        <v>5.2191760738895532E-3</v>
      </c>
      <c r="E14" s="1008">
        <v>1.8932038834951426E-2</v>
      </c>
      <c r="F14" s="1008">
        <v>1.5097690941385356E-2</v>
      </c>
      <c r="G14" s="1008">
        <v>3.5202518015406969E-3</v>
      </c>
      <c r="H14" s="1008">
        <v>7.984143379581754E-3</v>
      </c>
      <c r="I14" s="1008">
        <v>2.9963975894149453E-3</v>
      </c>
      <c r="J14" s="1008">
        <v>2.8624533101397898E-3</v>
      </c>
    </row>
    <row r="15" spans="1:17" ht="21.75" customHeight="1">
      <c r="A15" s="810" t="s">
        <v>642</v>
      </c>
      <c r="B15" s="388">
        <v>0.14640006890672941</v>
      </c>
      <c r="C15" s="388">
        <v>0.29748401334176849</v>
      </c>
      <c r="D15" s="388">
        <v>0.10182454327015893</v>
      </c>
      <c r="E15" s="388">
        <v>6.2342769397095823E-3</v>
      </c>
      <c r="F15" s="388">
        <v>3.3948444697894484E-3</v>
      </c>
      <c r="G15" s="388">
        <v>7.1968920688948487E-2</v>
      </c>
      <c r="H15" s="388">
        <v>0.10724203785711953</v>
      </c>
      <c r="I15" s="388">
        <v>0.26545129452577615</v>
      </c>
      <c r="J15" s="388">
        <v>1</v>
      </c>
      <c r="M15" s="273"/>
      <c r="N15" s="273"/>
      <c r="O15" s="273"/>
      <c r="P15" s="273"/>
      <c r="Q15" s="273"/>
    </row>
    <row r="16" spans="1:17" ht="12.75" customHeight="1">
      <c r="A16" s="22" t="s">
        <v>1095</v>
      </c>
      <c r="M16" s="273"/>
      <c r="N16" s="273"/>
      <c r="O16" s="273"/>
      <c r="P16" s="273"/>
      <c r="Q16" s="273"/>
    </row>
    <row r="17" spans="1:10" ht="12.75" customHeight="1">
      <c r="A17" s="29" t="s">
        <v>643</v>
      </c>
    </row>
    <row r="18" spans="1:10" ht="12.75" customHeight="1"/>
    <row r="19" spans="1:10" ht="12.75" customHeight="1"/>
    <row r="20" spans="1:10">
      <c r="A20" s="140" t="s">
        <v>748</v>
      </c>
      <c r="B20" s="273"/>
      <c r="C20" s="273"/>
      <c r="D20" s="273"/>
      <c r="E20" s="273"/>
      <c r="F20" s="273"/>
      <c r="G20" s="821"/>
      <c r="H20" s="821" t="s">
        <v>43</v>
      </c>
      <c r="I20" s="298"/>
      <c r="J20" s="758" t="s">
        <v>1498</v>
      </c>
    </row>
    <row r="21" spans="1:10">
      <c r="A21" s="567" t="s">
        <v>747</v>
      </c>
      <c r="B21" s="273"/>
      <c r="C21" s="273"/>
      <c r="D21" s="273"/>
      <c r="E21" s="273"/>
      <c r="F21" s="273"/>
      <c r="G21" s="581"/>
      <c r="H21" s="581" t="s">
        <v>44</v>
      </c>
      <c r="I21" s="759"/>
      <c r="J21" s="569" t="s">
        <v>1499</v>
      </c>
    </row>
    <row r="22" spans="1:10">
      <c r="A22" s="273"/>
      <c r="B22" s="273"/>
      <c r="C22" s="273"/>
      <c r="D22" s="273"/>
      <c r="E22" s="273"/>
      <c r="F22" s="273"/>
      <c r="G22" s="273"/>
      <c r="H22" s="273"/>
      <c r="I22" s="273"/>
      <c r="J22" s="273"/>
    </row>
    <row r="23" spans="1:10" ht="24" customHeight="1">
      <c r="A23" s="782"/>
      <c r="B23" s="783"/>
      <c r="C23" s="783" t="s">
        <v>1496</v>
      </c>
      <c r="D23" s="783"/>
      <c r="E23" s="1060" t="s">
        <v>715</v>
      </c>
      <c r="F23" s="1063"/>
      <c r="G23" s="1063"/>
      <c r="H23" s="1064"/>
      <c r="I23" s="1065"/>
      <c r="J23" s="1065"/>
    </row>
    <row r="24" spans="1:10" ht="24">
      <c r="A24" s="782"/>
      <c r="B24" s="784"/>
      <c r="C24" s="785" t="s">
        <v>1500</v>
      </c>
      <c r="D24" s="784"/>
      <c r="E24" s="1066" t="s">
        <v>618</v>
      </c>
      <c r="F24" s="1066"/>
      <c r="G24" s="786" t="s">
        <v>619</v>
      </c>
      <c r="H24" s="1067"/>
      <c r="I24" s="1067"/>
      <c r="J24" s="322"/>
    </row>
    <row r="25" spans="1:10" ht="21.75">
      <c r="A25" s="807" t="s">
        <v>620</v>
      </c>
      <c r="B25" s="807" t="s">
        <v>621</v>
      </c>
      <c r="C25" s="807" t="s">
        <v>622</v>
      </c>
      <c r="D25" s="807" t="s">
        <v>623</v>
      </c>
      <c r="E25" s="807" t="s">
        <v>621</v>
      </c>
      <c r="F25" s="807" t="s">
        <v>622</v>
      </c>
      <c r="G25" s="807" t="s">
        <v>623</v>
      </c>
      <c r="H25" s="323"/>
      <c r="I25" s="323"/>
      <c r="J25" s="323"/>
    </row>
    <row r="26" spans="1:10">
      <c r="A26" s="78" t="s">
        <v>6</v>
      </c>
      <c r="B26" s="389">
        <v>890</v>
      </c>
      <c r="C26" s="389">
        <v>825</v>
      </c>
      <c r="D26" s="389">
        <v>1715</v>
      </c>
      <c r="E26" s="389">
        <v>-1</v>
      </c>
      <c r="F26" s="389">
        <v>-4</v>
      </c>
      <c r="G26" s="390">
        <v>-2.9069767441860517E-3</v>
      </c>
      <c r="H26" s="324"/>
      <c r="I26" s="324"/>
      <c r="J26" s="325"/>
    </row>
    <row r="27" spans="1:10">
      <c r="A27" s="78" t="s">
        <v>7</v>
      </c>
      <c r="B27" s="389">
        <v>5670</v>
      </c>
      <c r="C27" s="389">
        <v>3205</v>
      </c>
      <c r="D27" s="389">
        <v>8875</v>
      </c>
      <c r="E27" s="389">
        <v>-56</v>
      </c>
      <c r="F27" s="389">
        <v>-24</v>
      </c>
      <c r="G27" s="390">
        <v>-8.9335566722501536E-3</v>
      </c>
      <c r="H27" s="324"/>
      <c r="I27" s="324"/>
      <c r="J27" s="325"/>
    </row>
    <row r="28" spans="1:10">
      <c r="A28" s="78" t="s">
        <v>8</v>
      </c>
      <c r="B28" s="389">
        <v>10430</v>
      </c>
      <c r="C28" s="389">
        <v>6598</v>
      </c>
      <c r="D28" s="389">
        <v>17028</v>
      </c>
      <c r="E28" s="389">
        <v>-127</v>
      </c>
      <c r="F28" s="389">
        <v>-20</v>
      </c>
      <c r="G28" s="390">
        <v>-8.5589519650655088E-3</v>
      </c>
      <c r="H28" s="324"/>
      <c r="I28" s="324"/>
      <c r="J28" s="325"/>
    </row>
    <row r="29" spans="1:10">
      <c r="A29" s="78" t="s">
        <v>9</v>
      </c>
      <c r="B29" s="389">
        <v>18437</v>
      </c>
      <c r="C29" s="389">
        <v>13021</v>
      </c>
      <c r="D29" s="389">
        <v>31458</v>
      </c>
      <c r="E29" s="389">
        <v>-184</v>
      </c>
      <c r="F29" s="389">
        <v>-98</v>
      </c>
      <c r="G29" s="390">
        <v>-8.8846880907372805E-3</v>
      </c>
      <c r="H29" s="324"/>
      <c r="I29" s="324"/>
      <c r="J29" s="325"/>
    </row>
    <row r="30" spans="1:10">
      <c r="A30" s="78" t="s">
        <v>10</v>
      </c>
      <c r="B30" s="389">
        <v>25018</v>
      </c>
      <c r="C30" s="389">
        <v>19460</v>
      </c>
      <c r="D30" s="389">
        <v>44478</v>
      </c>
      <c r="E30" s="389">
        <v>142</v>
      </c>
      <c r="F30" s="389">
        <v>-103</v>
      </c>
      <c r="G30" s="390">
        <v>8.7760750691967537E-4</v>
      </c>
      <c r="H30" s="324"/>
      <c r="I30" s="324"/>
      <c r="J30" s="325"/>
    </row>
    <row r="31" spans="1:10">
      <c r="A31" s="78" t="s">
        <v>11</v>
      </c>
      <c r="B31" s="389">
        <v>26206</v>
      </c>
      <c r="C31" s="389">
        <v>22977</v>
      </c>
      <c r="D31" s="389">
        <v>49183</v>
      </c>
      <c r="E31" s="389">
        <v>189</v>
      </c>
      <c r="F31" s="389">
        <v>167</v>
      </c>
      <c r="G31" s="390">
        <v>7.2910479857455357E-3</v>
      </c>
      <c r="H31" s="324"/>
      <c r="I31" s="324"/>
      <c r="J31" s="325"/>
    </row>
    <row r="32" spans="1:10">
      <c r="A32" s="78" t="s">
        <v>12</v>
      </c>
      <c r="B32" s="389">
        <v>24159</v>
      </c>
      <c r="C32" s="389">
        <v>23774</v>
      </c>
      <c r="D32" s="389">
        <v>47933</v>
      </c>
      <c r="E32" s="389">
        <v>294</v>
      </c>
      <c r="F32" s="389">
        <v>240</v>
      </c>
      <c r="G32" s="390">
        <v>1.1266060465410677E-2</v>
      </c>
      <c r="H32" s="324"/>
      <c r="I32" s="324"/>
      <c r="J32" s="325"/>
    </row>
    <row r="33" spans="1:10">
      <c r="A33" s="78" t="s">
        <v>39</v>
      </c>
      <c r="B33" s="389">
        <v>38647</v>
      </c>
      <c r="C33" s="389">
        <v>41505</v>
      </c>
      <c r="D33" s="389">
        <v>80152</v>
      </c>
      <c r="E33" s="389">
        <v>276</v>
      </c>
      <c r="F33" s="389">
        <v>319</v>
      </c>
      <c r="G33" s="390">
        <v>7.4789144889826353E-3</v>
      </c>
      <c r="H33" s="324"/>
      <c r="I33" s="324"/>
      <c r="J33" s="325"/>
    </row>
    <row r="34" spans="1:10">
      <c r="A34" s="78" t="s">
        <v>40</v>
      </c>
      <c r="B34" s="389">
        <v>19588</v>
      </c>
      <c r="C34" s="389">
        <v>21084</v>
      </c>
      <c r="D34" s="389">
        <v>40672</v>
      </c>
      <c r="E34" s="389">
        <v>327</v>
      </c>
      <c r="F34" s="389">
        <v>281</v>
      </c>
      <c r="G34" s="390">
        <v>1.5175718849840258E-2</v>
      </c>
      <c r="H34" s="324"/>
      <c r="I34" s="324"/>
      <c r="J34" s="325"/>
    </row>
    <row r="35" spans="1:10">
      <c r="A35" s="78" t="s">
        <v>41</v>
      </c>
      <c r="B35" s="389">
        <v>5830</v>
      </c>
      <c r="C35" s="389">
        <v>7397</v>
      </c>
      <c r="D35" s="389">
        <v>13227</v>
      </c>
      <c r="E35" s="389">
        <v>110</v>
      </c>
      <c r="F35" s="389">
        <v>80</v>
      </c>
      <c r="G35" s="390">
        <v>1.4573905039502844E-2</v>
      </c>
      <c r="H35" s="324"/>
      <c r="I35" s="324"/>
      <c r="J35" s="325"/>
    </row>
    <row r="36" spans="1:10">
      <c r="A36" s="78" t="s">
        <v>42</v>
      </c>
      <c r="B36" s="389">
        <v>414</v>
      </c>
      <c r="C36" s="389">
        <v>583</v>
      </c>
      <c r="D36" s="389">
        <v>997</v>
      </c>
      <c r="E36" s="389">
        <v>9</v>
      </c>
      <c r="F36" s="389">
        <v>8</v>
      </c>
      <c r="G36" s="390">
        <v>1.7346938775510301E-2</v>
      </c>
      <c r="H36" s="324"/>
      <c r="I36" s="324"/>
      <c r="J36" s="325"/>
    </row>
    <row r="37" spans="1:10" ht="24">
      <c r="A37" s="849" t="s">
        <v>624</v>
      </c>
      <c r="B37" s="788">
        <v>175289</v>
      </c>
      <c r="C37" s="788">
        <v>160429</v>
      </c>
      <c r="D37" s="788">
        <v>335718</v>
      </c>
      <c r="E37" s="788">
        <v>979</v>
      </c>
      <c r="F37" s="788">
        <v>846</v>
      </c>
      <c r="G37" s="789">
        <v>5.4658228833788236E-3</v>
      </c>
      <c r="H37" s="326"/>
      <c r="I37" s="326"/>
      <c r="J37" s="327"/>
    </row>
    <row r="38" spans="1:10">
      <c r="A38" s="22" t="s">
        <v>1095</v>
      </c>
      <c r="B38" s="273"/>
      <c r="C38" s="273"/>
      <c r="D38" s="273"/>
      <c r="E38" s="273"/>
      <c r="F38" s="273"/>
      <c r="G38" s="273"/>
      <c r="H38" s="273"/>
      <c r="I38" s="273"/>
      <c r="J38" s="273"/>
    </row>
    <row r="39" spans="1:10">
      <c r="A39" s="273"/>
      <c r="B39" s="273"/>
      <c r="C39" s="273"/>
      <c r="D39" s="273"/>
      <c r="E39" s="273"/>
      <c r="F39" s="273"/>
      <c r="G39" s="273"/>
      <c r="H39" s="273"/>
      <c r="I39" s="273"/>
      <c r="J39" s="273"/>
    </row>
    <row r="40" spans="1:10" ht="12.75" customHeight="1">
      <c r="A40" s="656" t="s">
        <v>92</v>
      </c>
    </row>
    <row r="41" spans="1:10">
      <c r="J41" s="28" t="s">
        <v>908</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55"/>
  <sheetViews>
    <sheetView showGridLines="0" zoomScaleNormal="100" workbookViewId="0"/>
  </sheetViews>
  <sheetFormatPr defaultRowHeight="15"/>
  <cols>
    <col min="1" max="1" width="27.5703125" customWidth="1"/>
    <col min="2" max="2" width="11" bestFit="1" customWidth="1"/>
    <col min="3" max="3" width="12.85546875" customWidth="1"/>
    <col min="4" max="4" width="11.140625" customWidth="1"/>
    <col min="5" max="5" width="12.42578125" customWidth="1"/>
    <col min="6" max="6" width="15.140625" customWidth="1"/>
  </cols>
  <sheetData>
    <row r="1" spans="1:7" ht="12.75" customHeight="1">
      <c r="A1" s="154" t="s">
        <v>749</v>
      </c>
      <c r="F1" s="141" t="str">
        <f>Naslovnica!A20</f>
        <v>Listopad 2020.</v>
      </c>
    </row>
    <row r="2" spans="1:7" ht="12.75" customHeight="1">
      <c r="A2" s="596" t="s">
        <v>1080</v>
      </c>
      <c r="F2" s="569" t="str">
        <f>Naslovnica!A24</f>
        <v>October 2020</v>
      </c>
    </row>
    <row r="3" spans="1:7" ht="12.75" customHeight="1"/>
    <row r="4" spans="1:7" ht="12.75" customHeight="1">
      <c r="E4" s="14" t="s">
        <v>633</v>
      </c>
      <c r="F4" s="321"/>
    </row>
    <row r="5" spans="1:7" ht="18.75" customHeight="1">
      <c r="A5" s="1057" t="s">
        <v>635</v>
      </c>
      <c r="B5" s="1066" t="s">
        <v>634</v>
      </c>
      <c r="C5" s="1066"/>
      <c r="D5" s="1066"/>
      <c r="E5" s="1066"/>
      <c r="F5" s="273"/>
    </row>
    <row r="6" spans="1:7" ht="33.75" customHeight="1">
      <c r="A6" s="1057"/>
      <c r="B6" s="760" t="str">
        <f>Naslovnica!A20</f>
        <v>Listopad 2020.</v>
      </c>
      <c r="C6" s="760" t="s">
        <v>17</v>
      </c>
      <c r="D6" s="761" t="s">
        <v>289</v>
      </c>
      <c r="E6" s="761" t="s">
        <v>45</v>
      </c>
    </row>
    <row r="7" spans="1:7" ht="45" customHeight="1">
      <c r="A7" s="1057"/>
      <c r="B7" s="762" t="str">
        <f>Naslovnica!A24</f>
        <v>October 2020</v>
      </c>
      <c r="C7" s="762" t="s">
        <v>290</v>
      </c>
      <c r="D7" s="763" t="s">
        <v>291</v>
      </c>
      <c r="E7" s="763" t="s">
        <v>636</v>
      </c>
    </row>
    <row r="8" spans="1:7">
      <c r="A8" s="391" t="s">
        <v>33</v>
      </c>
      <c r="B8" s="857">
        <v>10887.72452</v>
      </c>
      <c r="C8" s="393">
        <v>-2.9120453292515891E-2</v>
      </c>
      <c r="D8" s="394">
        <v>119978.03187999999</v>
      </c>
      <c r="E8" s="394">
        <v>1065792.3535600002</v>
      </c>
      <c r="G8" s="53"/>
    </row>
    <row r="9" spans="1:7">
      <c r="A9" s="391" t="s">
        <v>34</v>
      </c>
      <c r="B9" s="857">
        <v>11599.693429999999</v>
      </c>
      <c r="C9" s="393">
        <v>5.7433565267642983E-2</v>
      </c>
      <c r="D9" s="394">
        <v>117440.17159</v>
      </c>
      <c r="E9" s="394">
        <v>1965060.051620001</v>
      </c>
      <c r="G9" s="53"/>
    </row>
    <row r="10" spans="1:7">
      <c r="A10" s="391" t="s">
        <v>35</v>
      </c>
      <c r="B10" s="857">
        <v>3008.0250299999998</v>
      </c>
      <c r="C10" s="393">
        <v>0.10922488194615587</v>
      </c>
      <c r="D10" s="394">
        <v>29486.278719999998</v>
      </c>
      <c r="E10" s="394">
        <v>386745.14948999992</v>
      </c>
    </row>
    <row r="11" spans="1:7">
      <c r="A11" s="391" t="s">
        <v>263</v>
      </c>
      <c r="B11" s="857">
        <v>338.17167999999998</v>
      </c>
      <c r="C11" s="393">
        <v>0.19785190377702078</v>
      </c>
      <c r="D11" s="394">
        <v>3721.4529900000002</v>
      </c>
      <c r="E11" s="394">
        <v>18168.626570000004</v>
      </c>
    </row>
    <row r="12" spans="1:7">
      <c r="A12" s="391" t="s">
        <v>264</v>
      </c>
      <c r="B12" s="857">
        <v>260.94729999999998</v>
      </c>
      <c r="C12" s="393">
        <v>0.27288428906006201</v>
      </c>
      <c r="D12" s="394">
        <v>4155.5512500000004</v>
      </c>
      <c r="E12" s="394">
        <v>32728.202510000006</v>
      </c>
    </row>
    <row r="13" spans="1:7">
      <c r="A13" s="391" t="s">
        <v>36</v>
      </c>
      <c r="B13" s="857">
        <v>2054.5496800000001</v>
      </c>
      <c r="C13" s="393">
        <v>4.6810858671024969E-2</v>
      </c>
      <c r="D13" s="394">
        <v>21616.590539999997</v>
      </c>
      <c r="E13" s="394">
        <v>317449.74290000001</v>
      </c>
    </row>
    <row r="14" spans="1:7">
      <c r="A14" s="391" t="s">
        <v>37</v>
      </c>
      <c r="B14" s="857">
        <v>4313.9202599999999</v>
      </c>
      <c r="C14" s="393">
        <v>-3.0280956222692446E-2</v>
      </c>
      <c r="D14" s="394">
        <v>44745.601839999996</v>
      </c>
      <c r="E14" s="394">
        <v>386449.50409000012</v>
      </c>
    </row>
    <row r="15" spans="1:7">
      <c r="A15" s="395" t="s">
        <v>38</v>
      </c>
      <c r="B15" s="857">
        <v>15550.04774</v>
      </c>
      <c r="C15" s="393">
        <v>0.50640611522822865</v>
      </c>
      <c r="D15" s="394">
        <v>117704.11897</v>
      </c>
      <c r="E15" s="394">
        <v>1753807.8896800005</v>
      </c>
    </row>
    <row r="16" spans="1:7" ht="18.75" customHeight="1">
      <c r="A16" s="764" t="s">
        <v>401</v>
      </c>
      <c r="B16" s="894">
        <v>48013.079640000004</v>
      </c>
      <c r="C16" s="766">
        <v>0.13999234062609767</v>
      </c>
      <c r="D16" s="767">
        <v>458847.79777999996</v>
      </c>
      <c r="E16" s="767">
        <v>5925467.7832700033</v>
      </c>
    </row>
    <row r="17" spans="1:7" ht="12.75" customHeight="1">
      <c r="A17" s="22" t="s">
        <v>1095</v>
      </c>
      <c r="B17" s="18"/>
      <c r="C17" s="19"/>
      <c r="D17" s="19"/>
      <c r="E17" s="19"/>
      <c r="F17" s="19"/>
      <c r="G17" s="19"/>
    </row>
    <row r="18" spans="1:7" ht="22.5" customHeight="1">
      <c r="A18" s="1073" t="s">
        <v>48</v>
      </c>
      <c r="B18" s="1073"/>
      <c r="C18" s="1073"/>
      <c r="D18" s="1073"/>
      <c r="E18" s="1073"/>
      <c r="F18" s="845"/>
      <c r="G18" s="30"/>
    </row>
    <row r="19" spans="1:7" ht="12.75" customHeight="1">
      <c r="A19" s="1068" t="s">
        <v>1099</v>
      </c>
      <c r="B19" s="1072"/>
      <c r="C19" s="1072"/>
      <c r="D19" s="1072"/>
      <c r="E19" s="1072"/>
      <c r="F19" s="1072"/>
      <c r="G19" s="31"/>
    </row>
    <row r="20" spans="1:7" ht="12.75" customHeight="1">
      <c r="A20" s="1070" t="s">
        <v>49</v>
      </c>
      <c r="B20" s="1071"/>
      <c r="C20" s="1071"/>
      <c r="D20" s="1071"/>
      <c r="E20" s="1071"/>
      <c r="F20" s="1071"/>
      <c r="G20" s="32"/>
    </row>
    <row r="21" spans="1:7" ht="12.75" customHeight="1">
      <c r="A21" s="1068" t="s">
        <v>50</v>
      </c>
      <c r="B21" s="1069"/>
      <c r="C21" s="1069"/>
      <c r="D21" s="1069"/>
      <c r="E21" s="1069"/>
      <c r="F21" s="1069"/>
      <c r="G21" s="31"/>
    </row>
    <row r="22" spans="1:7" ht="12.75" customHeight="1"/>
    <row r="23" spans="1:7" ht="12.75" customHeight="1">
      <c r="A23" s="156" t="s">
        <v>750</v>
      </c>
      <c r="F23" s="141" t="str">
        <f>Naslovnica!A20</f>
        <v>Listopad 2020.</v>
      </c>
    </row>
    <row r="24" spans="1:7" ht="12.75" customHeight="1">
      <c r="A24" s="596" t="s">
        <v>1081</v>
      </c>
      <c r="F24" s="569" t="str">
        <f>Naslovnica!A24</f>
        <v>October 2020</v>
      </c>
    </row>
    <row r="25" spans="1:7" ht="12.75" customHeight="1"/>
    <row r="26" spans="1:7" ht="12.75" customHeight="1">
      <c r="E26" s="14" t="s">
        <v>375</v>
      </c>
    </row>
    <row r="27" spans="1:7" ht="18.75" customHeight="1">
      <c r="A27" s="1057" t="s">
        <v>635</v>
      </c>
      <c r="B27" s="1066" t="s">
        <v>1067</v>
      </c>
      <c r="C27" s="1066"/>
      <c r="D27" s="1066"/>
      <c r="E27" s="1066"/>
      <c r="G27" s="53"/>
    </row>
    <row r="28" spans="1:7" ht="33.75">
      <c r="A28" s="1057"/>
      <c r="B28" s="760" t="str">
        <f>$F$1</f>
        <v>Listopad 2020.</v>
      </c>
      <c r="C28" s="760" t="s">
        <v>17</v>
      </c>
      <c r="D28" s="761" t="s">
        <v>289</v>
      </c>
      <c r="E28" s="761" t="s">
        <v>940</v>
      </c>
      <c r="G28" s="53"/>
    </row>
    <row r="29" spans="1:7" ht="24" customHeight="1">
      <c r="A29" s="1057"/>
      <c r="B29" s="762" t="str">
        <f>$F$2</f>
        <v>October 2020</v>
      </c>
      <c r="C29" s="762" t="s">
        <v>290</v>
      </c>
      <c r="D29" s="763" t="s">
        <v>291</v>
      </c>
      <c r="E29" s="763" t="s">
        <v>941</v>
      </c>
      <c r="G29" s="53"/>
    </row>
    <row r="30" spans="1:7" ht="15" customHeight="1">
      <c r="A30" s="391" t="s">
        <v>33</v>
      </c>
      <c r="B30" s="392">
        <v>5225.5652900000005</v>
      </c>
      <c r="C30" s="864">
        <v>-0.1684633211971549</v>
      </c>
      <c r="D30" s="394">
        <v>66660.878060000003</v>
      </c>
      <c r="E30" s="394">
        <v>397541.13184999989</v>
      </c>
      <c r="G30" s="44"/>
    </row>
    <row r="31" spans="1:7" ht="15" customHeight="1">
      <c r="A31" s="391" t="s">
        <v>34</v>
      </c>
      <c r="B31" s="392">
        <v>4229.048859999999</v>
      </c>
      <c r="C31" s="864">
        <v>-0.24865358376782754</v>
      </c>
      <c r="D31" s="394">
        <v>54559.093120000005</v>
      </c>
      <c r="E31" s="394">
        <v>486020.61819000007</v>
      </c>
    </row>
    <row r="32" spans="1:7" ht="15" customHeight="1">
      <c r="A32" s="391" t="s">
        <v>35</v>
      </c>
      <c r="B32" s="392">
        <v>984.87366999999995</v>
      </c>
      <c r="C32" s="864">
        <v>-7.4922046079920035E-2</v>
      </c>
      <c r="D32" s="394">
        <v>8485.6127199999992</v>
      </c>
      <c r="E32" s="394">
        <v>108260.49460999992</v>
      </c>
    </row>
    <row r="33" spans="1:8" ht="15" customHeight="1">
      <c r="A33" s="391" t="s">
        <v>263</v>
      </c>
      <c r="B33" s="392">
        <v>27.520619999999997</v>
      </c>
      <c r="C33" s="864">
        <v>0.81970634092541084</v>
      </c>
      <c r="D33" s="394">
        <v>766.16985</v>
      </c>
      <c r="E33" s="394">
        <v>1510.9883000000002</v>
      </c>
    </row>
    <row r="34" spans="1:8" ht="15" customHeight="1">
      <c r="A34" s="391" t="s">
        <v>264</v>
      </c>
      <c r="B34" s="392">
        <v>227.31765999999999</v>
      </c>
      <c r="C34" s="864">
        <v>3.6324274071670901</v>
      </c>
      <c r="D34" s="394">
        <v>1166.3753399999998</v>
      </c>
      <c r="E34" s="394">
        <v>20676.622490000002</v>
      </c>
    </row>
    <row r="35" spans="1:8" ht="15" customHeight="1">
      <c r="A35" s="391" t="s">
        <v>36</v>
      </c>
      <c r="B35" s="392">
        <v>699.70308000000011</v>
      </c>
      <c r="C35" s="864">
        <v>-0.29883945965441594</v>
      </c>
      <c r="D35" s="394">
        <v>10243.143820000001</v>
      </c>
      <c r="E35" s="394">
        <v>87718.683530000024</v>
      </c>
    </row>
    <row r="36" spans="1:8" ht="15" customHeight="1">
      <c r="A36" s="391" t="s">
        <v>37</v>
      </c>
      <c r="B36" s="392">
        <v>1281.93084</v>
      </c>
      <c r="C36" s="864">
        <v>0.17355001103718348</v>
      </c>
      <c r="D36" s="394">
        <v>16623.197479999995</v>
      </c>
      <c r="E36" s="394">
        <v>127681.59764000001</v>
      </c>
    </row>
    <row r="37" spans="1:8" ht="15" customHeight="1">
      <c r="A37" s="395" t="s">
        <v>38</v>
      </c>
      <c r="B37" s="392">
        <v>5229.0996100000002</v>
      </c>
      <c r="C37" s="864">
        <v>0.13173126279817815</v>
      </c>
      <c r="D37" s="394">
        <v>50937.074460000011</v>
      </c>
      <c r="E37" s="394">
        <v>605780.77527999983</v>
      </c>
    </row>
    <row r="38" spans="1:8" ht="18.75" customHeight="1">
      <c r="A38" s="764" t="s">
        <v>401</v>
      </c>
      <c r="B38" s="765">
        <v>17905.05963</v>
      </c>
      <c r="C38" s="865">
        <v>-9.3525066863770601E-2</v>
      </c>
      <c r="D38" s="767">
        <v>209441.54485000003</v>
      </c>
      <c r="E38" s="767">
        <v>1835190.9118899996</v>
      </c>
      <c r="G38" s="855"/>
      <c r="H38" s="855"/>
    </row>
    <row r="39" spans="1:8" s="273" customFormat="1">
      <c r="A39" s="852" t="s">
        <v>1015</v>
      </c>
      <c r="B39" s="853"/>
      <c r="C39" s="393"/>
      <c r="D39" s="394"/>
      <c r="E39" s="394"/>
    </row>
    <row r="40" spans="1:8" s="273" customFormat="1">
      <c r="A40" s="852" t="s">
        <v>1016</v>
      </c>
      <c r="B40" s="856">
        <v>13306.966460000001</v>
      </c>
      <c r="C40" s="864">
        <v>-8.135874007973587E-2</v>
      </c>
      <c r="D40" s="394">
        <v>144533.43375</v>
      </c>
      <c r="E40" s="394">
        <v>1162069.3013499998</v>
      </c>
      <c r="G40" s="136"/>
      <c r="H40" s="136"/>
    </row>
    <row r="41" spans="1:8" s="273" customFormat="1">
      <c r="A41" s="852" t="s">
        <v>1017</v>
      </c>
      <c r="B41" s="856">
        <v>701.09218999999996</v>
      </c>
      <c r="C41" s="864">
        <v>-0.19185722592006837</v>
      </c>
      <c r="D41" s="394">
        <v>9475.5844099999995</v>
      </c>
      <c r="E41" s="394">
        <v>77089.397469999967</v>
      </c>
      <c r="G41" s="136"/>
      <c r="H41" s="136"/>
    </row>
    <row r="42" spans="1:8" s="273" customFormat="1">
      <c r="A42" s="852" t="s">
        <v>1018</v>
      </c>
      <c r="B42" s="857">
        <v>3897.0009800000003</v>
      </c>
      <c r="C42" s="864">
        <v>-0.11419355562858291</v>
      </c>
      <c r="D42" s="394">
        <v>55432.526690000013</v>
      </c>
      <c r="E42" s="394">
        <v>596032.21306999994</v>
      </c>
      <c r="G42" s="136"/>
      <c r="H42" s="136"/>
    </row>
    <row r="43" spans="1:8" ht="12.75" customHeight="1">
      <c r="A43" s="22" t="s">
        <v>1095</v>
      </c>
      <c r="G43" s="136"/>
      <c r="H43" s="136"/>
    </row>
    <row r="44" spans="1:8" ht="12.75" customHeight="1">
      <c r="A44" s="17" t="s">
        <v>1068</v>
      </c>
    </row>
    <row r="45" spans="1:8" ht="12.75" customHeight="1">
      <c r="A45" s="937" t="s">
        <v>1098</v>
      </c>
      <c r="G45" s="77"/>
    </row>
    <row r="46" spans="1:8" ht="12.75" customHeight="1"/>
    <row r="47" spans="1:8" ht="12.75" customHeight="1">
      <c r="A47" s="656" t="s">
        <v>92</v>
      </c>
    </row>
    <row r="48" spans="1:8" ht="12.75" customHeight="1"/>
    <row r="49" spans="1:6" ht="12.75" customHeight="1">
      <c r="A49" s="48"/>
      <c r="F49" s="27" t="s">
        <v>910</v>
      </c>
    </row>
    <row r="50" spans="1:6" ht="12.75" customHeight="1">
      <c r="A50" s="51"/>
    </row>
    <row r="51" spans="1:6" ht="12.75" customHeight="1"/>
    <row r="52" spans="1:6" ht="12.75" customHeight="1"/>
    <row r="53" spans="1:6" ht="12.75" customHeight="1"/>
    <row r="54" spans="1:6" ht="12.75" customHeight="1"/>
    <row r="55" spans="1:6" ht="12.75" customHeight="1"/>
  </sheetData>
  <mergeCells count="8">
    <mergeCell ref="A27:A29"/>
    <mergeCell ref="B27:E27"/>
    <mergeCell ref="A21:F21"/>
    <mergeCell ref="A20:F20"/>
    <mergeCell ref="A5:A7"/>
    <mergeCell ref="A19:F19"/>
    <mergeCell ref="B5:E5"/>
    <mergeCell ref="A18:E18"/>
  </mergeCells>
  <hyperlinks>
    <hyperlink ref="A47" location="'2 Sadržaj'!A1" display="Sadržaj / Contents"/>
  </hyperlinks>
  <pageMargins left="0.7" right="0.7" top="0.75" bottom="0.75" header="0.3" footer="0.3"/>
  <pageSetup paperSize="9" scale="9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ca302e39-a258-4920-a5cd-d26b5a5d4831"/>
  </ds:schemaRefs>
</ds:datastoreItem>
</file>

<file path=customXml/itemProps2.xml><?xml version="1.0" encoding="utf-8"?>
<ds:datastoreItem xmlns:ds="http://schemas.openxmlformats.org/officeDocument/2006/customXml" ds:itemID="{9EE4135E-20DC-4F37-8F44-2A21B66D53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35</vt:i4>
      </vt:variant>
    </vt:vector>
  </HeadingPairs>
  <TitlesOfParts>
    <vt:vector size="68"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Tablica 1.21</vt:lpstr>
      <vt:lpstr>14 Tablice 2.1 - 2.4</vt:lpstr>
      <vt:lpstr>15 Tablice 2.5, 2.6</vt:lpstr>
      <vt:lpstr>16 Tablice 2.7 - 2.9</vt:lpstr>
      <vt:lpstr>17 Tablica 3.1</vt:lpstr>
      <vt:lpstr>18 Tablica 3.2</vt:lpstr>
      <vt:lpstr>19 Tablica 4.1</vt:lpstr>
      <vt:lpstr>20 Tablice 4.2 - 4.7</vt:lpstr>
      <vt:lpstr>21 Tablice 5.1 - 5.4</vt:lpstr>
      <vt:lpstr>22 Tablica 6.1</vt:lpstr>
      <vt:lpstr>23 Tablice 6.2, 6.3</vt:lpstr>
      <vt:lpstr>24 Tablice 6.4 - 6.8</vt:lpstr>
      <vt:lpstr>25 Tablice 6.9 - 6.12 </vt:lpstr>
      <vt:lpstr>26 Tablice 7.1, 7.2 </vt:lpstr>
      <vt:lpstr>27 Tablice 7.3, 7.4</vt:lpstr>
      <vt:lpstr>28 Tablica 7.5</vt:lpstr>
      <vt:lpstr>29 Tablica 7.6 </vt:lpstr>
      <vt:lpstr>30 Tablica 7.7</vt:lpstr>
      <vt:lpstr>31 Tablica 7.8</vt:lpstr>
      <vt:lpstr>32 Tablice 8.1 - 8.5</vt:lpstr>
      <vt:lpstr>33 Tablica 8,6</vt:lpstr>
      <vt:lpstr>datum_p</vt:lpstr>
      <vt:lpstr>'5 Tablice 1.5 - 1.7'!datumd</vt:lpstr>
      <vt:lpstr>'5 Tablice 1.5 - 1.7'!datumn</vt:lpstr>
      <vt:lpstr>datumnav</vt:lpstr>
      <vt:lpstr>'10 Tablice 1.15, 1.16'!Print_Area</vt:lpstr>
      <vt:lpstr>'11 Tablica 1.17'!Print_Area</vt:lpstr>
      <vt:lpstr>'12 Tablice 1.18 - 1.20'!Print_Area</vt:lpstr>
      <vt:lpstr>'13 Tablica 1.21'!Print_Area</vt:lpstr>
      <vt:lpstr>'14 Tablice 2.1 - 2.4'!Print_Area</vt:lpstr>
      <vt:lpstr>'15 Tablice 2.5, 2.6'!Print_Area</vt:lpstr>
      <vt:lpstr>'16 Tablice 2.7 - 2.9'!Print_Area</vt:lpstr>
      <vt:lpstr>'17 Tablica 3.1'!Print_Area</vt:lpstr>
      <vt:lpstr>'18 Tablica 3.2'!Print_Area</vt:lpstr>
      <vt:lpstr>'19 Tablica 4.1'!Print_Area</vt:lpstr>
      <vt:lpstr>'2 Sadržaj'!Print_Area</vt:lpstr>
      <vt:lpstr>'20 Tablice 4.2 - 4.7'!Print_Area</vt:lpstr>
      <vt:lpstr>'21 Tablice 5.1 - 5.4'!Print_Area</vt:lpstr>
      <vt:lpstr>'22 Tablica 6.1'!Print_Area</vt:lpstr>
      <vt:lpstr>'23 Tablice 6.2, 6.3'!Print_Area</vt:lpstr>
      <vt:lpstr>'24 Tablice 6.4 - 6.8'!Print_Area</vt:lpstr>
      <vt:lpstr>'25 Tablice 6.9 - 6.12 '!Print_Area</vt:lpstr>
      <vt:lpstr>'26 Tablice 7.1, 7.2 '!Print_Area</vt:lpstr>
      <vt:lpstr>'27 Tablice 7.3, 7.4'!Print_Area</vt:lpstr>
      <vt:lpstr>'28 Tablica 7.5'!Print_Area</vt:lpstr>
      <vt:lpstr>'29 Tablica 7.6 '!Print_Area</vt:lpstr>
      <vt:lpstr>'3 Tablice 1.1, 1.2'!Print_Area</vt:lpstr>
      <vt:lpstr>'30 Tablica 7.7'!Print_Area</vt:lpstr>
      <vt:lpstr>'32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2023-04-12T15:06:02Z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