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3.1'!$A$1:$Q$44</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5.1 - 5.4'!$A$1:$J$75</definedName>
    <definedName name="_xlnm.Print_Area" localSheetId="23">'24 Tablica 6.1'!$A$1:$L$150</definedName>
    <definedName name="_xlnm.Print_Area" localSheetId="24">'25 Tablice 6.2, 6.3'!$A$1:$M$56</definedName>
    <definedName name="_xlnm.Print_Area" localSheetId="25">'26 Tablice 6.4 - 6.8'!$A$1:$G$89</definedName>
    <definedName name="_xlnm.Print_Area" localSheetId="26">'27 Tablice 6.9 - 6.12 '!$A$1:$F$51</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1.4'!$A$1:$D$61</definedName>
    <definedName name="_xlnm.Print_Area" localSheetId="4">'5 Tablice 1.5 - 1.7'!$A$1:$E$85</definedName>
    <definedName name="_xlnm.Print_Area" localSheetId="5">'6 Tablice 1.8, 1.9'!$A$1:$L$96</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I16" i="45" l="1"/>
  <c r="C80" i="45" l="1"/>
  <c r="C56" i="45"/>
  <c r="C16" i="45"/>
  <c r="S25" i="37" l="1"/>
  <c r="S26" i="37"/>
  <c r="H135" i="46" l="1"/>
  <c r="F69" i="65" l="1"/>
  <c r="C54" i="82" l="1"/>
  <c r="C55" i="82"/>
  <c r="C56" i="82"/>
  <c r="C65" i="82"/>
  <c r="C66" i="82"/>
  <c r="C67" i="82"/>
  <c r="C68" i="82" l="1"/>
  <c r="C57" i="82"/>
  <c r="E18" i="68" l="1"/>
  <c r="B6" i="34" l="1"/>
  <c r="F45" i="65" l="1"/>
  <c r="O62" i="92" l="1"/>
  <c r="B7" i="92" l="1"/>
  <c r="B6" i="92"/>
  <c r="G2" i="34" l="1"/>
  <c r="G1" i="34"/>
  <c r="B5" i="34" s="1"/>
  <c r="G2" i="92"/>
  <c r="J36" i="92" s="1"/>
  <c r="B40" i="92" s="1"/>
  <c r="G1" i="92"/>
  <c r="J35" i="92" s="1"/>
  <c r="B39" i="92" s="1"/>
  <c r="I2" i="91"/>
  <c r="L35" i="91" s="1"/>
  <c r="I1" i="91"/>
  <c r="L34" i="91" s="1"/>
  <c r="E8" i="68" l="1"/>
  <c r="B80" i="45" l="1"/>
  <c r="G49" i="67" l="1"/>
  <c r="C49" i="67"/>
  <c r="D49" i="67"/>
  <c r="E49" i="67"/>
  <c r="F49" i="67"/>
  <c r="B49" i="67"/>
  <c r="H16" i="45" l="1"/>
  <c r="B34" i="45"/>
  <c r="B16" i="45"/>
  <c r="S31" i="3" l="1"/>
  <c r="S32" i="3"/>
  <c r="L33" i="8" l="1"/>
  <c r="L32" i="8"/>
  <c r="B27" i="31"/>
  <c r="B26" i="31"/>
  <c r="G23" i="31"/>
  <c r="G22" i="31"/>
  <c r="C36" i="5" l="1"/>
  <c r="B8" i="44" l="1"/>
  <c r="B7" i="44"/>
  <c r="E8" i="44" l="1"/>
  <c r="B33" i="44"/>
  <c r="B20" i="44"/>
  <c r="B52" i="44"/>
  <c r="B37" i="44"/>
  <c r="E7" i="44"/>
  <c r="B51" i="44"/>
  <c r="B36" i="44"/>
  <c r="B32" i="44"/>
  <c r="B19" i="44"/>
  <c r="E52" i="44" l="1"/>
  <c r="E33" i="44"/>
  <c r="E20" i="44"/>
  <c r="E32" i="44"/>
  <c r="E51" i="44"/>
  <c r="E19" i="44"/>
  <c r="F64" i="45" l="1"/>
  <c r="E64" i="45"/>
  <c r="F2" i="68" l="1"/>
  <c r="F1" i="68"/>
  <c r="G42" i="67" l="1"/>
  <c r="G41" i="67"/>
  <c r="F72" i="45" l="1"/>
  <c r="E72" i="45"/>
  <c r="F80" i="65" l="1"/>
  <c r="F16" i="65" l="1"/>
  <c r="F34" i="68" l="1"/>
  <c r="F33" i="68"/>
  <c r="M2" i="67" l="1"/>
  <c r="M1" i="67"/>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4" i="5"/>
  <c r="D33" i="5"/>
  <c r="D2" i="5"/>
  <c r="D1" i="5"/>
  <c r="S5" i="3"/>
  <c r="S4" i="3"/>
  <c r="B6" i="5" l="1"/>
  <c r="B37" i="5"/>
  <c r="B5" i="5"/>
  <c r="B36" i="5"/>
</calcChain>
</file>

<file path=xl/sharedStrings.xml><?xml version="1.0" encoding="utf-8"?>
<sst xmlns="http://schemas.openxmlformats.org/spreadsheetml/2006/main" count="3532" uniqueCount="1624">
  <si>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</si>
  <si>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</si>
  <si>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</si>
  <si>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</si>
  <si>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</si>
  <si>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</si>
  <si>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</si>
  <si>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</si>
  <si>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</si>
  <si>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</si>
  <si>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</si>
  <si>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</si>
  <si>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</si>
  <si>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</si>
  <si>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</si>
  <si>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</si>
  <si>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</si>
  <si>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</si>
  <si>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</si>
  <si>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</si>
  <si>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</si>
  <si>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</si>
  <si>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</si>
  <si>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</si>
  <si>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</si>
  <si>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</si>
  <si>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</si>
  <si>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</si>
  <si>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</si>
  <si>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</si>
  <si>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</si>
  <si>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</si>
  <si>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</si>
  <si>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</si>
  <si>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</si>
  <si>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</si>
  <si>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</si>
  <si>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</si>
  <si>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</si>
  <si>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</si>
  <si>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</si>
  <si>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</si>
  <si>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</si>
  <si>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</si>
  <si>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</si>
  <si>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</si>
  <si>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</si>
  <si>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</si>
  <si>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</si>
  <si>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</si>
  <si>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</si>
  <si>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</si>
  <si>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</si>
  <si>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</si>
  <si>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</si>
  <si>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</si>
  <si>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</si>
  <si>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</si>
  <si>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</si>
  <si>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</si>
  <si>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</si>
  <si>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</si>
  <si>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</si>
  <si>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</si>
  <si>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</si>
  <si>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</si>
  <si>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</si>
  <si>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</si>
  <si>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</si>
  <si>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</si>
  <si>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</si>
  <si>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</si>
  <si>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</si>
  <si>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</si>
  <si>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</si>
  <si>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</si>
  <si>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</si>
  <si>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</si>
  <si>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</si>
  <si>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</si>
  <si>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</si>
  <si>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</si>
  <si>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</si>
  <si>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</si>
  <si>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</si>
  <si>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</si>
  <si>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</si>
  <si>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</si>
  <si>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</si>
  <si>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</si>
  <si>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</si>
  <si>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</si>
  <si>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</si>
  <si>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</si>
  <si>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</si>
  <si>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</si>
  <si>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</si>
  <si>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</si>
  <si>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</si>
  <si>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</si>
  <si>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</si>
  <si>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</si>
  <si>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</si>
  <si>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</si>
  <si>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</si>
  <si>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</si>
  <si>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</si>
  <si>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</si>
  <si>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</si>
  <si>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</si>
  <si>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</si>
  <si>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</si>
  <si>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</si>
  <si>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</si>
  <si>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</si>
  <si>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</si>
  <si>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</si>
  <si>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</si>
  <si>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</si>
  <si>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</si>
  <si>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</si>
  <si>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</si>
  <si>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</si>
  <si>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</si>
  <si>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</si>
  <si>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</si>
  <si>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</si>
  <si>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</si>
  <si>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</si>
  <si>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</si>
  <si>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</si>
  <si>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</si>
  <si>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</si>
  <si>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</si>
  <si>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</si>
  <si>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</si>
  <si>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</si>
  <si>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</si>
  <si>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</si>
  <si>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</si>
  <si>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</si>
  <si>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</si>
  <si>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</si>
  <si>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</si>
  <si>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</si>
  <si>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</si>
  <si>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</si>
  <si>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</si>
  <si>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</si>
  <si>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</si>
  <si>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</si>
  <si>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</si>
  <si>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</si>
  <si>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</si>
  <si>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</si>
  <si>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HRLOINUVAL26</t>
  </si>
  <si>
    <t>HRZBINUPREA1</t>
  </si>
  <si>
    <t>HRICAMUOMIF8</t>
  </si>
  <si>
    <t>HRLOINUPRIM0</t>
  </si>
  <si>
    <t>HRALPEUAFGS1</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</si>
  <si>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</si>
  <si>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</si>
  <si>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</si>
  <si>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</si>
  <si>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</si>
  <si>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</si>
  <si>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</si>
  <si>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</si>
  <si>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</si>
  <si>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</si>
  <si>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</si>
  <si>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</si>
  <si>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</si>
  <si>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</si>
  <si>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</si>
  <si>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</si>
  <si>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</si>
  <si>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</si>
  <si>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</si>
  <si>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</si>
  <si>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</si>
  <si>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</si>
  <si>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</si>
  <si>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</si>
  <si>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</si>
  <si>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</si>
  <si>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</si>
  <si>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</si>
  <si>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</si>
  <si>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</si>
  <si>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</si>
  <si>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</si>
  <si>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</si>
  <si>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</si>
  <si>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</si>
  <si>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</si>
  <si>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</si>
  <si>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</si>
  <si>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</si>
  <si>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</si>
  <si>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</si>
  <si>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</si>
  <si>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</si>
  <si>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</si>
  <si>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</si>
  <si>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</si>
  <si>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</si>
  <si>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</si>
  <si>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</si>
  <si>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</si>
  <si>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</si>
  <si>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</si>
  <si>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</si>
  <si>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</si>
  <si>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</si>
  <si>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</si>
  <si>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</si>
  <si>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</si>
  <si>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</si>
  <si>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</si>
  <si>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</si>
  <si>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</si>
  <si>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</si>
  <si>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</si>
  <si>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</si>
  <si>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</si>
  <si>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</si>
  <si>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</si>
  <si>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</si>
  <si>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</si>
  <si>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</si>
  <si>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</si>
  <si>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</si>
  <si>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</si>
  <si>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</si>
  <si>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</si>
  <si>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</si>
  <si>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</si>
  <si>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</si>
  <si>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</si>
  <si>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</si>
  <si>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</si>
  <si>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</si>
  <si>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</si>
  <si>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</si>
  <si>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</si>
  <si>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</si>
  <si>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</si>
  <si>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</si>
  <si>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</si>
  <si>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</si>
  <si>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</si>
  <si>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</si>
  <si>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</si>
  <si>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</si>
  <si>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</si>
  <si>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</si>
  <si>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</si>
  <si>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</si>
  <si>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</si>
  <si>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</si>
  <si>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</si>
  <si>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</si>
  <si>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</si>
  <si>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</si>
  <si>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</si>
  <si>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</si>
  <si>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</si>
  <si>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</si>
  <si>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</si>
  <si>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</si>
  <si>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</si>
  <si>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</si>
  <si>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</si>
  <si>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</si>
  <si>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</si>
  <si>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</si>
  <si>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</si>
  <si>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</si>
  <si>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</si>
  <si>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</si>
  <si>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</si>
  <si>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</si>
  <si>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</si>
  <si>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</si>
  <si>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</si>
  <si>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</si>
  <si>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</si>
  <si>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</si>
  <si>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</si>
  <si>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</si>
  <si>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</si>
  <si>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</si>
  <si>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</si>
  <si>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</si>
  <si>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</si>
  <si>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</si>
  <si>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</si>
  <si>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</si>
  <si>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</si>
  <si>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</si>
  <si>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</si>
  <si>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</si>
  <si>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</si>
  <si>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</si>
  <si>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</si>
  <si>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</si>
  <si>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</si>
  <si>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</si>
  <si>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</si>
  <si>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</si>
  <si>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</si>
  <si>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</si>
  <si>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</si>
  <si>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</si>
  <si>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</si>
  <si>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</si>
  <si>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</si>
  <si>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</si>
  <si>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</si>
  <si>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</si>
  <si>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</si>
  <si>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</si>
  <si>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</si>
  <si>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</si>
  <si>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</si>
  <si>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</si>
  <si>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</si>
  <si>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</si>
  <si>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</si>
  <si>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</si>
  <si>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</si>
  <si>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</si>
  <si>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</si>
  <si>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</si>
  <si>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</si>
  <si>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</si>
  <si>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</si>
  <si>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</si>
  <si>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</si>
  <si>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</si>
  <si>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</si>
  <si>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</si>
  <si>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</si>
  <si>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</si>
  <si>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</si>
  <si>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</si>
  <si>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</si>
  <si>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</si>
  <si>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</si>
  <si>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</si>
  <si>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</si>
  <si>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</si>
  <si>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</si>
  <si>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</si>
  <si>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</si>
  <si>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</si>
  <si>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</si>
  <si>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</si>
  <si>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</si>
  <si>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</si>
  <si>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</si>
  <si>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</si>
  <si>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</si>
  <si>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</si>
  <si>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</si>
  <si>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</si>
  <si>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</si>
  <si>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</si>
  <si>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</si>
  <si>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</si>
  <si>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</si>
  <si>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</si>
  <si>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</si>
  <si>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</si>
  <si>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</si>
  <si>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</si>
  <si>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</si>
  <si>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</si>
  <si>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</si>
  <si>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</si>
  <si>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</si>
  <si>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</si>
  <si>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</si>
  <si>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</si>
  <si>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</si>
  <si>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</si>
  <si>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</si>
  <si>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</si>
  <si>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</si>
  <si>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</si>
  <si>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</si>
  <si>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</si>
  <si>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</si>
  <si>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</si>
  <si>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</si>
  <si>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</si>
  <si>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</si>
  <si>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</si>
  <si>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</si>
  <si>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</si>
  <si>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</si>
  <si>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</si>
  <si>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</si>
  <si>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</si>
  <si>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</si>
  <si>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</si>
  <si>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</si>
  <si>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</si>
  <si>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</si>
  <si>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</si>
  <si>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</si>
  <si>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</si>
  <si>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</si>
  <si>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</si>
  <si>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</si>
  <si>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</si>
  <si>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</si>
  <si>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</si>
  <si>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</si>
  <si>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</si>
  <si>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</si>
  <si>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</si>
  <si>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</si>
  <si>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</si>
  <si>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</si>
  <si>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</si>
  <si>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</si>
  <si>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</si>
  <si>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</si>
  <si>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</si>
  <si>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</si>
  <si>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</si>
  <si>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</si>
  <si>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</si>
  <si>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</si>
  <si>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</si>
  <si>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</si>
  <si>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</si>
  <si>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</si>
  <si>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</si>
  <si>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</si>
  <si>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</si>
  <si>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</si>
  <si>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</si>
  <si>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</si>
  <si>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</si>
  <si>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</si>
  <si>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</si>
  <si>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</si>
  <si>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</si>
  <si>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</si>
  <si>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</si>
  <si>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</si>
  <si>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</si>
  <si>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</si>
  <si>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</si>
  <si>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</si>
  <si>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</si>
  <si>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</si>
  <si>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</si>
  <si>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</si>
  <si>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</si>
  <si>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</si>
  <si>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</si>
  <si>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</si>
  <si>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</si>
  <si>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</si>
  <si>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</si>
  <si>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</si>
  <si>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</si>
  <si>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</si>
  <si>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</si>
  <si>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</si>
  <si>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</si>
  <si>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</si>
  <si>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</si>
  <si>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</si>
  <si>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</si>
  <si>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</si>
  <si>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</si>
  <si>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</si>
  <si>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</si>
  <si>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</si>
  <si>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</si>
  <si>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</si>
  <si>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</si>
  <si>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</si>
  <si>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</si>
  <si>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</si>
  <si>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</si>
  <si>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</si>
  <si>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</si>
  <si>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</si>
  <si>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</si>
  <si>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</si>
  <si>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</si>
  <si>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</si>
  <si>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</si>
  <si>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</si>
  <si>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</si>
  <si>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</si>
  <si>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</si>
  <si>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</si>
  <si>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</si>
  <si>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</si>
  <si>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</si>
  <si>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</si>
  <si>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</si>
  <si>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</si>
  <si>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</si>
  <si>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</si>
  <si>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</si>
  <si>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</si>
  <si>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</si>
  <si>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</si>
  <si>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</si>
  <si>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</si>
  <si>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</si>
  <si>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</si>
  <si>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</si>
  <si>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</si>
  <si>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</si>
  <si>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</si>
  <si>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</si>
  <si>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</si>
  <si>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</si>
  <si>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</si>
  <si>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</si>
  <si>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</si>
  <si>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</si>
  <si>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</si>
  <si>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</si>
  <si>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</si>
  <si>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</si>
  <si>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</si>
  <si>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</si>
  <si>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</si>
  <si>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</si>
  <si>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</si>
  <si>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</si>
  <si>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</si>
  <si>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</si>
  <si>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</si>
  <si>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</si>
  <si>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</si>
  <si>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</si>
  <si>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</si>
  <si>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</si>
  <si>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</si>
  <si>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</si>
  <si>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</si>
  <si>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</si>
  <si>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</si>
  <si>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</si>
  <si>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</si>
  <si>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</si>
  <si>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</si>
  <si>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</si>
  <si>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</si>
  <si>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</si>
  <si>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</si>
  <si>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</si>
  <si>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</si>
  <si>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</si>
  <si>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</si>
  <si>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</si>
  <si>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</si>
  <si>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</si>
  <si>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</si>
  <si>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</si>
  <si>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</si>
  <si>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</si>
  <si>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</si>
  <si>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</si>
  <si>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</si>
  <si>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</si>
  <si>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</si>
  <si>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</si>
  <si>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</si>
  <si>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</si>
  <si>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</si>
  <si>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</si>
  <si>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</si>
  <si>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</si>
  <si>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</si>
  <si>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</si>
  <si>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</si>
  <si>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</si>
  <si>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</si>
  <si>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</si>
  <si>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</si>
  <si>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</si>
  <si>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</si>
  <si>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</si>
  <si>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</si>
  <si>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</si>
  <si>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</si>
  <si>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</si>
  <si>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</si>
  <si>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</si>
  <si>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</si>
  <si>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</si>
  <si>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</si>
  <si>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</si>
  <si>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</si>
  <si>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</si>
  <si>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</si>
  <si>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</si>
  <si>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</si>
  <si>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</si>
  <si>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</si>
  <si>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</si>
  <si>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</si>
  <si>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</si>
  <si>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</si>
  <si>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</si>
  <si>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</si>
  <si>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</si>
  <si>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</si>
  <si>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</si>
  <si>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</si>
  <si>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</si>
  <si>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</si>
  <si>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</si>
  <si>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</si>
  <si>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</si>
  <si>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</si>
  <si>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</si>
  <si>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</si>
  <si>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</si>
  <si>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</si>
  <si>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</si>
  <si>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</si>
  <si>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</si>
  <si>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</si>
  <si>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</si>
  <si>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</si>
  <si>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</si>
  <si>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</si>
  <si>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</si>
  <si>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</si>
  <si>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</si>
  <si>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</si>
  <si>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</si>
  <si>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</si>
  <si>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</si>
  <si>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</si>
  <si>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</si>
  <si>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</si>
  <si>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</si>
  <si>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</si>
  <si>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</si>
  <si>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</si>
  <si>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</si>
  <si>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</si>
  <si>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</si>
  <si>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</si>
  <si>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</si>
  <si>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</si>
  <si>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</si>
  <si>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</si>
  <si>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</si>
  <si>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</si>
  <si>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</si>
  <si>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</si>
  <si>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</si>
  <si>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</si>
  <si>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</si>
  <si>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</si>
  <si>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</si>
  <si>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</si>
  <si>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</si>
  <si>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</si>
  <si>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</si>
  <si>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</si>
  <si>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</si>
  <si>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</si>
  <si>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</si>
  <si>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</si>
  <si>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</si>
  <si>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</si>
  <si>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</si>
  <si>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</si>
  <si>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</si>
  <si>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</si>
  <si>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</si>
  <si>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</si>
  <si>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</si>
  <si>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</si>
  <si>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</si>
  <si>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</si>
  <si>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</si>
  <si>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</si>
  <si>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</si>
  <si>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</si>
  <si>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</si>
  <si>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</si>
  <si>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</si>
  <si>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</si>
  <si>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</si>
  <si>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</si>
  <si>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</si>
  <si>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</si>
  <si>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</si>
  <si>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</si>
  <si>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</si>
  <si>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</si>
  <si>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</si>
  <si>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</si>
  <si>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</si>
  <si>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</si>
  <si>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</si>
  <si>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</si>
  <si>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</si>
  <si>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</si>
  <si>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</si>
  <si>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</si>
  <si>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</si>
  <si>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</si>
  <si>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</si>
  <si>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</si>
  <si>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</si>
  <si>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</si>
  <si>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</si>
  <si>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</si>
  <si>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</si>
  <si>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</si>
  <si>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</si>
  <si>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</si>
  <si>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</si>
  <si>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</si>
  <si>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</si>
  <si>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</si>
  <si>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</si>
  <si>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</si>
  <si>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</si>
  <si>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</si>
  <si>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</si>
  <si>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</si>
  <si>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</si>
  <si>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</si>
  <si>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</si>
  <si>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</si>
  <si>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</si>
  <si>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</si>
  <si>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</si>
  <si>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</si>
  <si>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</si>
  <si>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</si>
  <si>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</si>
  <si>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</si>
  <si>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</si>
  <si>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</si>
  <si>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</si>
  <si>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</si>
  <si>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</si>
  <si>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</si>
  <si>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</si>
  <si>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</si>
  <si>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</si>
  <si>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</si>
  <si>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</si>
  <si>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</si>
  <si>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</si>
  <si>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</si>
  <si>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</si>
  <si>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</si>
  <si>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</si>
  <si>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</si>
  <si>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</si>
  <si>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</si>
  <si>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</si>
  <si>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</si>
  <si>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</si>
  <si>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</si>
  <si>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</si>
  <si>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</si>
  <si>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</si>
  <si>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</si>
  <si>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</si>
  <si>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</si>
  <si>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</si>
  <si>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</si>
  <si>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</si>
  <si>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</si>
  <si>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</si>
  <si>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</si>
  <si>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</si>
  <si>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</si>
  <si>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</si>
  <si>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</si>
  <si>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</si>
  <si>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</si>
  <si>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</si>
  <si>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</si>
  <si>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</si>
  <si>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</si>
  <si>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</si>
  <si>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</si>
  <si>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</si>
  <si>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</si>
  <si>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</si>
  <si>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</si>
  <si>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</si>
  <si>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</si>
  <si>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</si>
  <si>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</si>
  <si>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</si>
  <si>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</si>
  <si>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</si>
  <si>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</si>
  <si>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</si>
  <si>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</si>
  <si>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</si>
  <si>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</si>
  <si>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</si>
  <si>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</si>
  <si>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</si>
  <si>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</si>
  <si>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</si>
  <si>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</si>
  <si>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</si>
  <si>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</si>
  <si>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</si>
  <si>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</si>
  <si>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</si>
  <si>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</si>
  <si>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</si>
  <si>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</si>
  <si>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</si>
  <si>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</si>
  <si>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</si>
  <si>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</si>
  <si>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</si>
  <si>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</si>
  <si>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</si>
  <si>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</si>
  <si>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</si>
  <si>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</si>
  <si>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</si>
  <si>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</si>
  <si>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</si>
  <si>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</si>
  <si>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</si>
  <si>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</si>
  <si>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</si>
  <si>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</si>
  <si>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</si>
  <si>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</si>
  <si>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</si>
  <si>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</si>
  <si>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</si>
  <si>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</si>
  <si>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</si>
  <si>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</si>
  <si>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</si>
  <si>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</si>
  <si>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</si>
  <si>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</si>
  <si>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</si>
  <si>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</si>
  <si>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</si>
  <si>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</si>
  <si>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</si>
  <si>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</si>
  <si>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</si>
  <si>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</si>
  <si>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</si>
  <si>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</si>
  <si>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</si>
  <si>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</si>
  <si>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</si>
  <si>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</si>
  <si>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</si>
  <si>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30.06.2019</t>
  </si>
  <si>
    <t>Prosperus FGS II</t>
  </si>
  <si>
    <t>AZ A1 ZDMF</t>
  </si>
  <si>
    <t>Generali Investments d.o.o.</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</si>
  <si>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</si>
  <si>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</si>
  <si>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</si>
  <si>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</si>
  <si>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</si>
  <si>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</si>
  <si>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</si>
  <si>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</si>
  <si>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</si>
  <si>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</si>
  <si>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</si>
  <si>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</si>
  <si>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</si>
  <si>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</si>
  <si>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</si>
  <si>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</si>
  <si>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</si>
  <si>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</si>
  <si>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</si>
  <si>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</si>
  <si>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</si>
  <si>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</si>
  <si>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</si>
  <si>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</si>
  <si>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</si>
  <si>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</si>
  <si>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</si>
  <si>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</si>
  <si>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</si>
  <si>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</si>
  <si>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</si>
  <si>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</si>
  <si>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</si>
  <si>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</si>
  <si>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</si>
  <si>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</si>
  <si>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</si>
  <si>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</si>
  <si>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</si>
  <si>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</si>
  <si>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</si>
  <si>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</si>
  <si>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</si>
  <si>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</si>
  <si>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</si>
  <si>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</si>
  <si>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</si>
  <si>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</si>
  <si>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</si>
  <si>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</si>
  <si>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</si>
  <si>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</si>
  <si>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</si>
  <si>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</si>
  <si>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</si>
  <si>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</si>
  <si>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</si>
  <si>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</si>
  <si>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</si>
  <si>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</si>
  <si>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</si>
  <si>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</si>
  <si>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</si>
  <si>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</si>
  <si>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</si>
  <si>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</si>
  <si>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</si>
  <si>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</si>
  <si>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</si>
  <si>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</si>
  <si>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</si>
  <si>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</si>
  <si>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</si>
  <si>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</si>
  <si>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</si>
  <si>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</si>
  <si>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</si>
  <si>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</si>
  <si>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</si>
  <si>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</si>
  <si>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</si>
  <si>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</si>
  <si>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</si>
  <si>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</si>
  <si>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</si>
  <si>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</si>
  <si>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</si>
  <si>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</si>
  <si>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</si>
  <si>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</si>
  <si>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</si>
  <si>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</si>
  <si>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</si>
  <si>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</si>
  <si>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</si>
  <si>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</si>
  <si>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</si>
  <si>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</si>
  <si>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</si>
  <si>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</si>
  <si>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</si>
  <si>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</si>
  <si>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</si>
  <si>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</si>
  <si>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</si>
  <si>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</si>
  <si>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</si>
  <si>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</si>
  <si>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</si>
  <si>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</si>
  <si>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</si>
  <si>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</si>
  <si>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</si>
  <si>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</si>
  <si>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</si>
  <si>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</si>
  <si>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</si>
  <si>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</si>
  <si>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</si>
  <si>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</si>
  <si>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</si>
  <si>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</si>
  <si>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</si>
  <si>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</si>
  <si>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</si>
  <si>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</si>
  <si>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</si>
  <si>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</si>
  <si>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</si>
  <si>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</si>
  <si>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</si>
  <si>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</si>
  <si>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</si>
  <si>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</si>
  <si>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</si>
  <si>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</si>
  <si>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</si>
  <si>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</si>
  <si>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</si>
  <si>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</si>
  <si>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</si>
  <si>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</si>
  <si>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</si>
  <si>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</si>
  <si>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</si>
  <si>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</si>
  <si>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</si>
  <si>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</si>
  <si>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</si>
  <si>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</si>
  <si>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</si>
  <si>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</si>
  <si>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</si>
  <si>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</si>
  <si>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</si>
  <si>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</si>
  <si>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</si>
  <si>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</si>
  <si>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</si>
  <si>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</si>
  <si>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</si>
  <si>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</si>
  <si>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</si>
  <si>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</si>
  <si>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</si>
  <si>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</si>
  <si>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</si>
  <si>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</si>
  <si>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</si>
  <si>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</si>
  <si>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</si>
  <si>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</si>
  <si>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</si>
  <si>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</si>
  <si>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</si>
  <si>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</si>
  <si>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</si>
  <si>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</si>
  <si>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</si>
  <si>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</si>
  <si>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</si>
  <si>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</si>
  <si>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</si>
  <si>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r>
      <t xml:space="preserve">Cijene udjela
</t>
    </r>
    <r>
      <rPr>
        <b/>
        <i/>
        <sz val="8"/>
        <color theme="1" tint="0.34998626667073579"/>
        <rFont val="Arial"/>
        <family val="2"/>
        <charset val="238"/>
      </rPr>
      <t>Unit prices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</si>
  <si>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</si>
  <si>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</si>
  <si>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</si>
  <si>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</si>
  <si>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</si>
  <si>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</si>
  <si>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</si>
  <si>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</si>
  <si>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</si>
  <si>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</si>
  <si>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t>2020 Q 3</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</si>
  <si>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</si>
  <si>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</si>
  <si>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</si>
  <si>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</si>
  <si>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</si>
  <si>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</si>
  <si>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</si>
  <si>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</si>
  <si>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</si>
  <si>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</si>
  <si>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</si>
  <si>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</si>
  <si>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</si>
  <si>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</si>
  <si>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</si>
  <si>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</si>
  <si>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</si>
  <si>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</si>
  <si>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</si>
  <si>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</si>
  <si>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</si>
  <si>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</si>
  <si>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</si>
  <si>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</si>
  <si>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</si>
  <si>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</si>
  <si>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</si>
  <si>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</si>
  <si>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</si>
  <si>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</si>
  <si>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</si>
  <si>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</si>
  <si>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</si>
  <si>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</si>
  <si>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</si>
  <si>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</si>
  <si>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</si>
  <si>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</si>
  <si>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</si>
  <si>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</si>
  <si>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</si>
  <si>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</si>
  <si>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</si>
  <si>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</si>
  <si>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</si>
  <si>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</si>
  <si>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</si>
  <si>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</si>
  <si>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</si>
  <si>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</si>
  <si>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</si>
  <si>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</si>
  <si>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</si>
  <si>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</si>
  <si>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</si>
  <si>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</si>
  <si>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</si>
  <si>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</si>
  <si>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</si>
  <si>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</si>
  <si>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</si>
  <si>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</si>
  <si>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</si>
  <si>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</si>
  <si>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</si>
  <si>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</si>
  <si>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</si>
  <si>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</si>
  <si>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</si>
  <si>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</si>
  <si>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</si>
  <si>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</si>
  <si>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</si>
  <si>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</si>
  <si>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</si>
  <si>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</si>
  <si>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</si>
  <si>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</si>
  <si>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</si>
  <si>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</si>
  <si>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</si>
  <si>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</si>
  <si>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</si>
  <si>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</si>
  <si>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</si>
  <si>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</si>
  <si>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</si>
  <si>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</si>
  <si>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</si>
  <si>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</si>
  <si>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</si>
  <si>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</si>
  <si>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</si>
  <si>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</si>
  <si>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</si>
  <si>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</si>
  <si>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</si>
  <si>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</si>
  <si>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</si>
  <si>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</si>
  <si>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</si>
  <si>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</si>
  <si>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</si>
  <si>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</si>
  <si>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</si>
  <si>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</si>
  <si>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</si>
  <si>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</si>
  <si>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</si>
  <si>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</si>
  <si>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</si>
  <si>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</si>
  <si>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</si>
  <si>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</si>
  <si>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</si>
  <si>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</si>
  <si>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</si>
  <si>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</si>
  <si>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</si>
  <si>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</si>
  <si>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</si>
  <si>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</si>
  <si>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2021 Q 1</t>
  </si>
  <si>
    <t>* U uplate od početka rada uračunate su i uplate i u one fondove koji više nisu aktivni.</t>
  </si>
  <si>
    <t>** U isplate od početka rada uračunate su isplate i onih fondova koji više nisu aktivni.</t>
  </si>
  <si>
    <t>CGS Delta</t>
  </si>
  <si>
    <t>WHITE BRIDGE ASSET MANAGEMENT d.o.o.</t>
  </si>
  <si>
    <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</si>
  <si>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</si>
  <si>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</si>
  <si>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</si>
  <si>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</si>
  <si>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</si>
  <si>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</si>
  <si>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</si>
  <si>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</si>
  <si>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</si>
  <si>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</si>
  <si>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</si>
  <si>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</si>
  <si>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</si>
  <si>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</si>
  <si>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</si>
  <si>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</si>
  <si>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</si>
  <si>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</si>
  <si>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</si>
  <si>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</si>
  <si>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</si>
  <si>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</si>
  <si>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E- Conservative</t>
  </si>
  <si>
    <t>HRERSIUCONS9</t>
  </si>
  <si>
    <t>Erste Green Equity</t>
  </si>
  <si>
    <t>F</t>
  </si>
  <si>
    <t>Erste Quality Equity</t>
  </si>
  <si>
    <t>Generali Balanced</t>
  </si>
  <si>
    <t>HREUINUICFE2</t>
  </si>
  <si>
    <t>Generali BRIC</t>
  </si>
  <si>
    <t>HRILINUBRIC3</t>
  </si>
  <si>
    <t>Generali Energija</t>
  </si>
  <si>
    <t>HRFOINUENRG8</t>
  </si>
  <si>
    <t>Generali Europa</t>
  </si>
  <si>
    <t>HRILINUEUJI6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</si>
  <si>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</si>
  <si>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</si>
  <si>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</si>
  <si>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</si>
  <si>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</si>
  <si>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</si>
  <si>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</si>
  <si>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</si>
  <si>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</si>
  <si>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</si>
  <si>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</si>
  <si>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</si>
  <si>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</si>
  <si>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</si>
  <si>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</si>
  <si>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</si>
  <si>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</si>
  <si>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</si>
  <si>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</si>
  <si>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</si>
  <si>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</si>
  <si>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</si>
  <si>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</si>
  <si>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</si>
  <si>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</si>
  <si>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</si>
  <si>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</si>
  <si>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</si>
  <si>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</si>
  <si>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</si>
  <si>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</si>
  <si>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</si>
  <si>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</si>
  <si>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</si>
  <si>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</si>
  <si>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</si>
  <si>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</si>
  <si>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</si>
  <si>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</si>
  <si>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</si>
  <si>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</si>
  <si>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</si>
  <si>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</si>
  <si>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</si>
  <si>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</si>
  <si>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</si>
  <si>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</si>
  <si>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</si>
  <si>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</si>
  <si>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</si>
  <si>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</si>
  <si>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</si>
  <si>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</si>
  <si>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</si>
  <si>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</si>
  <si>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</si>
  <si>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</si>
  <si>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FOND ZA STABILNOST</t>
  </si>
  <si>
    <t>55559349061</t>
  </si>
  <si>
    <t>HROTPIUSTBL5</t>
  </si>
  <si>
    <t xml:space="preserve">OTP ABSOLUTE </t>
  </si>
  <si>
    <t>73113166994</t>
  </si>
  <si>
    <t>HROTPIUABSL5</t>
  </si>
  <si>
    <t>HROTPIUENVC5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</si>
  <si>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</si>
  <si>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</si>
  <si>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</si>
  <si>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</si>
  <si>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</si>
  <si>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</si>
  <si>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</si>
  <si>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</si>
  <si>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</si>
  <si>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</si>
  <si>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</si>
  <si>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</si>
  <si>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</si>
  <si>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</si>
  <si>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</si>
  <si>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</si>
  <si>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</si>
  <si>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</si>
  <si>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</si>
  <si>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</si>
  <si>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</si>
  <si>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</si>
  <si>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</si>
  <si>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HRPBZIUPSBF9</t>
  </si>
  <si>
    <t>HRPBZIUNVCF6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</si>
  <si>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</si>
  <si>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</si>
  <si>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</si>
  <si>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</si>
  <si>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</si>
  <si>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</si>
  <si>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</si>
  <si>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</si>
  <si>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</si>
  <si>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</si>
  <si>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</si>
  <si>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</si>
  <si>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</si>
  <si>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</si>
  <si>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</si>
  <si>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</si>
  <si>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</si>
  <si>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</si>
  <si>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</si>
  <si>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</si>
  <si>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</si>
  <si>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</si>
  <si>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</si>
  <si>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</si>
  <si>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</si>
  <si>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</si>
  <si>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</si>
  <si>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</si>
  <si>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HRZBINUBOND3</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</si>
  <si>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</si>
  <si>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</si>
  <si>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</si>
  <si>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</si>
  <si>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</si>
  <si>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</si>
  <si>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</si>
  <si>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</si>
  <si>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</si>
  <si>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</si>
  <si>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</si>
  <si>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</si>
  <si>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</si>
  <si>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</si>
  <si>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</si>
  <si>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</si>
  <si>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</si>
  <si>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</si>
  <si>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</si>
  <si>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</si>
  <si>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</si>
  <si>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</si>
  <si>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</si>
  <si>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</si>
  <si>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</si>
  <si>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</si>
  <si>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</si>
  <si>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</si>
  <si>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</si>
  <si>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</si>
  <si>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plus UCITS fond </t>
  </si>
  <si>
    <t>HRZBINUPLUS2</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</si>
  <si>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</si>
  <si>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</si>
  <si>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</si>
  <si>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</si>
  <si>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</si>
  <si>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</si>
  <si>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</si>
  <si>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</si>
  <si>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</si>
  <si>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</si>
  <si>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</si>
  <si>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t>OTP e-start</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</si>
  <si>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</si>
  <si>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</si>
  <si>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</si>
  <si>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</si>
  <si>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</si>
  <si>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</si>
  <si>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Cijena
udjela
(u kn)</t>
  </si>
  <si>
    <t>Feelsgood</t>
  </si>
  <si>
    <t>FEELSGOOD CAPITAL PARTNERS d.o.o.</t>
  </si>
  <si>
    <t>Prosperus Growth</t>
  </si>
  <si>
    <t>PROSPERUS - INVEST d.o.o.</t>
  </si>
  <si>
    <r>
      <t xml:space="preserve">Fond Generali Absolute prestaos radom 31.1.2021. /  </t>
    </r>
    <r>
      <rPr>
        <i/>
        <sz val="8"/>
        <color theme="1" tint="0.34998626667073579"/>
        <rFont val="Arial"/>
        <family val="2"/>
      </rPr>
      <t>The Generali Absolute Fund ceased to operate on January 31, 2021.</t>
    </r>
  </si>
  <si>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</si>
  <si>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</si>
  <si>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</si>
  <si>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</si>
  <si>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</si>
  <si>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</si>
  <si>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</si>
  <si>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</si>
  <si>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</si>
  <si>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</si>
  <si>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</si>
  <si>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</si>
  <si>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</si>
  <si>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</si>
  <si>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</si>
  <si>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</si>
  <si>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</si>
  <si>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</si>
  <si>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</si>
  <si>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</si>
  <si>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</si>
  <si>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</si>
  <si>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</si>
  <si>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30.9.2021.</t>
  </si>
  <si>
    <t xml:space="preserve">ALD Automotive d.o.o. </t>
  </si>
  <si>
    <t xml:space="preserve">BKS - leasing Croatia d.o.o. </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</si>
  <si>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</si>
  <si>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</si>
  <si>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</si>
  <si>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</si>
  <si>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</si>
  <si>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</si>
  <si>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</si>
  <si>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</si>
  <si>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</si>
  <si>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</si>
  <si>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</si>
  <si>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</si>
  <si>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</si>
  <si>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</si>
  <si>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</si>
  <si>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</si>
  <si>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</si>
  <si>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</si>
  <si>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</si>
  <si>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</si>
  <si>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</si>
  <si>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</si>
  <si>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</si>
  <si>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</si>
  <si>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</si>
  <si>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</si>
  <si>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</si>
  <si>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</si>
  <si>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</si>
  <si>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</si>
  <si>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</si>
  <si>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</si>
  <si>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 xml:space="preserve">Eurizon HR Short Term Bond </t>
  </si>
  <si>
    <t>Eurizon HR Start</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</si>
  <si>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HANFA,Društva za upravljanje dobrovoljnim mirovinskim fondovima  /</t>
    </r>
    <r>
      <rPr>
        <sz val="8"/>
        <color theme="1" tint="0.499984740745262"/>
        <rFont val="Arial"/>
        <family val="2"/>
      </rPr>
      <t xml:space="preserve"> </t>
    </r>
    <r>
      <rPr>
        <i/>
        <sz val="8"/>
        <color theme="1" tint="0.34998626667073579"/>
        <rFont val="Arial"/>
        <family val="2"/>
      </rPr>
      <t>HANFA,Voluntary funds managing companies</t>
    </r>
  </si>
  <si>
    <t>Erste Future Equity</t>
  </si>
  <si>
    <t>58979959467</t>
  </si>
  <si>
    <t>HRERSIUFTRE2</t>
  </si>
  <si>
    <t>Erste Green Multi Asset</t>
  </si>
  <si>
    <t>15887601585</t>
  </si>
  <si>
    <t>HRERSIUGMAS1</t>
  </si>
  <si>
    <t>Raiffeisen Sustainable Equities</t>
  </si>
  <si>
    <t>2021 Q 4</t>
  </si>
  <si>
    <t>2021.</t>
  </si>
  <si>
    <t>31.12.2021.</t>
  </si>
  <si>
    <t>88180260839</t>
  </si>
  <si>
    <t>HRFGCPUFGIF4</t>
  </si>
  <si>
    <t>31.3.2022.</t>
  </si>
  <si>
    <t>Raiffeisen Sustainable Solid</t>
  </si>
  <si>
    <t>FARVE PRO INVEST d.o.o.</t>
  </si>
  <si>
    <t>2022 Q 1</t>
  </si>
  <si>
    <t xml:space="preserve">Erste &amp; Steiermärkische S-Leasing d.o.o. </t>
  </si>
  <si>
    <t xml:space="preserve">i4next leasing Croatia d.o.o. </t>
  </si>
  <si>
    <t>IMPULS-LEASING d.o.o.</t>
  </si>
  <si>
    <t xml:space="preserve">PBZ-LEASING d.o.o. </t>
  </si>
  <si>
    <t>PORSCHE LEASING d.o.o.</t>
  </si>
  <si>
    <t>Raiffeisen Leasing d.o.o.</t>
  </si>
  <si>
    <t>89187481269</t>
  </si>
  <si>
    <t>HRRBAIUMAS16</t>
  </si>
  <si>
    <t>Eurizon HR Active Defensive</t>
  </si>
  <si>
    <t>72179033599</t>
  </si>
  <si>
    <t>HRPBZIUADF07</t>
  </si>
  <si>
    <t xml:space="preserve">Blue Income Builder </t>
  </si>
  <si>
    <t>Lipanj 2022.</t>
  </si>
  <si>
    <t>June 2022</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</si>
  <si>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</si>
  <si>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</si>
  <si>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</si>
  <si>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</si>
  <si>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</si>
  <si>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</si>
  <si>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</si>
  <si>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</si>
  <si>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</si>
  <si>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</si>
  <si>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</si>
  <si>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</si>
  <si>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</si>
  <si>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Mobil Leasing d.o.o. za leasing nekretnina, vozila i strojeva</t>
  </si>
  <si>
    <t xml:space="preserve">OTP Leasing d.d. </t>
  </si>
  <si>
    <t xml:space="preserve">SCANIA CREDIT HRVATSKA d.o.o. </t>
  </si>
  <si>
    <t xml:space="preserve">Toyota Tsusho Leasing Croatia d.o.o. za leasing </t>
  </si>
  <si>
    <t xml:space="preserve">UniCredit Leasing Croatia d.o.o. </t>
  </si>
  <si>
    <t>Eurizon HR Target 2027</t>
  </si>
  <si>
    <t>23282627190</t>
  </si>
  <si>
    <t>HRPBZIUEHT78</t>
  </si>
  <si>
    <t>2022 Q 2</t>
  </si>
  <si>
    <t>30.6.2022.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</si>
  <si>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</si>
  <si>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</si>
  <si>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</si>
  <si>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</si>
  <si>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</si>
  <si>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</si>
  <si>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</si>
  <si>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</si>
  <si>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</si>
  <si>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</si>
  <si>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</si>
  <si>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</si>
  <si>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</si>
  <si>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</si>
  <si>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Rujan 2022.</t>
  </si>
  <si>
    <t>September 2022</t>
  </si>
  <si>
    <t>Eurizon HR Target 2027 II</t>
  </si>
  <si>
    <t>InterCapital Short Term Bond</t>
  </si>
  <si>
    <t>RUJAN 2022.</t>
  </si>
  <si>
    <t>SEPTEMBER 2022</t>
  </si>
  <si>
    <t>Eurizon HR Target 2027 III</t>
  </si>
  <si>
    <t>2022 Q 3</t>
  </si>
  <si>
    <t>1.1. - 30.9.2022</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</si>
  <si>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30.9.2022</t>
    </r>
  </si>
  <si>
    <t>30.9.2022.</t>
  </si>
  <si>
    <t>1.1. - 30.9.2022.</t>
  </si>
  <si>
    <t>Studeni 2022.</t>
  </si>
  <si>
    <t>November 2022</t>
  </si>
  <si>
    <t>Eurizon HR Target 2025</t>
  </si>
  <si>
    <t>InterCapital Dollar Balanced</t>
  </si>
  <si>
    <t>OTP MULTI USD 2</t>
  </si>
  <si>
    <t>Raiffeisen EUR 2025 Bond</t>
  </si>
  <si>
    <t>ZB Invest Funds – ZB bond 2027 EUR</t>
  </si>
  <si>
    <t xml:space="preserve"> ZB global 50 </t>
  </si>
  <si>
    <t>ZB global 70</t>
  </si>
  <si>
    <t>ZB Asia</t>
  </si>
  <si>
    <t>ZB conservative 20</t>
  </si>
  <si>
    <t>Prosinac 2022.</t>
  </si>
  <si>
    <t>December 2022</t>
  </si>
  <si>
    <t>HRPLAGRA0003</t>
  </si>
  <si>
    <t>HRSPANRA0007</t>
  </si>
  <si>
    <t>HRPODRRA0004</t>
  </si>
  <si>
    <t>HRRIVPRA0000</t>
  </si>
  <si>
    <t>HRARNTRA0004</t>
  </si>
  <si>
    <t>HRADRSPA0009</t>
  </si>
  <si>
    <t>HRHT00RA0005</t>
  </si>
  <si>
    <t>HRZABARA0009</t>
  </si>
  <si>
    <t>HRERNTRA0000</t>
  </si>
  <si>
    <t>HRRHMFO23BA4</t>
  </si>
  <si>
    <t>HRRHMFO253A3</t>
  </si>
  <si>
    <t>HRZGHOO237A3</t>
  </si>
  <si>
    <t>HRINA0O26CA0</t>
  </si>
  <si>
    <t>HRLNGUO31AE3</t>
  </si>
  <si>
    <t>HRRHMFO34BA1</t>
  </si>
  <si>
    <t>HRSMBKO24CE3</t>
  </si>
  <si>
    <t>HRRHMFO267E5</t>
  </si>
  <si>
    <t>HRSMBKO268E1</t>
  </si>
  <si>
    <t>HRRHMFO297A0</t>
  </si>
  <si>
    <t>HRRHMFO282A2</t>
  </si>
  <si>
    <t>HRRHMFO302E0</t>
  </si>
  <si>
    <t>HRBCINRA0003</t>
  </si>
  <si>
    <t>HRKOTRPA0003</t>
  </si>
  <si>
    <t>HRTSHCRA0009</t>
  </si>
  <si>
    <t>ARENA MUDRA MIROVINA ZDMF</t>
  </si>
  <si>
    <t>Eurizon HR Target 2025 II</t>
  </si>
  <si>
    <t>I-XII/2021</t>
  </si>
  <si>
    <t>I-XII/2022</t>
  </si>
  <si>
    <r>
      <t xml:space="preserve">Indeks (100 = I-XII/2021)
 </t>
    </r>
    <r>
      <rPr>
        <i/>
        <sz val="9"/>
        <color theme="1" tint="0.34998626667073579"/>
        <rFont val="Arial"/>
        <family val="2"/>
        <charset val="238"/>
      </rPr>
      <t>Index(100 =I-XII/2021)</t>
    </r>
  </si>
  <si>
    <t>Tablica 3.1: Zaračunata bruto premija osiguranja za period od 1. siječnja do 31.prosinca 2022.</t>
  </si>
  <si>
    <t>Table 3.1: Written premium for the period 1 January  - 31 December 2022</t>
  </si>
  <si>
    <t>Tablica 3.2: Podaci o osiguranju za period od 1. siječnja do 31. prosinca 2022.</t>
  </si>
  <si>
    <t>Table 3.2: Insurance data for the period 1 January - 31 December 2022</t>
  </si>
  <si>
    <t>Eurizon HR Dollar Bond 3</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</si>
  <si>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</si>
  <si>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</si>
  <si>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</si>
  <si>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</si>
  <si>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</si>
  <si>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</si>
  <si>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</si>
  <si>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</si>
  <si>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</si>
  <si>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</si>
  <si>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</si>
  <si>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</si>
  <si>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</si>
  <si>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</si>
  <si>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</si>
  <si>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</si>
  <si>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</si>
  <si>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</si>
  <si>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</si>
  <si>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</si>
  <si>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</si>
  <si>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</si>
  <si>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 xml:space="preserve">    Fond OTP MULTI USD je prestao s radom zbog dospijeća (29.12.2022.). /</t>
    </r>
    <r>
      <rPr>
        <i/>
        <sz val="8"/>
        <color theme="1" tint="0.34998626667073579"/>
        <rFont val="Arial"/>
        <family val="2"/>
      </rPr>
      <t xml:space="preserve"> The OTP MULTI USD fund has ceased operations due to maturity (29 December 2022).</t>
    </r>
  </si>
  <si>
    <r>
      <t xml:space="preserve">Broj / </t>
    </r>
    <r>
      <rPr>
        <i/>
        <sz val="10"/>
        <color theme="1" tint="0.34998626667073579"/>
        <rFont val="Arial"/>
        <family val="2"/>
        <charset val="238"/>
      </rPr>
      <t>Number</t>
    </r>
    <r>
      <rPr>
        <sz val="10"/>
        <color theme="1"/>
        <rFont val="Arial"/>
        <family val="2"/>
      </rPr>
      <t xml:space="preserve"> 1</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  Zagreb, 26.1.2023.</t>
    </r>
  </si>
  <si>
    <r>
      <t xml:space="preserve">Uplata više naplaćenog iznosa naknade za upravljanje
</t>
    </r>
    <r>
      <rPr>
        <i/>
        <sz val="9"/>
        <color theme="1" tint="0.499984740745262"/>
        <rFont val="Arial"/>
        <family val="2"/>
      </rPr>
      <t>Payment of the overpaid amount of the management fee</t>
    </r>
  </si>
  <si>
    <r>
      <t xml:space="preserve">Isplata u korist OMF-ova radi isplate naknade za upravljanje
</t>
    </r>
    <r>
      <rPr>
        <i/>
        <sz val="9"/>
        <color theme="1" tint="0.499984740745262"/>
        <rFont val="Arial"/>
        <family val="2"/>
      </rPr>
      <t xml:space="preserve">Payment in favor of OMF (overpaid amount of the management fee)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</si>
</sst>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47">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i/>
      <sz val="9"/>
      <color theme="1" tint="0.499984740745262"/>
      <name val="Arial"/>
      <family val="2"/>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165"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59" fillId="0" borderId="0" applyFont="0" applyFill="0" applyBorder="0" applyAlignment="0" applyProtection="0"/>
    <xf numFmtId="0" fontId="59" fillId="0" borderId="0"/>
    <xf numFmtId="165" fontId="11" fillId="0" borderId="0" applyFont="0" applyFill="0" applyBorder="0" applyAlignment="0" applyProtection="0"/>
    <xf numFmtId="0" fontId="11" fillId="0" borderId="0"/>
    <xf numFmtId="165" fontId="12" fillId="0" borderId="0" applyFont="0" applyFill="0" applyBorder="0" applyAlignment="0" applyProtection="0"/>
    <xf numFmtId="165"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2" fillId="0" borderId="0"/>
    <xf numFmtId="0" fontId="217" fillId="0" borderId="0"/>
  </cellStyleXfs>
  <cellXfs count="1191">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6"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3"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6"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165"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165"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70"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4"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4" fontId="51" fillId="3" borderId="0" xfId="21" applyNumberFormat="1" applyFont="1" applyFill="1" applyAlignment="1">
      <alignment horizontal="right" vertical="center"/>
    </xf>
    <xf numFmtId="175" fontId="51" fillId="3" borderId="0" xfId="0" applyNumberFormat="1" applyFont="1" applyFill="1" applyBorder="1" applyAlignment="1">
      <alignment horizontal="right" vertical="center"/>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3" fillId="4" borderId="0" xfId="1" applyFont="1" applyFill="1" applyBorder="1" applyAlignment="1">
      <alignment horizontal="center" vertical="center"/>
    </xf>
    <xf numFmtId="165"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70"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70"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165" fontId="53" fillId="0" borderId="0" xfId="1" applyFont="1" applyFill="1" applyBorder="1" applyAlignment="1">
      <alignment horizontal="center" vertical="center"/>
    </xf>
    <xf numFmtId="165" fontId="52" fillId="0" borderId="0" xfId="1" applyFont="1" applyFill="1" applyBorder="1" applyAlignment="1">
      <alignment horizontal="center" vertical="center"/>
    </xf>
    <xf numFmtId="165"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6"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70" fontId="86"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7"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6" fontId="41" fillId="3" borderId="0" xfId="17" applyNumberFormat="1" applyFont="1" applyFill="1" applyAlignment="1">
      <alignment horizontal="right" vertical="center" indent="3"/>
    </xf>
    <xf numFmtId="166"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5" fontId="145" fillId="0" borderId="0" xfId="0" applyNumberFormat="1" applyFont="1"/>
    <xf numFmtId="175" fontId="139" fillId="0" borderId="0" xfId="0" applyNumberFormat="1" applyFont="1"/>
    <xf numFmtId="0" fontId="139" fillId="0" borderId="0" xfId="0" applyFont="1"/>
    <xf numFmtId="175"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6" fontId="33" fillId="0" borderId="0" xfId="5" applyNumberFormat="1" applyFont="1" applyFill="1" applyBorder="1" applyAlignment="1" applyProtection="1">
      <alignment horizontal="righ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14" fontId="33" fillId="0" borderId="0" xfId="0" applyNumberFormat="1"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8"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7" fontId="41" fillId="3" borderId="0" xfId="1" applyNumberFormat="1" applyFont="1" applyFill="1" applyBorder="1" applyAlignment="1">
      <alignment horizontal="center" vertical="center"/>
    </xf>
    <xf numFmtId="167"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71"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164"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6"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2" fontId="32" fillId="15" borderId="0" xfId="3" applyNumberFormat="1" applyFont="1" applyFill="1" applyBorder="1" applyAlignment="1">
      <alignment horizontal="center" vertical="center" wrapText="1"/>
    </xf>
    <xf numFmtId="173" fontId="49" fillId="14" borderId="0" xfId="3" applyNumberFormat="1" applyFont="1" applyFill="1" applyAlignment="1">
      <alignment horizontal="center" vertical="center"/>
    </xf>
    <xf numFmtId="0" fontId="32" fillId="14" borderId="0" xfId="3" applyFont="1" applyFill="1" applyBorder="1" applyAlignment="1">
      <alignment vertical="center"/>
    </xf>
    <xf numFmtId="173"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6" fontId="40" fillId="17" borderId="0" xfId="1" applyNumberFormat="1" applyFont="1" applyFill="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165"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3" fillId="4" borderId="0" xfId="0" applyNumberFormat="1" applyFont="1" applyFill="1" applyBorder="1" applyAlignment="1" applyProtection="1">
      <alignment horizontal="right" vertical="center"/>
    </xf>
    <xf numFmtId="175"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8" fontId="97"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0" fontId="118"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7"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7"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8" fontId="12" fillId="0" borderId="0" xfId="0" applyNumberFormat="1" applyFont="1" applyFill="1" applyAlignment="1">
      <alignment horizontal="right" vertical="center" indent="1"/>
    </xf>
    <xf numFmtId="167"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81"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9" fontId="118" fillId="32" borderId="0" xfId="0" applyNumberFormat="1" applyFont="1" applyFill="1" applyBorder="1" applyAlignment="1">
      <alignment horizontal="center" vertical="center"/>
    </xf>
    <xf numFmtId="179" fontId="118" fillId="32" borderId="0" xfId="0" applyNumberFormat="1" applyFont="1" applyFill="1" applyBorder="1" applyAlignment="1">
      <alignment horizontal="center" vertical="center" wrapText="1"/>
    </xf>
    <xf numFmtId="179"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179"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4" fontId="89" fillId="3" borderId="0" xfId="21" applyNumberFormat="1" applyFont="1" applyFill="1" applyAlignment="1">
      <alignment vertical="center"/>
    </xf>
    <xf numFmtId="175"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9"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9"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8"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8" fontId="41" fillId="3" borderId="0" xfId="10" applyNumberFormat="1" applyFont="1" applyFill="1" applyAlignment="1">
      <alignment horizontal="right" vertical="center" indent="1"/>
    </xf>
    <xf numFmtId="168" fontId="41" fillId="3" borderId="0" xfId="10" applyNumberFormat="1" applyFont="1" applyFill="1" applyBorder="1" applyAlignment="1">
      <alignment horizontal="right" vertical="center" indent="1"/>
    </xf>
    <xf numFmtId="178"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164" fontId="0" fillId="0" borderId="0" xfId="0" applyNumberFormat="1"/>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3"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5"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8"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2"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2"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2"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Border="1" applyAlignment="1" applyProtection="1"/>
    <xf numFmtId="0" fontId="223" fillId="0" borderId="0" xfId="2" applyFont="1" applyFill="1" applyAlignment="1" applyProtection="1">
      <alignment horizontal="left" vertical="center"/>
    </xf>
    <xf numFmtId="0" fontId="224"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6" fontId="42" fillId="5" borderId="0" xfId="16" applyNumberFormat="1" applyFont="1" applyFill="1" applyBorder="1" applyAlignment="1">
      <alignment horizontal="center" vertical="center"/>
    </xf>
    <xf numFmtId="166" fontId="42" fillId="15" borderId="0" xfId="16" applyNumberFormat="1" applyFont="1" applyFill="1" applyBorder="1" applyAlignment="1">
      <alignment horizontal="center" vertical="center"/>
    </xf>
    <xf numFmtId="166"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29" fillId="3" borderId="6" xfId="3" applyNumberFormat="1" applyFont="1" applyFill="1" applyBorder="1" applyAlignment="1">
      <alignment horizontal="right" vertical="center"/>
    </xf>
    <xf numFmtId="3" fontId="229"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8" fillId="16" borderId="0" xfId="3" applyFont="1" applyFill="1" applyAlignment="1">
      <alignment horizontal="center"/>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41" fillId="0" borderId="0" xfId="0" applyFont="1" applyFill="1" applyAlignment="1">
      <alignment horizontal="left" vertical="center" wrapText="1"/>
    </xf>
    <xf numFmtId="0" fontId="231"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71"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4"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7"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8" fillId="32" borderId="0" xfId="0" applyFont="1" applyFill="1" applyBorder="1" applyAlignment="1">
      <alignment horizontal="center" vertical="center" wrapText="1"/>
    </xf>
    <xf numFmtId="0" fontId="218" fillId="0" borderId="0" xfId="0" applyFont="1" applyFill="1" applyAlignment="1" applyProtection="1">
      <alignment vertical="center"/>
      <protection locked="0"/>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97" fillId="33" borderId="0" xfId="0" applyNumberFormat="1" applyFont="1" applyFill="1" applyAlignment="1">
      <alignment vertical="center"/>
    </xf>
    <xf numFmtId="10" fontId="111" fillId="3" borderId="0" xfId="0" applyNumberFormat="1" applyFont="1" applyFill="1" applyAlignment="1">
      <alignment horizontal="right" vertical="center"/>
    </xf>
    <xf numFmtId="167"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0"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0" fontId="165" fillId="0" borderId="0" xfId="0" applyFont="1" applyAlignment="1">
      <alignment vertical="top" wrapText="1"/>
    </xf>
    <xf numFmtId="14" fontId="40" fillId="10" borderId="0" xfId="28" applyNumberFormat="1" applyFont="1" applyFill="1" applyBorder="1" applyAlignment="1" applyProtection="1">
      <alignment horizontal="center" vertical="center" wrapText="1"/>
      <protection hidden="1"/>
    </xf>
    <xf numFmtId="10" fontId="97" fillId="33" borderId="0" xfId="0" applyNumberFormat="1" applyFont="1" applyFill="1" applyAlignment="1">
      <alignment vertical="center"/>
    </xf>
    <xf numFmtId="10" fontId="70" fillId="33" borderId="0" xfId="0" applyNumberFormat="1" applyFont="1" applyFill="1" applyAlignment="1">
      <alignment vertical="center"/>
    </xf>
    <xf numFmtId="0" fontId="51" fillId="32" borderId="0" xfId="0" applyFont="1" applyFill="1" applyBorder="1" applyAlignment="1">
      <alignment vertical="center" wrapText="1"/>
    </xf>
    <xf numFmtId="10" fontId="53" fillId="32" borderId="0" xfId="1" applyNumberFormat="1" applyFont="1" applyFill="1" applyAlignment="1">
      <alignment horizontal="right" vertical="center"/>
    </xf>
    <xf numFmtId="0" fontId="33" fillId="10" borderId="0" xfId="28" applyFont="1" applyFill="1" applyBorder="1" applyAlignment="1">
      <alignment horizontal="center" vertical="center" wrapText="1"/>
    </xf>
    <xf numFmtId="0" fontId="156" fillId="0" borderId="0" xfId="3" applyFont="1" applyFill="1" applyBorder="1" applyAlignment="1">
      <alignment horizontal="right" vertical="center"/>
    </xf>
    <xf numFmtId="9" fontId="89" fillId="0" borderId="0" xfId="0" applyNumberFormat="1" applyFont="1" applyFill="1" applyAlignment="1">
      <alignment vertical="center"/>
    </xf>
    <xf numFmtId="10" fontId="89" fillId="0" borderId="0" xfId="0" applyNumberFormat="1" applyFont="1" applyFill="1" applyAlignment="1">
      <alignment vertical="center"/>
    </xf>
    <xf numFmtId="0" fontId="165"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3" fillId="0" borderId="0" xfId="0" quotePrefix="1" applyNumberFormat="1" applyFont="1" applyFill="1" applyBorder="1" applyAlignment="1">
      <alignment horizontal="left" vertical="top"/>
    </xf>
    <xf numFmtId="178" fontId="41" fillId="3" borderId="0" xfId="4" applyNumberFormat="1" applyFont="1" applyFill="1" applyBorder="1" applyAlignment="1">
      <alignment horizontal="center" vertical="center" wrapText="1"/>
    </xf>
    <xf numFmtId="0" fontId="32" fillId="0" borderId="0" xfId="0" applyFont="1" applyFill="1" applyAlignment="1">
      <alignment vertical="center" wrapText="1"/>
    </xf>
    <xf numFmtId="14" fontId="40" fillId="19" borderId="8" xfId="3" applyNumberFormat="1" applyFont="1" applyFill="1" applyBorder="1" applyAlignment="1" applyProtection="1">
      <alignment horizontal="center" vertical="center" wrapText="1"/>
      <protection hidden="1"/>
    </xf>
    <xf numFmtId="0" fontId="40" fillId="12" borderId="0" xfId="3" applyFont="1" applyFill="1" applyBorder="1" applyAlignment="1">
      <alignment horizontal="center" vertical="center" wrapText="1"/>
    </xf>
    <xf numFmtId="0" fontId="40" fillId="12" borderId="0" xfId="3" applyFont="1" applyFill="1" applyBorder="1" applyAlignment="1">
      <alignment vertical="center" wrapText="1"/>
    </xf>
    <xf numFmtId="0" fontId="32" fillId="32" borderId="0" xfId="0" applyFont="1" applyFill="1" applyBorder="1" applyAlignment="1">
      <alignment horizontal="center" vertical="center" wrapText="1"/>
    </xf>
    <xf numFmtId="0" fontId="243" fillId="0" borderId="0" xfId="3" applyFont="1" applyFill="1" applyBorder="1" applyAlignment="1">
      <alignment horizontal="left" vertical="center"/>
    </xf>
    <xf numFmtId="0" fontId="244" fillId="0" borderId="0" xfId="0" applyFont="1" applyAlignment="1">
      <alignment horizontal="left" vertical="center"/>
    </xf>
    <xf numFmtId="174" fontId="89" fillId="3" borderId="0" xfId="21" applyNumberFormat="1" applyFont="1" applyFill="1" applyAlignment="1">
      <alignment horizontal="right" vertical="center"/>
    </xf>
    <xf numFmtId="175" fontId="89" fillId="3" borderId="0" xfId="0" applyNumberFormat="1" applyFont="1" applyFill="1" applyBorder="1" applyAlignment="1">
      <alignment horizontal="right" vertical="center"/>
    </xf>
    <xf numFmtId="0" fontId="33" fillId="32" borderId="0" xfId="0" applyFont="1" applyFill="1" applyBorder="1" applyAlignment="1">
      <alignment horizontal="center" vertical="center" wrapText="1"/>
    </xf>
    <xf numFmtId="0" fontId="40" fillId="33" borderId="0" xfId="27" applyFont="1" applyFill="1" applyBorder="1" applyAlignment="1" applyProtection="1">
      <alignment horizontal="left" vertical="center" wrapText="1"/>
    </xf>
    <xf numFmtId="168" fontId="40" fillId="33" borderId="0" xfId="8" applyNumberFormat="1" applyFont="1" applyFill="1" applyBorder="1" applyAlignment="1" applyProtection="1">
      <alignment horizontal="right" vertical="center" wrapText="1"/>
    </xf>
    <xf numFmtId="10" fontId="40" fillId="33" borderId="0" xfId="4" applyNumberFormat="1" applyFont="1" applyFill="1" applyBorder="1" applyAlignment="1" applyProtection="1">
      <alignment horizontal="right" vertical="center" wrapText="1"/>
    </xf>
    <xf numFmtId="3" fontId="40" fillId="33" borderId="0" xfId="27" applyNumberFormat="1" applyFont="1" applyFill="1" applyBorder="1" applyAlignment="1" applyProtection="1">
      <alignment vertical="center"/>
    </xf>
    <xf numFmtId="3" fontId="40" fillId="33" borderId="0" xfId="27" applyNumberFormat="1" applyFont="1" applyFill="1" applyBorder="1" applyAlignment="1" applyProtection="1">
      <alignment horizontal="right" vertical="center"/>
    </xf>
    <xf numFmtId="177" fontId="40" fillId="33" borderId="0" xfId="27" applyNumberFormat="1" applyFont="1" applyFill="1" applyBorder="1" applyAlignment="1" applyProtection="1">
      <alignment horizontal="right" vertical="center"/>
    </xf>
    <xf numFmtId="177" fontId="40" fillId="33" borderId="0" xfId="27" applyNumberFormat="1" applyFont="1" applyFill="1" applyBorder="1" applyAlignment="1" applyProtection="1">
      <alignment vertical="center"/>
    </xf>
    <xf numFmtId="0" fontId="118" fillId="33" borderId="0" xfId="0" applyFont="1" applyFill="1" applyBorder="1" applyAlignment="1">
      <alignment vertical="center"/>
    </xf>
    <xf numFmtId="3" fontId="118" fillId="33" borderId="0" xfId="0" applyNumberFormat="1" applyFont="1" applyFill="1" applyBorder="1" applyAlignment="1">
      <alignment horizontal="right" vertical="center" indent="1"/>
    </xf>
    <xf numFmtId="0" fontId="15" fillId="33" borderId="0" xfId="0" applyFont="1" applyFill="1" applyAlignment="1" applyProtection="1">
      <alignment vertical="center" wrapText="1"/>
      <protection locked="0"/>
    </xf>
    <xf numFmtId="3" fontId="115" fillId="33" borderId="0" xfId="0" applyNumberFormat="1" applyFont="1" applyFill="1" applyBorder="1" applyAlignment="1">
      <alignment horizontal="right" vertical="center" indent="1"/>
    </xf>
    <xf numFmtId="3" fontId="137" fillId="33" borderId="0" xfId="9" applyNumberFormat="1" applyFont="1" applyFill="1" applyBorder="1" applyAlignment="1" applyProtection="1">
      <alignment horizontal="right" vertical="center"/>
    </xf>
    <xf numFmtId="0" fontId="40" fillId="33"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40" fillId="32" borderId="0" xfId="0" applyFont="1" applyFill="1" applyBorder="1" applyAlignment="1">
      <alignment vertical="center" wrapText="1"/>
    </xf>
    <xf numFmtId="3" fontId="53" fillId="3" borderId="0" xfId="0" applyNumberFormat="1" applyFont="1" applyFill="1" applyBorder="1" applyAlignment="1">
      <alignment horizontal="right" vertical="center" indent="2"/>
    </xf>
    <xf numFmtId="3" fontId="35" fillId="42" borderId="0" xfId="0" applyNumberFormat="1" applyFont="1" applyFill="1" applyBorder="1" applyAlignment="1">
      <alignment horizontal="right" vertical="center" indent="2"/>
    </xf>
    <xf numFmtId="0" fontId="51" fillId="32" borderId="0" xfId="0" applyFont="1" applyFill="1" applyBorder="1" applyAlignment="1">
      <alignment horizontal="center" vertical="center" wrapText="1"/>
    </xf>
    <xf numFmtId="0" fontId="165" fillId="32" borderId="0" xfId="0" applyFont="1" applyFill="1" applyBorder="1" applyAlignment="1">
      <alignment horizontal="center" vertical="center" wrapText="1"/>
    </xf>
    <xf numFmtId="0" fontId="148" fillId="4" borderId="0" xfId="0" applyFont="1" applyFill="1" applyBorder="1" applyAlignment="1">
      <alignment horizontal="center" vertical="center"/>
    </xf>
    <xf numFmtId="175" fontId="148" fillId="4" borderId="0" xfId="0" applyNumberFormat="1" applyFont="1" applyFill="1" applyBorder="1" applyAlignment="1" applyProtection="1">
      <alignment horizontal="right" vertical="center"/>
    </xf>
    <xf numFmtId="3" fontId="136" fillId="0" borderId="0" xfId="0" applyNumberFormat="1" applyFont="1" applyAlignment="1">
      <alignment vertical="center"/>
    </xf>
    <xf numFmtId="10" fontId="245" fillId="18" borderId="0" xfId="3" applyNumberFormat="1" applyFont="1" applyFill="1" applyBorder="1" applyAlignment="1">
      <alignment horizontal="center" vertical="center"/>
    </xf>
    <xf numFmtId="10" fontId="39" fillId="17" borderId="0" xfId="3" applyNumberFormat="1" applyFont="1" applyFill="1" applyBorder="1" applyAlignment="1">
      <alignment horizontal="center" vertical="center"/>
    </xf>
    <xf numFmtId="10" fontId="53" fillId="3" borderId="0" xfId="0" applyNumberFormat="1" applyFont="1" applyFill="1" applyBorder="1" applyAlignment="1">
      <alignment horizontal="right" vertical="center"/>
    </xf>
    <xf numFmtId="10" fontId="53" fillId="6" borderId="0" xfId="0" applyNumberFormat="1" applyFont="1" applyFill="1" applyBorder="1" applyAlignment="1">
      <alignment horizontal="right" vertical="center"/>
    </xf>
    <xf numFmtId="0" fontId="40" fillId="12" borderId="0" xfId="3" applyFont="1" applyFill="1" applyBorder="1" applyAlignment="1">
      <alignment horizontal="center" vertical="center" wrapText="1"/>
    </xf>
    <xf numFmtId="0" fontId="0" fillId="0" borderId="0" xfId="0" applyFont="1" applyAlignment="1">
      <alignment vertical="center"/>
    </xf>
    <xf numFmtId="0" fontId="129" fillId="3" borderId="0" xfId="0" applyFont="1" applyFill="1" applyBorder="1" applyAlignment="1">
      <alignment horizontal="left" vertical="center" wrapText="1" indent="2"/>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37" fillId="34"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5" fillId="32" borderId="0" xfId="27" applyFont="1" applyFill="1" applyAlignment="1" applyProtection="1">
      <alignment horizontal="center" vertical="center"/>
    </xf>
    <xf numFmtId="0" fontId="95" fillId="32" borderId="0" xfId="0" applyFont="1" applyFill="1" applyBorder="1" applyAlignment="1">
      <alignment horizontal="center" vertical="center" wrapText="1"/>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10"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5"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180" fontId="41" fillId="32" borderId="0" xfId="27" applyNumberFormat="1" applyFont="1" applyFill="1" applyBorder="1" applyAlignment="1" applyProtection="1">
      <alignment horizontal="center" vertical="center" wrapText="1"/>
      <protection locked="0"/>
    </xf>
    <xf numFmtId="180"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78" fillId="0" borderId="0" xfId="0" applyFont="1" applyFill="1" applyBorder="1" applyAlignment="1">
      <alignment horizontal="left" vertical="center" wrapText="1"/>
    </xf>
    <xf numFmtId="0" fontId="166" fillId="0" borderId="0" xfId="0" applyFont="1" applyFill="1" applyBorder="1" applyAlignment="1">
      <alignment horizontal="left" vertical="center"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24" fillId="32" borderId="0" xfId="0" applyFont="1" applyFill="1" applyBorder="1" applyAlignment="1">
      <alignment horizontal="center" vertical="center" wrapText="1"/>
    </xf>
    <xf numFmtId="0" fontId="40"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15" fillId="32" borderId="0" xfId="0"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40" fillId="32" borderId="0" xfId="0"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14" fontId="40" fillId="32" borderId="0" xfId="0" applyNumberFormat="1" applyFont="1" applyFill="1" applyAlignment="1">
      <alignment horizontal="center" vertical="center" wrapText="1"/>
    </xf>
    <xf numFmtId="0" fontId="53" fillId="32" borderId="0" xfId="0" applyFont="1" applyFill="1" applyAlignment="1">
      <alignment horizontal="center" vertical="center" wrapText="1"/>
    </xf>
    <xf numFmtId="0" fontId="15" fillId="32" borderId="0" xfId="0"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39" fillId="41" borderId="0" xfId="0" applyNumberFormat="1" applyFont="1" applyFill="1" applyBorder="1" applyAlignment="1">
      <alignment horizontal="center" vertical="center"/>
    </xf>
    <xf numFmtId="0" fontId="239" fillId="41" borderId="0" xfId="0" applyFont="1" applyFill="1" applyBorder="1" applyAlignment="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wrapText="1"/>
    </xf>
    <xf numFmtId="14" fontId="234"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14" fontId="232"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15" fillId="12" borderId="0" xfId="3" applyFont="1" applyFill="1" applyBorder="1" applyAlignment="1">
      <alignment horizontal="center" vertical="center" wrapText="1"/>
    </xf>
    <xf numFmtId="0" fontId="40"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2"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0"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5"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8" fillId="0" borderId="0" xfId="0" applyFont="1" applyAlignment="1">
      <alignment horizontal="left" vertical="top" wrapText="1"/>
    </xf>
    <xf numFmtId="0" fontId="117" fillId="37" borderId="0" xfId="0" applyFont="1" applyFill="1" applyAlignment="1">
      <alignment horizontal="center" vertical="center"/>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0" borderId="0" xfId="3" applyFont="1" applyFill="1" applyBorder="1" applyAlignment="1">
      <alignment horizontal="center" vertical="center" wrapText="1"/>
    </xf>
    <xf numFmtId="0" fontId="41" fillId="19"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0" borderId="0" xfId="3" applyFont="1" applyFill="1" applyBorder="1" applyAlignment="1">
      <alignment horizontal="center" vertical="center" wrapText="1"/>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1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0000FF"/>
      <color rgb="FF99CCFF"/>
      <color rgb="FF66CCFF"/>
      <color rgb="FFFFFFCC"/>
      <color rgb="FFFF9933"/>
      <color rgb="FF3399FF"/>
      <color rgb="FF33CCFF"/>
      <color rgb="FF00FFFF"/>
      <color rgb="FF9933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536</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424</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152</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str">
            <v/>
          </cell>
          <cell r="AH30">
            <v>2.6397515527950312E-2</v>
          </cell>
          <cell r="AI30">
            <v>-5.7488653555219364E-2</v>
          </cell>
          <cell r="AJ30">
            <v>6.2600321027287326E-2</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v>
          </cell>
          <cell r="AP35">
            <v>0.12146892655367232</v>
          </cell>
          <cell r="AQ35">
            <v>2.0151133501259445E-2</v>
          </cell>
          <cell r="AR35">
            <v>2.4691358024691358E-3</v>
          </cell>
          <cell r="AS35">
            <v>1.2315270935960592E-2</v>
          </cell>
          <cell r="AT35">
            <v>0</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C37">
            <v>0.18299445471349354</v>
          </cell>
          <cell r="BD37">
            <v>2.9687499999999999E-2</v>
          </cell>
          <cell r="BE37">
            <v>1.5174506828528073E-2</v>
          </cell>
          <cell r="BF37">
            <v>1.0463378176382661E-2</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v>
          </cell>
          <cell r="DL43">
            <v>2.4390243902439024E-3</v>
          </cell>
          <cell r="DM43">
            <v>2.4330900243309003E-3</v>
          </cell>
          <cell r="DN43">
            <v>2.4271844660194173E-3</v>
          </cell>
          <cell r="DO43">
            <v>2.4213075060532689E-3</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1.364256480218281E-3</v>
          </cell>
          <cell r="DR44">
            <v>0</v>
          </cell>
          <cell r="DS44">
            <v>0</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v>0</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Prirast</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t="str">
            <v/>
          </cell>
          <cell r="FG71">
            <v>10</v>
          </cell>
          <cell r="FH71">
            <v>-1</v>
          </cell>
          <cell r="FI71">
            <v>0</v>
          </cell>
          <cell r="FJ71">
            <v>0</v>
          </cell>
          <cell r="FK71">
            <v>0</v>
          </cell>
          <cell r="FL71">
            <v>-1</v>
          </cell>
          <cell r="FM71">
            <v>0</v>
          </cell>
          <cell r="FN71">
            <v>0</v>
          </cell>
          <cell r="FO71">
            <v>-1</v>
          </cell>
          <cell r="FP71">
            <v>0</v>
          </cell>
          <cell r="FQ71">
            <v>-1</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v>0</v>
          </cell>
          <cell r="FE72" t="str">
            <v/>
          </cell>
          <cell r="FF72">
            <v>248</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Izlaz</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Dalekovod</v>
          </cell>
          <cell r="C28" t="str">
            <v/>
          </cell>
          <cell r="D28" t="str">
            <v/>
          </cell>
          <cell r="E28" t="str">
            <v/>
          </cell>
          <cell r="F28" t="str">
            <v/>
          </cell>
          <cell r="G28" t="str">
            <v/>
          </cell>
          <cell r="H28" t="str">
            <v/>
          </cell>
          <cell r="I28" t="str">
            <v/>
          </cell>
          <cell r="J28" t="str">
            <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HKZP</v>
          </cell>
          <cell r="C29" t="str">
            <v/>
          </cell>
          <cell r="D29" t="str">
            <v/>
          </cell>
          <cell r="E29" t="str">
            <v/>
          </cell>
          <cell r="F29" t="str">
            <v/>
          </cell>
          <cell r="G29" t="str">
            <v/>
          </cell>
          <cell r="H29" t="str">
            <v/>
          </cell>
          <cell r="I29" t="str">
            <v/>
          </cell>
          <cell r="J29" t="str">
            <v/>
          </cell>
          <cell r="K29" t="str">
            <v/>
          </cell>
          <cell r="L29" t="str">
            <v/>
          </cell>
          <cell r="M29" t="str">
            <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Croatia osiguranje</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v>0.28540685335277133</v>
          </cell>
          <cell r="R30">
            <v>0.22480091206215033</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Erikson Nikola Tesla</v>
          </cell>
          <cell r="C31" t="str">
            <v/>
          </cell>
          <cell r="D31" t="str">
            <v/>
          </cell>
          <cell r="E31" t="str">
            <v/>
          </cell>
          <cell r="F31" t="str">
            <v/>
          </cell>
          <cell r="G31" t="str">
            <v/>
          </cell>
          <cell r="H31" t="str">
            <v/>
          </cell>
          <cell r="I31" t="str">
            <v/>
          </cell>
          <cell r="J31" t="str">
            <v/>
          </cell>
          <cell r="K31" t="str">
            <v/>
          </cell>
          <cell r="L31" t="str">
            <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Hrvatski liječnički sindikat</v>
          </cell>
          <cell r="C32" t="str">
            <v/>
          </cell>
          <cell r="D32" t="str">
            <v/>
          </cell>
          <cell r="E32" t="str">
            <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Sindikat pomoraca Hrvatske</v>
          </cell>
          <cell r="C33" t="str">
            <v/>
          </cell>
          <cell r="D33" t="str">
            <v/>
          </cell>
          <cell r="E33" t="str">
            <v/>
          </cell>
          <cell r="F33" t="str">
            <v/>
          </cell>
          <cell r="G33" t="str">
            <v/>
          </cell>
          <cell r="H33" t="str">
            <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Novinar</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ZDMF HEP grupe</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T-HT</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t="str">
            <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ZDMF T-Mobile</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SHŽ</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HAC</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AZ Zagreb</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str">
            <v/>
          </cell>
          <cell r="BB40" t="str">
            <v/>
          </cell>
          <cell r="BC40" t="str">
            <v/>
          </cell>
          <cell r="BD40" t="str">
            <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ZDMF Cestarski</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AZ Auto Hrvatska</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AC Rijeka - Zagreb</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v>0</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v>0</v>
          </cell>
          <cell r="EL72">
            <v>8059149.3700000001</v>
          </cell>
          <cell r="EM72">
            <v>995493.39999999944</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A76" t="str">
            <v>udjel</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AZ HKZP</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Croatia osiguranje</v>
          </cell>
          <cell r="B80">
            <v>1</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Erikson Nikola Tesla</v>
          </cell>
          <cell r="C81" t="str">
            <v/>
          </cell>
          <cell r="D81" t="str">
            <v/>
          </cell>
          <cell r="E81" t="str">
            <v/>
          </cell>
          <cell r="F81" t="str">
            <v/>
          </cell>
          <cell r="G81" t="str">
            <v/>
          </cell>
          <cell r="H81" t="str">
            <v/>
          </cell>
          <cell r="I81" t="str">
            <v/>
          </cell>
          <cell r="J81" t="str">
            <v/>
          </cell>
          <cell r="K81" t="str">
            <v/>
          </cell>
          <cell r="L81" t="str">
            <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Hrvatski liječnički sindikat</v>
          </cell>
          <cell r="C82" t="str">
            <v/>
          </cell>
          <cell r="D82" t="str">
            <v/>
          </cell>
          <cell r="E82" t="str">
            <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Sindikat pomoraca Hrvatske</v>
          </cell>
          <cell r="C83" t="str">
            <v/>
          </cell>
          <cell r="D83" t="str">
            <v/>
          </cell>
          <cell r="E83" t="str">
            <v/>
          </cell>
          <cell r="F83" t="str">
            <v/>
          </cell>
          <cell r="G83" t="str">
            <v/>
          </cell>
          <cell r="H83" t="str">
            <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Novinar</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ZDMF HEP grupe</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T-HT</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ZDMF T-Mobile</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SHŽ</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ZDMF HAC</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AZ Zagreb</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Cestarski</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AZ Auto Hrvatska</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AC Rijeka -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AZ ZABA</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Raiffeisen ZDMF</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Neto imovina (u 000 kn)</v>
          </cell>
          <cell r="FF101">
            <v>1.3666846898998324E-4</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1"/>
  </cols>
  <sheetData>
    <row r="1" spans="1:9" ht="21" customHeight="1">
      <c r="A1" s="657"/>
      <c r="B1" s="658"/>
      <c r="C1" s="658"/>
      <c r="D1" s="658"/>
      <c r="E1" s="658"/>
      <c r="F1" s="658"/>
      <c r="G1" s="658"/>
      <c r="H1" s="658"/>
      <c r="I1" s="658"/>
    </row>
    <row r="2" spans="1:9" ht="18">
      <c r="A2" s="1056"/>
      <c r="B2" s="1056"/>
      <c r="C2" s="1056"/>
      <c r="D2" s="1056"/>
      <c r="E2" s="1056"/>
      <c r="F2" s="1056"/>
      <c r="G2" s="1056"/>
      <c r="H2" s="1056"/>
      <c r="I2" s="1056"/>
    </row>
    <row r="3" spans="1:9" ht="18">
      <c r="A3" s="659"/>
      <c r="B3" s="659"/>
      <c r="C3" s="659"/>
      <c r="D3" s="659"/>
      <c r="E3" s="659"/>
      <c r="F3" s="659"/>
      <c r="G3" s="659"/>
      <c r="H3" s="659"/>
      <c r="I3" s="659"/>
    </row>
    <row r="4" spans="1:9" ht="16.5">
      <c r="A4" s="1057"/>
      <c r="B4" s="1057"/>
      <c r="C4" s="1057"/>
      <c r="D4" s="1057"/>
      <c r="E4" s="1057"/>
      <c r="F4" s="1057"/>
      <c r="G4" s="1057"/>
      <c r="H4" s="1057"/>
      <c r="I4" s="1057"/>
    </row>
    <row r="5" spans="1:9" ht="15" customHeight="1">
      <c r="A5" s="660"/>
      <c r="B5" s="660"/>
      <c r="C5" s="660"/>
      <c r="D5" s="660"/>
      <c r="E5" s="660"/>
      <c r="F5" s="660"/>
      <c r="G5" s="660"/>
      <c r="H5" s="660"/>
      <c r="I5" s="660"/>
    </row>
    <row r="6" spans="1:9" ht="15" customHeight="1">
      <c r="A6" s="661"/>
      <c r="B6" s="661"/>
      <c r="C6" s="661"/>
      <c r="D6" s="661"/>
      <c r="E6" s="661"/>
      <c r="F6" s="661"/>
      <c r="G6" s="661"/>
      <c r="H6" s="661"/>
      <c r="I6" s="661"/>
    </row>
    <row r="7" spans="1:9">
      <c r="A7" s="668"/>
      <c r="B7" s="668"/>
      <c r="C7" s="668"/>
      <c r="D7" s="668"/>
      <c r="E7" s="668"/>
      <c r="F7" s="668"/>
      <c r="G7" s="668"/>
      <c r="H7" s="668"/>
      <c r="I7" s="668"/>
    </row>
    <row r="8" spans="1:9">
      <c r="A8" s="662"/>
      <c r="B8" s="662"/>
      <c r="C8" s="662"/>
      <c r="D8" s="662"/>
      <c r="E8" s="662"/>
      <c r="F8" s="662"/>
      <c r="G8" s="662"/>
      <c r="H8" s="662"/>
      <c r="I8" s="662"/>
    </row>
    <row r="9" spans="1:9">
      <c r="A9" s="1058" t="s">
        <v>1621</v>
      </c>
      <c r="B9" s="1059"/>
      <c r="C9" s="1059"/>
      <c r="D9" s="1059"/>
      <c r="E9" s="1059"/>
      <c r="F9" s="1059"/>
      <c r="G9" s="1059"/>
      <c r="H9" s="1059"/>
      <c r="I9" s="1059"/>
    </row>
    <row r="10" spans="1:9">
      <c r="A10" s="663"/>
      <c r="B10" s="663"/>
      <c r="C10" s="663"/>
      <c r="D10" s="663"/>
      <c r="E10" s="663"/>
      <c r="F10" s="663"/>
      <c r="G10" s="663"/>
      <c r="H10" s="663"/>
      <c r="I10" s="663"/>
    </row>
    <row r="11" spans="1:9">
      <c r="A11" s="663"/>
      <c r="B11" s="663"/>
      <c r="C11" s="663"/>
      <c r="D11" s="663"/>
      <c r="E11" s="663"/>
      <c r="F11" s="663"/>
      <c r="G11" s="663"/>
      <c r="H11" s="663"/>
      <c r="I11" s="663"/>
    </row>
    <row r="12" spans="1:9">
      <c r="A12" s="663"/>
      <c r="B12" s="663"/>
      <c r="C12" s="663"/>
      <c r="D12" s="663"/>
      <c r="E12" s="663"/>
      <c r="F12" s="663"/>
      <c r="G12" s="663"/>
      <c r="H12" s="663"/>
      <c r="I12" s="663"/>
    </row>
    <row r="13" spans="1:9">
      <c r="A13" s="663"/>
      <c r="B13" s="663"/>
      <c r="C13" s="663"/>
      <c r="D13" s="663"/>
      <c r="E13" s="663"/>
      <c r="F13" s="663"/>
      <c r="G13" s="663"/>
      <c r="H13" s="663"/>
      <c r="I13" s="663"/>
    </row>
    <row r="14" spans="1:9">
      <c r="A14" s="663"/>
      <c r="B14" s="663"/>
      <c r="C14" s="663"/>
      <c r="D14" s="663"/>
      <c r="E14" s="663"/>
      <c r="F14" s="663"/>
      <c r="G14" s="663"/>
      <c r="H14" s="663"/>
      <c r="I14" s="663"/>
    </row>
    <row r="15" spans="1:9">
      <c r="A15" s="663"/>
      <c r="B15" s="663"/>
      <c r="C15" s="663"/>
      <c r="D15" s="663"/>
      <c r="E15" s="663"/>
      <c r="F15" s="663"/>
      <c r="G15" s="663"/>
      <c r="H15" s="663"/>
      <c r="I15" s="663"/>
    </row>
    <row r="16" spans="1:9">
      <c r="A16" s="663"/>
      <c r="B16" s="663"/>
      <c r="C16" s="663"/>
      <c r="D16" s="663"/>
      <c r="E16" s="663"/>
      <c r="F16" s="663"/>
      <c r="G16" s="663"/>
      <c r="H16" s="663"/>
      <c r="I16" s="663"/>
    </row>
    <row r="17" spans="1:9">
      <c r="A17" s="663"/>
      <c r="B17" s="663"/>
      <c r="C17" s="663"/>
      <c r="D17" s="663"/>
      <c r="E17" s="663"/>
      <c r="F17" s="663"/>
      <c r="G17" s="663"/>
      <c r="H17" s="663"/>
      <c r="I17" s="663"/>
    </row>
    <row r="18" spans="1:9" ht="30">
      <c r="A18" s="1060" t="s">
        <v>0</v>
      </c>
      <c r="B18" s="1060"/>
      <c r="C18" s="1060"/>
      <c r="D18" s="1060"/>
      <c r="E18" s="1060"/>
      <c r="F18" s="1060"/>
      <c r="G18" s="1060"/>
      <c r="H18" s="1060"/>
      <c r="I18" s="1060"/>
    </row>
    <row r="19" spans="1:9" ht="18.75" customHeight="1">
      <c r="A19" s="664"/>
      <c r="B19" s="664"/>
      <c r="C19" s="664"/>
      <c r="D19" s="664"/>
      <c r="E19" s="664"/>
      <c r="F19" s="664"/>
      <c r="G19" s="664"/>
      <c r="H19" s="664"/>
      <c r="I19" s="664"/>
    </row>
    <row r="20" spans="1:9" ht="18.75" customHeight="1">
      <c r="A20" s="1061" t="s">
        <v>1562</v>
      </c>
      <c r="B20" s="1061"/>
      <c r="C20" s="1061"/>
      <c r="D20" s="1061"/>
      <c r="E20" s="1061"/>
      <c r="F20" s="1061"/>
      <c r="G20" s="1061"/>
      <c r="H20" s="1061"/>
      <c r="I20" s="1061"/>
    </row>
    <row r="21" spans="1:9" ht="18.75" customHeight="1">
      <c r="A21" s="665"/>
      <c r="B21" s="665"/>
      <c r="C21" s="665"/>
      <c r="D21" s="665"/>
      <c r="E21" s="665"/>
      <c r="F21" s="665"/>
      <c r="G21" s="665"/>
      <c r="H21" s="665"/>
      <c r="I21" s="665"/>
    </row>
    <row r="22" spans="1:9" ht="26.25" customHeight="1">
      <c r="A22" s="1062" t="s">
        <v>1</v>
      </c>
      <c r="B22" s="1062"/>
      <c r="C22" s="1062"/>
      <c r="D22" s="1062"/>
      <c r="E22" s="1062"/>
      <c r="F22" s="1062"/>
      <c r="G22" s="1062"/>
      <c r="H22" s="1062"/>
      <c r="I22" s="1062"/>
    </row>
    <row r="23" spans="1:9" ht="18.75">
      <c r="A23" s="666"/>
      <c r="B23" s="666"/>
      <c r="C23" s="666"/>
      <c r="D23" s="666"/>
      <c r="E23" s="666"/>
      <c r="F23" s="666"/>
      <c r="G23" s="666"/>
      <c r="H23" s="666"/>
      <c r="I23" s="666"/>
    </row>
    <row r="24" spans="1:9" ht="18.75" customHeight="1">
      <c r="A24" s="1052" t="s">
        <v>1563</v>
      </c>
      <c r="B24" s="1052"/>
      <c r="C24" s="1052"/>
      <c r="D24" s="1052"/>
      <c r="E24" s="1052"/>
      <c r="F24" s="1052"/>
      <c r="G24" s="1052"/>
      <c r="H24" s="1052"/>
      <c r="I24" s="1052"/>
    </row>
    <row r="25" spans="1:9">
      <c r="A25" s="663"/>
      <c r="B25" s="663"/>
      <c r="C25" s="663"/>
      <c r="D25" s="663"/>
      <c r="E25" s="663"/>
      <c r="F25" s="663"/>
      <c r="G25" s="663"/>
      <c r="H25" s="663"/>
      <c r="I25" s="663"/>
    </row>
    <row r="26" spans="1:9">
      <c r="A26" s="663"/>
      <c r="B26" s="663"/>
      <c r="C26" s="663"/>
      <c r="D26" s="663"/>
      <c r="E26" s="663"/>
      <c r="F26" s="663"/>
      <c r="G26" s="663"/>
      <c r="H26" s="663"/>
      <c r="I26" s="663"/>
    </row>
    <row r="27" spans="1:9">
      <c r="A27" s="663"/>
      <c r="B27" s="663"/>
      <c r="C27" s="663"/>
      <c r="D27" s="663"/>
      <c r="E27" s="663"/>
      <c r="F27" s="663"/>
      <c r="G27" s="663"/>
      <c r="H27" s="663"/>
      <c r="I27" s="663"/>
    </row>
    <row r="28" spans="1:9">
      <c r="A28" s="663"/>
      <c r="B28" s="663"/>
      <c r="C28" s="663"/>
      <c r="D28" s="663"/>
      <c r="E28" s="663"/>
      <c r="F28" s="663"/>
      <c r="G28" s="663"/>
      <c r="H28" s="663"/>
      <c r="I28" s="663"/>
    </row>
    <row r="29" spans="1:9">
      <c r="A29" s="663"/>
      <c r="B29" s="663"/>
      <c r="C29" s="663"/>
      <c r="D29" s="663"/>
      <c r="E29" s="663"/>
      <c r="F29" s="663"/>
      <c r="G29" s="663"/>
      <c r="H29" s="663"/>
      <c r="I29" s="663"/>
    </row>
    <row r="30" spans="1:9">
      <c r="A30" s="663"/>
      <c r="B30" s="663"/>
      <c r="C30" s="663"/>
      <c r="D30" s="663"/>
      <c r="E30" s="663"/>
      <c r="F30" s="663"/>
      <c r="G30" s="663"/>
      <c r="H30" s="663"/>
      <c r="I30" s="663"/>
    </row>
    <row r="31" spans="1:9">
      <c r="A31" s="663"/>
      <c r="B31" s="663"/>
      <c r="C31" s="663"/>
      <c r="D31" s="663"/>
      <c r="E31" s="663"/>
      <c r="F31" s="663"/>
      <c r="G31" s="663"/>
      <c r="H31" s="663"/>
      <c r="I31" s="663"/>
    </row>
    <row r="32" spans="1:9">
      <c r="A32" s="663"/>
      <c r="B32" s="663"/>
      <c r="C32" s="663"/>
      <c r="D32" s="663"/>
      <c r="E32" s="663"/>
      <c r="F32" s="663"/>
      <c r="G32" s="663"/>
      <c r="H32" s="663"/>
      <c r="I32" s="663"/>
    </row>
    <row r="33" spans="1:9">
      <c r="A33" s="663"/>
      <c r="B33" s="663"/>
      <c r="C33" s="663"/>
      <c r="D33" s="663"/>
      <c r="E33" s="663"/>
      <c r="F33" s="663"/>
      <c r="G33" s="663"/>
      <c r="H33" s="663"/>
      <c r="I33" s="663"/>
    </row>
    <row r="34" spans="1:9">
      <c r="A34" s="663"/>
      <c r="B34" s="663"/>
      <c r="C34" s="663"/>
      <c r="D34" s="663"/>
      <c r="E34" s="663"/>
      <c r="F34" s="663"/>
      <c r="G34" s="663"/>
      <c r="H34" s="663"/>
      <c r="I34" s="663"/>
    </row>
    <row r="35" spans="1:9">
      <c r="A35" s="663"/>
      <c r="B35" s="663"/>
      <c r="C35" s="663"/>
      <c r="D35" s="663"/>
      <c r="E35" s="663"/>
      <c r="F35" s="663"/>
      <c r="G35" s="663"/>
      <c r="H35" s="663"/>
      <c r="I35" s="663"/>
    </row>
    <row r="36" spans="1:9">
      <c r="A36" s="1053"/>
      <c r="B36" s="1053"/>
      <c r="C36" s="1053"/>
      <c r="D36" s="1053"/>
      <c r="E36" s="1053"/>
      <c r="F36" s="1053"/>
      <c r="G36" s="1053"/>
      <c r="H36" s="1053"/>
      <c r="I36" s="1053"/>
    </row>
    <row r="37" spans="1:9" ht="50.25" customHeight="1">
      <c r="A37" s="1054" t="s">
        <v>2</v>
      </c>
      <c r="B37" s="1054"/>
      <c r="C37" s="1054"/>
      <c r="D37" s="1054"/>
      <c r="E37" s="1054"/>
      <c r="F37" s="1054"/>
      <c r="G37" s="1054"/>
      <c r="H37" s="1054"/>
      <c r="I37" s="1054"/>
    </row>
    <row r="38" spans="1:9">
      <c r="A38" s="667"/>
      <c r="B38" s="667"/>
      <c r="C38" s="667"/>
      <c r="D38" s="667"/>
      <c r="E38" s="667"/>
      <c r="F38" s="667"/>
      <c r="G38" s="667"/>
      <c r="H38" s="667"/>
      <c r="I38" s="667"/>
    </row>
    <row r="39" spans="1:9" ht="65.25" customHeight="1">
      <c r="A39" s="1055" t="s">
        <v>3</v>
      </c>
      <c r="B39" s="1055"/>
      <c r="C39" s="1055"/>
      <c r="D39" s="1055"/>
      <c r="E39" s="1055"/>
      <c r="F39" s="1055"/>
      <c r="G39" s="1055"/>
      <c r="H39" s="1055"/>
      <c r="I39" s="1055"/>
    </row>
    <row r="40" spans="1:9">
      <c r="A40" s="668"/>
      <c r="B40" s="668"/>
      <c r="C40" s="668"/>
      <c r="D40" s="668"/>
      <c r="E40" s="668"/>
      <c r="F40" s="668"/>
      <c r="G40" s="668"/>
      <c r="H40" s="668"/>
      <c r="I40" s="668"/>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55"/>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 min="10" max="10" width="9.85546875" bestFit="1" customWidth="1"/>
  </cols>
  <sheetData>
    <row r="1" spans="1:8" ht="12.75" customHeight="1">
      <c r="A1" s="153" t="s">
        <v>681</v>
      </c>
      <c r="G1" s="139" t="str">
        <f>Naslovnica!A20</f>
        <v>Prosinac 2022.</v>
      </c>
    </row>
    <row r="2" spans="1:8" ht="12.75" customHeight="1">
      <c r="A2" s="534" t="s">
        <v>961</v>
      </c>
      <c r="G2" s="536" t="str">
        <f>Naslovnica!A24</f>
        <v>December 2022</v>
      </c>
    </row>
    <row r="3" spans="1:8" ht="12.75" customHeight="1"/>
    <row r="4" spans="1:8" ht="12.75" customHeight="1">
      <c r="F4" s="73"/>
      <c r="G4" s="14" t="s">
        <v>324</v>
      </c>
    </row>
    <row r="5" spans="1:8" ht="19.5" customHeight="1">
      <c r="A5" s="1111" t="s">
        <v>1149</v>
      </c>
      <c r="B5" s="1112" t="s">
        <v>570</v>
      </c>
      <c r="C5" s="1112"/>
      <c r="D5" s="1112"/>
      <c r="E5" s="1112"/>
      <c r="F5" s="1112"/>
      <c r="G5" s="1112"/>
    </row>
    <row r="6" spans="1:8" ht="26.25" customHeight="1">
      <c r="A6" s="1111"/>
      <c r="B6" s="1093" t="str">
        <f>Naslovnica!A20</f>
        <v>Prosinac 2022.</v>
      </c>
      <c r="C6" s="1113"/>
      <c r="D6" s="1114" t="s">
        <v>17</v>
      </c>
      <c r="E6" s="1114"/>
      <c r="F6" s="1115" t="s">
        <v>233</v>
      </c>
      <c r="G6" s="1115"/>
    </row>
    <row r="7" spans="1:8">
      <c r="A7" s="1111"/>
      <c r="B7" s="1091" t="str">
        <f>Naslovnica!A24</f>
        <v>December 2022</v>
      </c>
      <c r="C7" s="1116"/>
      <c r="D7" s="1117" t="s">
        <v>45</v>
      </c>
      <c r="E7" s="1117"/>
      <c r="F7" s="1117" t="s">
        <v>51</v>
      </c>
      <c r="G7" s="1117"/>
    </row>
    <row r="8" spans="1:8">
      <c r="A8" s="1111"/>
      <c r="B8" s="694" t="s">
        <v>27</v>
      </c>
      <c r="C8" s="694" t="s">
        <v>28</v>
      </c>
      <c r="D8" s="682" t="s">
        <v>1146</v>
      </c>
      <c r="E8" s="682" t="s">
        <v>144</v>
      </c>
      <c r="F8" s="682" t="s">
        <v>1146</v>
      </c>
      <c r="G8" s="682" t="s">
        <v>144</v>
      </c>
    </row>
    <row r="9" spans="1:8">
      <c r="A9" s="1111"/>
      <c r="B9" s="695" t="s">
        <v>29</v>
      </c>
      <c r="C9" s="695" t="s">
        <v>30</v>
      </c>
      <c r="D9" s="710" t="s">
        <v>1147</v>
      </c>
      <c r="E9" s="710" t="s">
        <v>145</v>
      </c>
      <c r="F9" s="710" t="s">
        <v>1147</v>
      </c>
      <c r="G9" s="710" t="s">
        <v>145</v>
      </c>
    </row>
    <row r="10" spans="1:8">
      <c r="A10" s="380" t="s">
        <v>33</v>
      </c>
      <c r="B10" s="381">
        <v>946622.55512000003</v>
      </c>
      <c r="C10" s="382">
        <v>0.14348698904277635</v>
      </c>
      <c r="D10" s="823">
        <v>23713.081970000057</v>
      </c>
      <c r="E10" s="383">
        <v>2.5693833100514762E-2</v>
      </c>
      <c r="F10" s="384">
        <v>9859.6849500000244</v>
      </c>
      <c r="G10" s="383">
        <v>1.0525273005548064E-2</v>
      </c>
      <c r="H10" s="53"/>
    </row>
    <row r="11" spans="1:8">
      <c r="A11" s="380" t="s">
        <v>34</v>
      </c>
      <c r="B11" s="381">
        <v>2231189.42662</v>
      </c>
      <c r="C11" s="382">
        <v>0.33819884290544766</v>
      </c>
      <c r="D11" s="824">
        <v>36817.750710000284</v>
      </c>
      <c r="E11" s="383">
        <v>1.677826555737516E-2</v>
      </c>
      <c r="F11" s="384">
        <v>1182.2331599998288</v>
      </c>
      <c r="G11" s="383">
        <v>5.3014768897030606E-4</v>
      </c>
      <c r="H11" s="53"/>
    </row>
    <row r="12" spans="1:8">
      <c r="A12" s="380" t="s">
        <v>46</v>
      </c>
      <c r="B12" s="381">
        <v>440264.11551999999</v>
      </c>
      <c r="C12" s="382">
        <v>6.6734277540574496E-2</v>
      </c>
      <c r="D12" s="824">
        <v>12278.774830000009</v>
      </c>
      <c r="E12" s="383">
        <v>2.8689708881626919E-2</v>
      </c>
      <c r="F12" s="384">
        <v>13120.719609999971</v>
      </c>
      <c r="G12" s="383">
        <v>3.0717365024565568E-2</v>
      </c>
    </row>
    <row r="13" spans="1:8">
      <c r="A13" s="380" t="s">
        <v>222</v>
      </c>
      <c r="B13" s="381">
        <v>49151.007010000001</v>
      </c>
      <c r="C13" s="382">
        <v>7.4502027932255091E-3</v>
      </c>
      <c r="D13" s="824">
        <v>3880.2165499999974</v>
      </c>
      <c r="E13" s="383">
        <v>8.5711261291725016E-2</v>
      </c>
      <c r="F13" s="384">
        <v>10955.752339999999</v>
      </c>
      <c r="G13" s="383">
        <v>0.28683543111979981</v>
      </c>
    </row>
    <row r="14" spans="1:8">
      <c r="A14" s="380" t="s">
        <v>223</v>
      </c>
      <c r="B14" s="381">
        <v>28347.759999999998</v>
      </c>
      <c r="C14" s="382">
        <v>4.2968918356182904E-3</v>
      </c>
      <c r="D14" s="824">
        <v>2127.0740799999949</v>
      </c>
      <c r="E14" s="383">
        <v>8.1121984622742227E-2</v>
      </c>
      <c r="F14" s="384">
        <v>5775.8651399999981</v>
      </c>
      <c r="G14" s="383">
        <v>0.25588747315297389</v>
      </c>
    </row>
    <row r="15" spans="1:8">
      <c r="A15" s="380" t="s">
        <v>36</v>
      </c>
      <c r="B15" s="381">
        <v>432897.12180000002</v>
      </c>
      <c r="C15" s="382">
        <v>6.5617604647600969E-2</v>
      </c>
      <c r="D15" s="824">
        <v>10977.811530000065</v>
      </c>
      <c r="E15" s="383">
        <v>2.6018746387727498E-2</v>
      </c>
      <c r="F15" s="384">
        <v>28070.269790000049</v>
      </c>
      <c r="G15" s="383">
        <v>6.933895232153886E-2</v>
      </c>
    </row>
    <row r="16" spans="1:8">
      <c r="A16" s="380" t="s">
        <v>37</v>
      </c>
      <c r="B16" s="381">
        <v>413788.69189999998</v>
      </c>
      <c r="C16" s="382">
        <v>6.2721190383165454E-2</v>
      </c>
      <c r="D16" s="824">
        <v>16511.16538000002</v>
      </c>
      <c r="E16" s="383">
        <v>4.1560783779116761E-2</v>
      </c>
      <c r="F16" s="384">
        <v>32521.360539999965</v>
      </c>
      <c r="G16" s="383">
        <v>8.5298051695104959E-2</v>
      </c>
    </row>
    <row r="17" spans="1:10">
      <c r="A17" s="380" t="s">
        <v>38</v>
      </c>
      <c r="B17" s="381">
        <v>2055010.3459400001</v>
      </c>
      <c r="C17" s="382">
        <v>0.31149400085159129</v>
      </c>
      <c r="D17" s="824">
        <v>62980.890600000275</v>
      </c>
      <c r="E17" s="383">
        <v>3.1616445445205921E-2</v>
      </c>
      <c r="F17" s="384">
        <v>75241.540130000096</v>
      </c>
      <c r="G17" s="383">
        <v>3.8005215512634472E-2</v>
      </c>
    </row>
    <row r="18" spans="1:10" ht="18.75" customHeight="1">
      <c r="A18" s="939" t="s">
        <v>350</v>
      </c>
      <c r="B18" s="940">
        <v>6597271.02391</v>
      </c>
      <c r="C18" s="941">
        <v>1</v>
      </c>
      <c r="D18" s="942">
        <v>169286.76565000042</v>
      </c>
      <c r="E18" s="941">
        <v>2.6335902337107697E-2</v>
      </c>
      <c r="F18" s="943">
        <v>176727.42566000018</v>
      </c>
      <c r="G18" s="941">
        <v>2.7525305755757179E-2</v>
      </c>
    </row>
    <row r="19" spans="1:10" ht="12.75" customHeight="1">
      <c r="A19" s="23" t="s">
        <v>567</v>
      </c>
    </row>
    <row r="20" spans="1:10" ht="12.75" customHeight="1"/>
    <row r="22" spans="1:10">
      <c r="A22" s="153" t="s">
        <v>1063</v>
      </c>
      <c r="B22" s="265"/>
      <c r="C22" s="265"/>
      <c r="D22" s="265"/>
      <c r="E22" s="265"/>
      <c r="F22" s="265"/>
      <c r="G22" s="139" t="str">
        <f>Naslovnica!A20</f>
        <v>Prosinac 2022.</v>
      </c>
    </row>
    <row r="23" spans="1:10">
      <c r="A23" s="534" t="s">
        <v>1064</v>
      </c>
      <c r="B23" s="265"/>
      <c r="C23" s="265"/>
      <c r="D23" s="265"/>
      <c r="E23" s="265"/>
      <c r="F23" s="265"/>
      <c r="G23" s="536" t="str">
        <f>Naslovnica!A24</f>
        <v>December 2022</v>
      </c>
    </row>
    <row r="24" spans="1:10">
      <c r="A24" s="265"/>
      <c r="B24" s="265"/>
      <c r="C24" s="265"/>
      <c r="D24" s="265"/>
      <c r="E24" s="265"/>
      <c r="F24" s="265"/>
      <c r="G24" s="265"/>
      <c r="H24" s="265"/>
      <c r="I24" s="265"/>
    </row>
    <row r="25" spans="1:10" ht="21.75" customHeight="1">
      <c r="A25" s="722"/>
      <c r="B25" s="723" t="s">
        <v>569</v>
      </c>
      <c r="C25" s="1097" t="s">
        <v>1512</v>
      </c>
      <c r="D25" s="1097"/>
      <c r="E25" s="1097"/>
      <c r="F25" s="1097"/>
      <c r="G25" s="1097"/>
      <c r="H25" s="1097"/>
      <c r="I25" s="1097"/>
      <c r="J25" s="1037"/>
    </row>
    <row r="26" spans="1:10" ht="45">
      <c r="A26" s="969" t="s">
        <v>1149</v>
      </c>
      <c r="B26" s="722" t="str">
        <f>Naslovnica!A20</f>
        <v>Prosinac 2022.</v>
      </c>
      <c r="C26" s="722" t="s">
        <v>244</v>
      </c>
      <c r="D26" s="722" t="s">
        <v>59</v>
      </c>
      <c r="E26" s="722" t="s">
        <v>50</v>
      </c>
      <c r="F26" s="1036" t="s">
        <v>1502</v>
      </c>
      <c r="G26" s="1036" t="s">
        <v>1503</v>
      </c>
      <c r="H26" s="1036" t="s">
        <v>1504</v>
      </c>
      <c r="I26" s="1036" t="s">
        <v>1508</v>
      </c>
      <c r="J26" s="722" t="s">
        <v>1065</v>
      </c>
    </row>
    <row r="27" spans="1:10" ht="56.25">
      <c r="A27" s="722"/>
      <c r="B27" s="709" t="str">
        <f>Naslovnica!A24</f>
        <v>December 2022</v>
      </c>
      <c r="C27" s="709" t="s">
        <v>245</v>
      </c>
      <c r="D27" s="709" t="s">
        <v>51</v>
      </c>
      <c r="E27" s="709" t="s">
        <v>52</v>
      </c>
      <c r="F27" s="709" t="s">
        <v>1505</v>
      </c>
      <c r="G27" s="709" t="s">
        <v>1506</v>
      </c>
      <c r="H27" s="709" t="s">
        <v>1507</v>
      </c>
      <c r="I27" s="796" t="s">
        <v>1509</v>
      </c>
      <c r="J27" s="709" t="s">
        <v>1066</v>
      </c>
    </row>
    <row r="28" spans="1:10">
      <c r="A28" s="380" t="s">
        <v>33</v>
      </c>
      <c r="B28" s="713">
        <v>255.69139999999999</v>
      </c>
      <c r="C28" s="378">
        <v>-5.739452201173223E-3</v>
      </c>
      <c r="D28" s="378">
        <v>-6.5327301804889215E-2</v>
      </c>
      <c r="E28" s="378">
        <v>-6.5327301804889215E-2</v>
      </c>
      <c r="F28" s="378">
        <v>-2.1923525951057177E-2</v>
      </c>
      <c r="G28" s="378">
        <v>-7.5269934870381139E-4</v>
      </c>
      <c r="H28" s="378">
        <v>2.8067383740717711E-2</v>
      </c>
      <c r="I28" s="378">
        <v>5.0405811767817221E-2</v>
      </c>
      <c r="J28" s="712">
        <v>37958</v>
      </c>
    </row>
    <row r="29" spans="1:10">
      <c r="A29" s="380" t="s">
        <v>34</v>
      </c>
      <c r="B29" s="711">
        <v>272.66019999999997</v>
      </c>
      <c r="C29" s="378">
        <v>-7.3135301035064382E-3</v>
      </c>
      <c r="D29" s="378">
        <v>-6.3333980312370697E-2</v>
      </c>
      <c r="E29" s="378">
        <v>-6.3333980312370697E-2</v>
      </c>
      <c r="F29" s="378">
        <v>-3.3804516899222925E-3</v>
      </c>
      <c r="G29" s="378">
        <v>1.2807761638178095E-2</v>
      </c>
      <c r="H29" s="378">
        <v>2.5124471998236197E-2</v>
      </c>
      <c r="I29" s="378">
        <v>5.3435578745074874E-2</v>
      </c>
      <c r="J29" s="712">
        <v>37893</v>
      </c>
    </row>
    <row r="30" spans="1:10">
      <c r="A30" s="380" t="s">
        <v>46</v>
      </c>
      <c r="B30" s="711">
        <v>175.51910000000001</v>
      </c>
      <c r="C30" s="378">
        <v>-9.0189225735602951E-3</v>
      </c>
      <c r="D30" s="378">
        <v>-7.5450319948926148E-2</v>
      </c>
      <c r="E30" s="378">
        <v>-7.5450319948926148E-2</v>
      </c>
      <c r="F30" s="378">
        <v>-5.6437723721379784E-3</v>
      </c>
      <c r="G30" s="378">
        <v>1.6687922020211854E-2</v>
      </c>
      <c r="H30" s="378">
        <v>2.9472071791714294E-2</v>
      </c>
      <c r="I30" s="378">
        <v>2.9755959091959161E-2</v>
      </c>
      <c r="J30" s="712">
        <v>37923</v>
      </c>
    </row>
    <row r="31" spans="1:10">
      <c r="A31" s="380" t="s">
        <v>222</v>
      </c>
      <c r="B31" s="711">
        <v>1219.4611</v>
      </c>
      <c r="C31" s="378">
        <v>-1.5589300603734646E-2</v>
      </c>
      <c r="D31" s="378">
        <v>-0.10473055788261243</v>
      </c>
      <c r="E31" s="378">
        <v>-0.10473055788261243</v>
      </c>
      <c r="F31" s="378">
        <v>-9.3989357949020302E-3</v>
      </c>
      <c r="G31" s="378">
        <v>3.0751739194432526E-2</v>
      </c>
      <c r="H31" s="378" t="s">
        <v>140</v>
      </c>
      <c r="I31" s="378">
        <v>3.9616146947315301E-2</v>
      </c>
      <c r="J31" s="712">
        <v>43062</v>
      </c>
    </row>
    <row r="32" spans="1:10">
      <c r="A32" s="380" t="s">
        <v>223</v>
      </c>
      <c r="B32" s="711">
        <v>1088.7901999999999</v>
      </c>
      <c r="C32" s="378">
        <v>-4.6957429517692217E-3</v>
      </c>
      <c r="D32" s="378">
        <v>-4.0528686846647455E-2</v>
      </c>
      <c r="E32" s="378">
        <v>-4.0528686846647455E-2</v>
      </c>
      <c r="F32" s="378">
        <v>-5.4085479822095772E-3</v>
      </c>
      <c r="G32" s="378">
        <v>1.2102850584652547E-2</v>
      </c>
      <c r="H32" s="378" t="s">
        <v>140</v>
      </c>
      <c r="I32" s="378">
        <v>1.6796975680124504E-2</v>
      </c>
      <c r="J32" s="712">
        <v>43062</v>
      </c>
    </row>
    <row r="33" spans="1:10">
      <c r="A33" s="380" t="s">
        <v>36</v>
      </c>
      <c r="B33" s="711">
        <v>245.02250000000001</v>
      </c>
      <c r="C33" s="378">
        <v>-9.1136992212349499E-3</v>
      </c>
      <c r="D33" s="385">
        <v>-4.1556260175195203E-2</v>
      </c>
      <c r="E33" s="378">
        <v>-4.1556260175195203E-2</v>
      </c>
      <c r="F33" s="378">
        <v>1.1320173984787241E-2</v>
      </c>
      <c r="G33" s="378">
        <v>2.6588312582644269E-2</v>
      </c>
      <c r="H33" s="378">
        <v>4.7902410845032994E-2</v>
      </c>
      <c r="I33" s="378">
        <v>5.1603565973400212E-2</v>
      </c>
      <c r="J33" s="712">
        <v>38425</v>
      </c>
    </row>
    <row r="34" spans="1:10">
      <c r="A34" s="380" t="s">
        <v>37</v>
      </c>
      <c r="B34" s="711">
        <v>212.14060000000001</v>
      </c>
      <c r="C34" s="378">
        <v>-7.3538150840242178E-3</v>
      </c>
      <c r="D34" s="385">
        <v>-6.4353623403177962E-2</v>
      </c>
      <c r="E34" s="378">
        <v>-6.4353623403177962E-2</v>
      </c>
      <c r="F34" s="378">
        <v>-2.1507614264028807E-2</v>
      </c>
      <c r="G34" s="378">
        <v>1.076392071371246E-2</v>
      </c>
      <c r="H34" s="378">
        <v>3.0017850613241803E-2</v>
      </c>
      <c r="I34" s="378">
        <v>4.3129820360928051E-2</v>
      </c>
      <c r="J34" s="712">
        <v>38425</v>
      </c>
    </row>
    <row r="35" spans="1:10">
      <c r="A35" s="380" t="s">
        <v>38</v>
      </c>
      <c r="B35" s="711">
        <v>262.92779999999999</v>
      </c>
      <c r="C35" s="378">
        <v>-1.3303051306944313E-2</v>
      </c>
      <c r="D35" s="378">
        <v>-4.9943342284866854E-2</v>
      </c>
      <c r="E35" s="378">
        <v>-4.9943342284866854E-2</v>
      </c>
      <c r="F35" s="378">
        <v>5.4656818815346231E-3</v>
      </c>
      <c r="G35" s="378">
        <v>2.3711350472162218E-2</v>
      </c>
      <c r="H35" s="378">
        <v>4.5773607893992763E-2</v>
      </c>
      <c r="I35" s="378">
        <v>4.8488450074699818E-2</v>
      </c>
      <c r="J35" s="712">
        <v>37474</v>
      </c>
    </row>
    <row r="36" spans="1:10">
      <c r="A36" s="23" t="s">
        <v>567</v>
      </c>
      <c r="B36" s="745"/>
      <c r="C36" s="746"/>
      <c r="D36" s="746"/>
      <c r="E36" s="746"/>
      <c r="F36" s="746"/>
      <c r="G36" s="267"/>
      <c r="H36" s="267"/>
      <c r="I36" s="265"/>
    </row>
    <row r="37" spans="1:10">
      <c r="A37" s="268" t="s">
        <v>113</v>
      </c>
      <c r="B37" s="265"/>
      <c r="C37" s="265"/>
      <c r="D37" s="265"/>
      <c r="E37" s="265"/>
      <c r="F37" s="265"/>
      <c r="G37" s="266"/>
      <c r="H37" s="266"/>
      <c r="I37" s="265"/>
    </row>
    <row r="38" spans="1:10">
      <c r="A38" s="560" t="s">
        <v>224</v>
      </c>
      <c r="B38" s="267"/>
      <c r="C38" s="267"/>
      <c r="D38" s="267"/>
      <c r="E38" s="267"/>
      <c r="F38" s="267"/>
      <c r="G38" s="267"/>
      <c r="H38" s="267"/>
      <c r="I38" s="267"/>
    </row>
    <row r="39" spans="1:10">
      <c r="A39" s="268" t="s">
        <v>225</v>
      </c>
      <c r="B39" s="266"/>
      <c r="C39" s="266"/>
      <c r="D39" s="266"/>
      <c r="E39" s="266"/>
      <c r="F39" s="266"/>
      <c r="G39" s="266"/>
      <c r="H39" s="266"/>
      <c r="I39" s="266"/>
    </row>
    <row r="40" spans="1:10">
      <c r="A40" s="560" t="s">
        <v>971</v>
      </c>
      <c r="B40" s="267"/>
      <c r="C40" s="267"/>
      <c r="D40" s="267"/>
      <c r="E40" s="267"/>
      <c r="F40" s="267"/>
      <c r="G40" s="265"/>
      <c r="H40" s="265"/>
      <c r="I40" s="267"/>
    </row>
    <row r="41" spans="1:10">
      <c r="B41" s="266"/>
      <c r="C41" s="266"/>
      <c r="D41" s="266"/>
      <c r="E41" s="266"/>
      <c r="F41" s="266"/>
      <c r="G41" s="286"/>
      <c r="H41" s="286"/>
      <c r="I41" s="266"/>
    </row>
    <row r="42" spans="1:10">
      <c r="A42" s="265"/>
      <c r="B42" s="265"/>
      <c r="C42" s="265"/>
      <c r="D42" s="265"/>
      <c r="E42" s="265"/>
      <c r="F42" s="265"/>
      <c r="I42" s="265"/>
    </row>
    <row r="43" spans="1:10">
      <c r="A43" s="620" t="s">
        <v>81</v>
      </c>
      <c r="B43" s="286"/>
      <c r="C43" s="286"/>
      <c r="D43" s="286"/>
      <c r="E43" s="286"/>
      <c r="F43" s="286"/>
      <c r="I43" s="8"/>
    </row>
    <row r="55" spans="7:7">
      <c r="G55" s="27" t="s">
        <v>838</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3" t="s">
        <v>682</v>
      </c>
      <c r="S1" s="139" t="str">
        <f>Naslovnica!A20</f>
        <v>Prosinac 2022.</v>
      </c>
    </row>
    <row r="2" spans="1:20" ht="12.75" customHeight="1">
      <c r="A2" s="559" t="s">
        <v>962</v>
      </c>
      <c r="S2" s="536" t="str">
        <f>Naslovnica!A24</f>
        <v>December 2022</v>
      </c>
    </row>
    <row r="3" spans="1:20" ht="12.75" customHeight="1"/>
    <row r="4" spans="1:20" ht="12.75" customHeight="1">
      <c r="P4" s="70"/>
      <c r="Q4" s="70"/>
      <c r="R4" s="70"/>
      <c r="S4" s="25" t="s">
        <v>433</v>
      </c>
    </row>
    <row r="5" spans="1:20" ht="33" customHeight="1">
      <c r="A5" s="1118" t="s">
        <v>566</v>
      </c>
      <c r="B5" s="1087" t="s">
        <v>53</v>
      </c>
      <c r="C5" s="1087"/>
      <c r="D5" s="1087" t="s">
        <v>54</v>
      </c>
      <c r="E5" s="1119"/>
      <c r="F5" s="1087" t="s">
        <v>55</v>
      </c>
      <c r="G5" s="1087"/>
      <c r="H5" s="1120" t="s">
        <v>222</v>
      </c>
      <c r="I5" s="1121"/>
      <c r="J5" s="1120" t="s">
        <v>223</v>
      </c>
      <c r="K5" s="1121"/>
      <c r="L5" s="1087" t="s">
        <v>56</v>
      </c>
      <c r="M5" s="1087"/>
      <c r="N5" s="1087" t="s">
        <v>57</v>
      </c>
      <c r="O5" s="1087"/>
      <c r="P5" s="1087" t="s">
        <v>58</v>
      </c>
      <c r="Q5" s="1087"/>
      <c r="R5" s="1087" t="s">
        <v>432</v>
      </c>
      <c r="S5" s="1087"/>
    </row>
    <row r="6" spans="1:20">
      <c r="A6" s="1118"/>
      <c r="B6" s="714" t="s">
        <v>31</v>
      </c>
      <c r="C6" s="714" t="s">
        <v>32</v>
      </c>
      <c r="D6" s="714" t="s">
        <v>31</v>
      </c>
      <c r="E6" s="714" t="s">
        <v>32</v>
      </c>
      <c r="F6" s="714" t="s">
        <v>31</v>
      </c>
      <c r="G6" s="714" t="s">
        <v>32</v>
      </c>
      <c r="H6" s="714" t="s">
        <v>31</v>
      </c>
      <c r="I6" s="714" t="s">
        <v>32</v>
      </c>
      <c r="J6" s="714" t="s">
        <v>31</v>
      </c>
      <c r="K6" s="714" t="s">
        <v>32</v>
      </c>
      <c r="L6" s="714" t="s">
        <v>32</v>
      </c>
      <c r="M6" s="714" t="s">
        <v>32</v>
      </c>
      <c r="N6" s="714" t="s">
        <v>31</v>
      </c>
      <c r="O6" s="714" t="s">
        <v>32</v>
      </c>
      <c r="P6" s="714" t="s">
        <v>31</v>
      </c>
      <c r="Q6" s="714" t="s">
        <v>32</v>
      </c>
      <c r="R6" s="714" t="s">
        <v>31</v>
      </c>
      <c r="S6" s="714" t="s">
        <v>32</v>
      </c>
    </row>
    <row r="7" spans="1:20">
      <c r="A7" s="1118"/>
      <c r="B7" s="715" t="s">
        <v>29</v>
      </c>
      <c r="C7" s="715" t="s">
        <v>30</v>
      </c>
      <c r="D7" s="715" t="s">
        <v>29</v>
      </c>
      <c r="E7" s="715" t="s">
        <v>30</v>
      </c>
      <c r="F7" s="715" t="s">
        <v>29</v>
      </c>
      <c r="G7" s="715" t="s">
        <v>30</v>
      </c>
      <c r="H7" s="715" t="s">
        <v>29</v>
      </c>
      <c r="I7" s="715" t="s">
        <v>30</v>
      </c>
      <c r="J7" s="715" t="s">
        <v>29</v>
      </c>
      <c r="K7" s="715" t="s">
        <v>30</v>
      </c>
      <c r="L7" s="715" t="s">
        <v>30</v>
      </c>
      <c r="M7" s="715" t="s">
        <v>30</v>
      </c>
      <c r="N7" s="715" t="s">
        <v>29</v>
      </c>
      <c r="O7" s="715" t="s">
        <v>30</v>
      </c>
      <c r="P7" s="715" t="s">
        <v>29</v>
      </c>
      <c r="Q7" s="715" t="s">
        <v>30</v>
      </c>
      <c r="R7" s="715" t="s">
        <v>29</v>
      </c>
      <c r="S7" s="715" t="s">
        <v>30</v>
      </c>
    </row>
    <row r="8" spans="1:20" ht="18">
      <c r="A8" s="365" t="s">
        <v>434</v>
      </c>
      <c r="B8" s="386">
        <v>97337.694530000008</v>
      </c>
      <c r="C8" s="387">
        <v>0.10282629969473538</v>
      </c>
      <c r="D8" s="386">
        <v>221590.53915999999</v>
      </c>
      <c r="E8" s="387">
        <v>9.931498263492787E-2</v>
      </c>
      <c r="F8" s="386">
        <v>45111.79664</v>
      </c>
      <c r="G8" s="387">
        <v>0.10246530446097803</v>
      </c>
      <c r="H8" s="386">
        <v>9509.47559</v>
      </c>
      <c r="I8" s="387">
        <v>0.1934746848231462</v>
      </c>
      <c r="J8" s="386">
        <v>5196.7246799999994</v>
      </c>
      <c r="K8" s="387">
        <v>0.18332046976551233</v>
      </c>
      <c r="L8" s="386">
        <v>50360.509509999996</v>
      </c>
      <c r="M8" s="387">
        <v>0.1163336667626696</v>
      </c>
      <c r="N8" s="386">
        <v>38731.201520000002</v>
      </c>
      <c r="O8" s="387">
        <v>9.360140158049593E-2</v>
      </c>
      <c r="P8" s="386">
        <v>241825.51199999999</v>
      </c>
      <c r="Q8" s="387">
        <v>0.11767605573321882</v>
      </c>
      <c r="R8" s="386">
        <v>709663.45363</v>
      </c>
      <c r="S8" s="387">
        <v>0.10756924356762197</v>
      </c>
      <c r="T8" s="53"/>
    </row>
    <row r="9" spans="1:20" ht="18">
      <c r="A9" s="365" t="s">
        <v>435</v>
      </c>
      <c r="B9" s="386">
        <v>406.38648999999998</v>
      </c>
      <c r="C9" s="387">
        <v>4.293015076471996E-4</v>
      </c>
      <c r="D9" s="386">
        <v>256.87061</v>
      </c>
      <c r="E9" s="387">
        <v>1.1512720835591713E-4</v>
      </c>
      <c r="F9" s="386">
        <v>77.19877000000001</v>
      </c>
      <c r="G9" s="387">
        <v>1.7534649606593496E-4</v>
      </c>
      <c r="H9" s="386">
        <v>14.600520000000001</v>
      </c>
      <c r="I9" s="387">
        <v>2.9705434106425241E-4</v>
      </c>
      <c r="J9" s="386">
        <v>0</v>
      </c>
      <c r="K9" s="387">
        <v>0</v>
      </c>
      <c r="L9" s="386">
        <v>1640.16273</v>
      </c>
      <c r="M9" s="387">
        <v>3.7888048855121768E-3</v>
      </c>
      <c r="N9" s="386">
        <v>0</v>
      </c>
      <c r="O9" s="387">
        <v>0</v>
      </c>
      <c r="P9" s="386">
        <v>373.08934000000005</v>
      </c>
      <c r="Q9" s="387">
        <v>1.8155107624587532E-4</v>
      </c>
      <c r="R9" s="386">
        <v>2768.3084599999997</v>
      </c>
      <c r="S9" s="387">
        <v>4.1961417835573888E-4</v>
      </c>
      <c r="T9" s="53"/>
    </row>
    <row r="10" spans="1:20" ht="18">
      <c r="A10" s="365" t="s">
        <v>436</v>
      </c>
      <c r="B10" s="386">
        <v>851236.07123</v>
      </c>
      <c r="C10" s="387">
        <v>0.89923493456369086</v>
      </c>
      <c r="D10" s="386">
        <v>2015190.3167399999</v>
      </c>
      <c r="E10" s="387">
        <v>0.90319104810064721</v>
      </c>
      <c r="F10" s="386">
        <v>395950.11301999999</v>
      </c>
      <c r="G10" s="387">
        <v>0.89934677631480298</v>
      </c>
      <c r="H10" s="386">
        <v>39730.878669999998</v>
      </c>
      <c r="I10" s="387">
        <v>0.8083431263558154</v>
      </c>
      <c r="J10" s="386">
        <v>23176.190489999997</v>
      </c>
      <c r="K10" s="387">
        <v>0.81756690793205522</v>
      </c>
      <c r="L10" s="386">
        <v>381612.73223999998</v>
      </c>
      <c r="M10" s="387">
        <v>0.88153215399825735</v>
      </c>
      <c r="N10" s="386">
        <v>375537.65760999999</v>
      </c>
      <c r="O10" s="387">
        <v>0.90755901493015168</v>
      </c>
      <c r="P10" s="386">
        <v>1817652.91604</v>
      </c>
      <c r="Q10" s="387">
        <v>0.88449818252249079</v>
      </c>
      <c r="R10" s="386">
        <v>5900086.8760400005</v>
      </c>
      <c r="S10" s="387">
        <v>0.89432234250261378</v>
      </c>
      <c r="T10" s="53"/>
    </row>
    <row r="11" spans="1:20" ht="18.75">
      <c r="A11" s="365" t="s">
        <v>437</v>
      </c>
      <c r="B11" s="388">
        <v>799503.98364999995</v>
      </c>
      <c r="C11" s="389">
        <v>0.84458581669603983</v>
      </c>
      <c r="D11" s="388">
        <v>1680168.15867</v>
      </c>
      <c r="E11" s="389">
        <v>0.7530369849480979</v>
      </c>
      <c r="F11" s="388">
        <v>165650.94219999999</v>
      </c>
      <c r="G11" s="389">
        <v>0.37625356316934472</v>
      </c>
      <c r="H11" s="388">
        <v>12863.9067</v>
      </c>
      <c r="I11" s="389">
        <v>0.26172213923069326</v>
      </c>
      <c r="J11" s="388">
        <v>11550.91541</v>
      </c>
      <c r="K11" s="389">
        <v>0.4074718923117735</v>
      </c>
      <c r="L11" s="388">
        <v>242754.33458000002</v>
      </c>
      <c r="M11" s="389">
        <v>0.56076680198431395</v>
      </c>
      <c r="N11" s="388">
        <v>320548.76906999998</v>
      </c>
      <c r="O11" s="389">
        <v>0.77466778417295845</v>
      </c>
      <c r="P11" s="388">
        <v>1165108.43285</v>
      </c>
      <c r="Q11" s="389">
        <v>0.56695988667771269</v>
      </c>
      <c r="R11" s="388">
        <v>4398149.4431299996</v>
      </c>
      <c r="S11" s="389">
        <v>0.66666193147592567</v>
      </c>
    </row>
    <row r="12" spans="1:20" ht="19.5">
      <c r="A12" s="372" t="s">
        <v>438</v>
      </c>
      <c r="B12" s="388">
        <v>53639.819299999996</v>
      </c>
      <c r="C12" s="389">
        <v>5.6664421337956766E-2</v>
      </c>
      <c r="D12" s="388">
        <v>539517.14759000007</v>
      </c>
      <c r="E12" s="389">
        <v>0.24180696679228514</v>
      </c>
      <c r="F12" s="388">
        <v>58721.188740000005</v>
      </c>
      <c r="G12" s="389">
        <v>0.1333771858073054</v>
      </c>
      <c r="H12" s="388">
        <v>6558.7804900000001</v>
      </c>
      <c r="I12" s="389">
        <v>0.13344142651371488</v>
      </c>
      <c r="J12" s="388">
        <v>559.97441000000003</v>
      </c>
      <c r="K12" s="389">
        <v>1.9753744563944384E-2</v>
      </c>
      <c r="L12" s="388">
        <v>108710.84548</v>
      </c>
      <c r="M12" s="389">
        <v>0.25112397381617335</v>
      </c>
      <c r="N12" s="388">
        <v>0</v>
      </c>
      <c r="O12" s="389">
        <v>0</v>
      </c>
      <c r="P12" s="388">
        <v>355335.00829000003</v>
      </c>
      <c r="Q12" s="389">
        <v>0.17291154226729319</v>
      </c>
      <c r="R12" s="388">
        <v>1123042.7643000002</v>
      </c>
      <c r="S12" s="389">
        <v>0.17022838083589223</v>
      </c>
    </row>
    <row r="13" spans="1:20" ht="19.5">
      <c r="A13" s="372" t="s">
        <v>439</v>
      </c>
      <c r="B13" s="388">
        <v>722162.97710999998</v>
      </c>
      <c r="C13" s="389">
        <v>0.76288376328729113</v>
      </c>
      <c r="D13" s="388">
        <v>1111379.24175</v>
      </c>
      <c r="E13" s="389">
        <v>0.49811066173507917</v>
      </c>
      <c r="F13" s="388">
        <v>78554.905590000009</v>
      </c>
      <c r="G13" s="389">
        <v>0.17842677343171176</v>
      </c>
      <c r="H13" s="388">
        <v>3867.4287899999999</v>
      </c>
      <c r="I13" s="389">
        <v>7.8684629782115212E-2</v>
      </c>
      <c r="J13" s="388">
        <v>8330.3957300000002</v>
      </c>
      <c r="K13" s="389">
        <v>0.29386433813465335</v>
      </c>
      <c r="L13" s="388">
        <v>116469.70405</v>
      </c>
      <c r="M13" s="389">
        <v>0.2690470742002517</v>
      </c>
      <c r="N13" s="388">
        <v>287608.20419999998</v>
      </c>
      <c r="O13" s="389">
        <v>0.6950605703587136</v>
      </c>
      <c r="P13" s="388">
        <v>737904.60220000008</v>
      </c>
      <c r="Q13" s="389">
        <v>0.3590758575310527</v>
      </c>
      <c r="R13" s="388">
        <v>3066277.4594200002</v>
      </c>
      <c r="S13" s="389">
        <v>0.46477967153459698</v>
      </c>
    </row>
    <row r="14" spans="1:20" ht="19.5">
      <c r="A14" s="372" t="s">
        <v>440</v>
      </c>
      <c r="B14" s="388">
        <v>0</v>
      </c>
      <c r="C14" s="389">
        <v>0</v>
      </c>
      <c r="D14" s="388">
        <v>0</v>
      </c>
      <c r="E14" s="389">
        <v>0</v>
      </c>
      <c r="F14" s="388">
        <v>0</v>
      </c>
      <c r="G14" s="389">
        <v>0</v>
      </c>
      <c r="H14" s="388">
        <v>380.62612000000001</v>
      </c>
      <c r="I14" s="389">
        <v>7.7440146836169578E-3</v>
      </c>
      <c r="J14" s="388">
        <v>519.43517999999995</v>
      </c>
      <c r="K14" s="389">
        <v>1.8323676368079876E-2</v>
      </c>
      <c r="L14" s="388">
        <v>0</v>
      </c>
      <c r="M14" s="389">
        <v>0</v>
      </c>
      <c r="N14" s="388">
        <v>0</v>
      </c>
      <c r="O14" s="389">
        <v>0</v>
      </c>
      <c r="P14" s="388">
        <v>0</v>
      </c>
      <c r="Q14" s="389">
        <v>0</v>
      </c>
      <c r="R14" s="388">
        <v>900.06129999999996</v>
      </c>
      <c r="S14" s="389">
        <v>1.3642933521551938E-4</v>
      </c>
    </row>
    <row r="15" spans="1:20" ht="19.5">
      <c r="A15" s="372" t="s">
        <v>441</v>
      </c>
      <c r="B15" s="388">
        <v>20021.781749999998</v>
      </c>
      <c r="C15" s="389">
        <v>2.115075501416936E-2</v>
      </c>
      <c r="D15" s="388">
        <v>22209.816210000001</v>
      </c>
      <c r="E15" s="389">
        <v>9.9542494890921766E-3</v>
      </c>
      <c r="F15" s="388">
        <v>21801.624829999997</v>
      </c>
      <c r="G15" s="389">
        <v>4.9519422686198029E-2</v>
      </c>
      <c r="H15" s="388">
        <v>1571.2496999999998</v>
      </c>
      <c r="I15" s="389">
        <v>3.196780280982487E-2</v>
      </c>
      <c r="J15" s="388">
        <v>2141.1100899999997</v>
      </c>
      <c r="K15" s="389">
        <v>7.5530133245095901E-2</v>
      </c>
      <c r="L15" s="388">
        <v>12592.271839999999</v>
      </c>
      <c r="M15" s="389">
        <v>2.9088370436931833E-2</v>
      </c>
      <c r="N15" s="388">
        <v>27960.646339999999</v>
      </c>
      <c r="O15" s="389">
        <v>6.7572282392765887E-2</v>
      </c>
      <c r="P15" s="388">
        <v>29387.219379999999</v>
      </c>
      <c r="Q15" s="389">
        <v>1.4300278068284244E-2</v>
      </c>
      <c r="R15" s="388">
        <v>137685.72013999999</v>
      </c>
      <c r="S15" s="389">
        <v>2.0870102144565316E-2</v>
      </c>
    </row>
    <row r="16" spans="1:20" ht="19.5" customHeight="1">
      <c r="A16" s="373" t="s">
        <v>442</v>
      </c>
      <c r="B16" s="388">
        <v>0</v>
      </c>
      <c r="C16" s="389">
        <v>0</v>
      </c>
      <c r="D16" s="388">
        <v>0</v>
      </c>
      <c r="E16" s="389">
        <v>0</v>
      </c>
      <c r="F16" s="388">
        <v>0</v>
      </c>
      <c r="G16" s="389">
        <v>0</v>
      </c>
      <c r="H16" s="388">
        <v>0</v>
      </c>
      <c r="I16" s="389">
        <v>0</v>
      </c>
      <c r="J16" s="388">
        <v>0</v>
      </c>
      <c r="K16" s="389">
        <v>0</v>
      </c>
      <c r="L16" s="388">
        <v>3441.9183499999999</v>
      </c>
      <c r="M16" s="389">
        <v>7.9508922020280325E-3</v>
      </c>
      <c r="N16" s="388">
        <v>0</v>
      </c>
      <c r="O16" s="389">
        <v>0</v>
      </c>
      <c r="P16" s="388">
        <v>0</v>
      </c>
      <c r="Q16" s="389">
        <v>0</v>
      </c>
      <c r="R16" s="388">
        <v>3441.9183499999999</v>
      </c>
      <c r="S16" s="389">
        <v>5.2171850112497605E-4</v>
      </c>
    </row>
    <row r="17" spans="1:19" ht="18.75" customHeight="1">
      <c r="A17" s="373" t="s">
        <v>443</v>
      </c>
      <c r="B17" s="388">
        <v>3679.4054900000001</v>
      </c>
      <c r="C17" s="389">
        <v>3.8868770566225846E-3</v>
      </c>
      <c r="D17" s="388">
        <v>7061.9531200000001</v>
      </c>
      <c r="E17" s="389">
        <v>3.1651069316414168E-3</v>
      </c>
      <c r="F17" s="388">
        <v>6573.2230399999999</v>
      </c>
      <c r="G17" s="389">
        <v>1.4930181244129573E-2</v>
      </c>
      <c r="H17" s="388">
        <v>485.82159999999999</v>
      </c>
      <c r="I17" s="389">
        <v>9.8842654414213194E-3</v>
      </c>
      <c r="J17" s="388">
        <v>0</v>
      </c>
      <c r="K17" s="389">
        <v>0</v>
      </c>
      <c r="L17" s="388">
        <v>1539.5948600000002</v>
      </c>
      <c r="M17" s="389">
        <v>3.5564913289289511E-3</v>
      </c>
      <c r="N17" s="388">
        <v>4979.9185299999999</v>
      </c>
      <c r="O17" s="389">
        <v>1.2034931421478993E-2</v>
      </c>
      <c r="P17" s="388">
        <v>0</v>
      </c>
      <c r="Q17" s="389">
        <v>0</v>
      </c>
      <c r="R17" s="388">
        <v>24319.916639999999</v>
      </c>
      <c r="S17" s="389">
        <v>3.6863600953535585E-3</v>
      </c>
    </row>
    <row r="18" spans="1:19" ht="19.5">
      <c r="A18" s="374" t="s">
        <v>444</v>
      </c>
      <c r="B18" s="388">
        <v>0</v>
      </c>
      <c r="C18" s="389">
        <v>0</v>
      </c>
      <c r="D18" s="388">
        <v>0</v>
      </c>
      <c r="E18" s="389">
        <v>0</v>
      </c>
      <c r="F18" s="388">
        <v>0</v>
      </c>
      <c r="G18" s="389">
        <v>0</v>
      </c>
      <c r="H18" s="388">
        <v>0</v>
      </c>
      <c r="I18" s="389">
        <v>0</v>
      </c>
      <c r="J18" s="388">
        <v>0</v>
      </c>
      <c r="K18" s="389">
        <v>0</v>
      </c>
      <c r="L18" s="388">
        <v>0</v>
      </c>
      <c r="M18" s="389">
        <v>0</v>
      </c>
      <c r="N18" s="388">
        <v>0</v>
      </c>
      <c r="O18" s="389">
        <v>0</v>
      </c>
      <c r="P18" s="388">
        <v>0</v>
      </c>
      <c r="Q18" s="389">
        <v>0</v>
      </c>
      <c r="R18" s="388">
        <v>0</v>
      </c>
      <c r="S18" s="389">
        <v>0</v>
      </c>
    </row>
    <row r="19" spans="1:19" ht="18.75">
      <c r="A19" s="365" t="s">
        <v>445</v>
      </c>
      <c r="B19" s="388">
        <v>0</v>
      </c>
      <c r="C19" s="389">
        <v>0</v>
      </c>
      <c r="D19" s="388">
        <v>0</v>
      </c>
      <c r="E19" s="389">
        <v>0</v>
      </c>
      <c r="F19" s="388">
        <v>0</v>
      </c>
      <c r="G19" s="389">
        <v>0</v>
      </c>
      <c r="H19" s="388">
        <v>0</v>
      </c>
      <c r="I19" s="389">
        <v>0</v>
      </c>
      <c r="J19" s="388">
        <v>0</v>
      </c>
      <c r="K19" s="389">
        <v>0</v>
      </c>
      <c r="L19" s="388">
        <v>0</v>
      </c>
      <c r="M19" s="389">
        <v>0</v>
      </c>
      <c r="N19" s="388">
        <v>0</v>
      </c>
      <c r="O19" s="389">
        <v>0</v>
      </c>
      <c r="P19" s="388">
        <v>42481.602979999996</v>
      </c>
      <c r="Q19" s="389">
        <v>2.0672208811082574E-2</v>
      </c>
      <c r="R19" s="388">
        <v>42481.602979999996</v>
      </c>
      <c r="S19" s="389">
        <v>6.4392690291772648E-3</v>
      </c>
    </row>
    <row r="20" spans="1:19" ht="19.5">
      <c r="A20" s="372" t="s">
        <v>446</v>
      </c>
      <c r="B20" s="388">
        <v>51732.087579999999</v>
      </c>
      <c r="C20" s="389">
        <v>5.464911786765099E-2</v>
      </c>
      <c r="D20" s="388">
        <v>335022.15807</v>
      </c>
      <c r="E20" s="389">
        <v>0.15015406315254942</v>
      </c>
      <c r="F20" s="388">
        <v>230299.17082</v>
      </c>
      <c r="G20" s="389">
        <v>0.5230932131454582</v>
      </c>
      <c r="H20" s="388">
        <v>26866.971969999999</v>
      </c>
      <c r="I20" s="389">
        <v>0.54662098712512219</v>
      </c>
      <c r="J20" s="388">
        <v>11625.275079999999</v>
      </c>
      <c r="K20" s="389">
        <v>0.41009501562028183</v>
      </c>
      <c r="L20" s="388">
        <v>138858.39765999999</v>
      </c>
      <c r="M20" s="389">
        <v>0.32076535201394352</v>
      </c>
      <c r="N20" s="388">
        <v>54988.88854</v>
      </c>
      <c r="O20" s="389">
        <v>0.13289123075719317</v>
      </c>
      <c r="P20" s="388">
        <v>652544.48319000006</v>
      </c>
      <c r="Q20" s="389">
        <v>0.31753829584477805</v>
      </c>
      <c r="R20" s="388">
        <v>1501937.43291</v>
      </c>
      <c r="S20" s="389">
        <v>0.22766041102668791</v>
      </c>
    </row>
    <row r="21" spans="1:19" ht="19.5">
      <c r="A21" s="372" t="s">
        <v>447</v>
      </c>
      <c r="B21" s="388">
        <v>2844.6534900000001</v>
      </c>
      <c r="C21" s="389">
        <v>3.0050556847764998E-3</v>
      </c>
      <c r="D21" s="388">
        <v>135638.12234</v>
      </c>
      <c r="E21" s="389">
        <v>6.0791845247078119E-2</v>
      </c>
      <c r="F21" s="388">
        <v>30619.630929999999</v>
      </c>
      <c r="G21" s="389">
        <v>6.9548323042033233E-2</v>
      </c>
      <c r="H21" s="388">
        <v>4305.0366599999998</v>
      </c>
      <c r="I21" s="389">
        <v>8.7587964558368453E-2</v>
      </c>
      <c r="J21" s="388">
        <v>0</v>
      </c>
      <c r="K21" s="389">
        <v>0</v>
      </c>
      <c r="L21" s="388">
        <v>58611.20347</v>
      </c>
      <c r="M21" s="389">
        <v>0.13539291558764066</v>
      </c>
      <c r="N21" s="388">
        <v>0</v>
      </c>
      <c r="O21" s="389">
        <v>0</v>
      </c>
      <c r="P21" s="388">
        <v>230165.93533000001</v>
      </c>
      <c r="Q21" s="389">
        <v>0.1120023243609695</v>
      </c>
      <c r="R21" s="388">
        <v>462184.58221999998</v>
      </c>
      <c r="S21" s="389">
        <v>7.0056934232298571E-2</v>
      </c>
    </row>
    <row r="22" spans="1:19" ht="19.5">
      <c r="A22" s="372" t="s">
        <v>448</v>
      </c>
      <c r="B22" s="388">
        <v>32661.514780000001</v>
      </c>
      <c r="C22" s="389">
        <v>3.4503207862779335E-2</v>
      </c>
      <c r="D22" s="388">
        <v>24229.142520000001</v>
      </c>
      <c r="E22" s="389">
        <v>1.0859294253964091E-2</v>
      </c>
      <c r="F22" s="388">
        <v>120136.90943000001</v>
      </c>
      <c r="G22" s="389">
        <v>0.2728746341002723</v>
      </c>
      <c r="H22" s="388">
        <v>12197.51636</v>
      </c>
      <c r="I22" s="389">
        <v>0.2481641191505671</v>
      </c>
      <c r="J22" s="388">
        <v>9243.65301</v>
      </c>
      <c r="K22" s="389">
        <v>0.32608054428286398</v>
      </c>
      <c r="L22" s="388">
        <v>34214.373310000003</v>
      </c>
      <c r="M22" s="389">
        <v>7.9035806862691876E-2</v>
      </c>
      <c r="N22" s="388">
        <v>38798.324649999995</v>
      </c>
      <c r="O22" s="389">
        <v>9.3763617540752797E-2</v>
      </c>
      <c r="P22" s="388">
        <v>115519.86206999999</v>
      </c>
      <c r="Q22" s="389">
        <v>5.6213761793846927E-2</v>
      </c>
      <c r="R22" s="388">
        <v>387001.29612999997</v>
      </c>
      <c r="S22" s="389">
        <v>5.8660815167322772E-2</v>
      </c>
    </row>
    <row r="23" spans="1:19" ht="19.5">
      <c r="A23" s="372" t="s">
        <v>440</v>
      </c>
      <c r="B23" s="388">
        <v>0</v>
      </c>
      <c r="C23" s="389">
        <v>0</v>
      </c>
      <c r="D23" s="388">
        <v>0</v>
      </c>
      <c r="E23" s="389">
        <v>0</v>
      </c>
      <c r="F23" s="388">
        <v>0</v>
      </c>
      <c r="G23" s="389">
        <v>0</v>
      </c>
      <c r="H23" s="388">
        <v>0</v>
      </c>
      <c r="I23" s="389">
        <v>0</v>
      </c>
      <c r="J23" s="388">
        <v>0</v>
      </c>
      <c r="K23" s="389">
        <v>0</v>
      </c>
      <c r="L23" s="388">
        <v>0</v>
      </c>
      <c r="M23" s="389">
        <v>0</v>
      </c>
      <c r="N23" s="388">
        <v>0</v>
      </c>
      <c r="O23" s="389">
        <v>0</v>
      </c>
      <c r="P23" s="388">
        <v>0</v>
      </c>
      <c r="Q23" s="389">
        <v>0</v>
      </c>
      <c r="R23" s="388">
        <v>0</v>
      </c>
      <c r="S23" s="389">
        <v>0</v>
      </c>
    </row>
    <row r="24" spans="1:19" ht="19.5">
      <c r="A24" s="372" t="s">
        <v>449</v>
      </c>
      <c r="B24" s="388">
        <v>0</v>
      </c>
      <c r="C24" s="389">
        <v>0</v>
      </c>
      <c r="D24" s="388">
        <v>0</v>
      </c>
      <c r="E24" s="389">
        <v>0</v>
      </c>
      <c r="F24" s="388">
        <v>12702.466289999998</v>
      </c>
      <c r="G24" s="389">
        <v>2.8851922839536897E-2</v>
      </c>
      <c r="H24" s="388">
        <v>1344.96702</v>
      </c>
      <c r="I24" s="389">
        <v>2.7363976891182723E-2</v>
      </c>
      <c r="J24" s="388">
        <v>821.92429000000004</v>
      </c>
      <c r="K24" s="389">
        <v>2.8994329357945745E-2</v>
      </c>
      <c r="L24" s="388">
        <v>0</v>
      </c>
      <c r="M24" s="389">
        <v>0</v>
      </c>
      <c r="N24" s="388">
        <v>6603.0226399999992</v>
      </c>
      <c r="O24" s="389">
        <v>1.595747483982899E-2</v>
      </c>
      <c r="P24" s="388">
        <v>0</v>
      </c>
      <c r="Q24" s="389">
        <v>0</v>
      </c>
      <c r="R24" s="388">
        <v>21472.380239999999</v>
      </c>
      <c r="S24" s="389">
        <v>3.2547367180858176E-3</v>
      </c>
    </row>
    <row r="25" spans="1:19" ht="19.5">
      <c r="A25" s="373" t="s">
        <v>442</v>
      </c>
      <c r="B25" s="388">
        <v>0</v>
      </c>
      <c r="C25" s="389">
        <v>0</v>
      </c>
      <c r="D25" s="388">
        <v>21455.948420000001</v>
      </c>
      <c r="E25" s="389">
        <v>9.6163723994082111E-3</v>
      </c>
      <c r="F25" s="388">
        <v>5182.8672900000001</v>
      </c>
      <c r="G25" s="389">
        <v>1.1772177443711188E-2</v>
      </c>
      <c r="H25" s="388">
        <v>566.58729000000005</v>
      </c>
      <c r="I25" s="389">
        <v>1.1527480807966463E-2</v>
      </c>
      <c r="J25" s="388">
        <v>0</v>
      </c>
      <c r="K25" s="389">
        <v>0</v>
      </c>
      <c r="L25" s="388">
        <v>4710.5202199999994</v>
      </c>
      <c r="M25" s="389">
        <v>1.0881384936017837E-2</v>
      </c>
      <c r="N25" s="388">
        <v>0</v>
      </c>
      <c r="O25" s="389">
        <v>0</v>
      </c>
      <c r="P25" s="388">
        <v>0</v>
      </c>
      <c r="Q25" s="389">
        <v>0</v>
      </c>
      <c r="R25" s="388">
        <v>31915.923220000001</v>
      </c>
      <c r="S25" s="389">
        <v>4.8377462598315907E-3</v>
      </c>
    </row>
    <row r="26" spans="1:19" ht="19.5">
      <c r="A26" s="373" t="s">
        <v>450</v>
      </c>
      <c r="B26" s="388">
        <v>16225.919310000001</v>
      </c>
      <c r="C26" s="389">
        <v>1.7140854320095163E-2</v>
      </c>
      <c r="D26" s="388">
        <v>153698.94478999998</v>
      </c>
      <c r="E26" s="389">
        <v>6.8886551252098985E-2</v>
      </c>
      <c r="F26" s="388">
        <v>61657.296880000002</v>
      </c>
      <c r="G26" s="389">
        <v>0.14004615571990464</v>
      </c>
      <c r="H26" s="388">
        <v>8452.8646399999998</v>
      </c>
      <c r="I26" s="389">
        <v>0.17197744571703741</v>
      </c>
      <c r="J26" s="388">
        <v>1559.69778</v>
      </c>
      <c r="K26" s="389">
        <v>5.5020141979472102E-2</v>
      </c>
      <c r="L26" s="388">
        <v>41322.300659999994</v>
      </c>
      <c r="M26" s="389">
        <v>9.5455244627593153E-2</v>
      </c>
      <c r="N26" s="388">
        <v>9587.5412500000002</v>
      </c>
      <c r="O26" s="389">
        <v>2.3170138376611353E-2</v>
      </c>
      <c r="P26" s="388">
        <v>277092.89009</v>
      </c>
      <c r="Q26" s="389">
        <v>0.13483771049561355</v>
      </c>
      <c r="R26" s="388">
        <v>569597.45539999998</v>
      </c>
      <c r="S26" s="389">
        <v>8.6338344044648352E-2</v>
      </c>
    </row>
    <row r="27" spans="1:19" ht="19.5">
      <c r="A27" s="374" t="s">
        <v>444</v>
      </c>
      <c r="B27" s="388">
        <v>0</v>
      </c>
      <c r="C27" s="389">
        <v>0</v>
      </c>
      <c r="D27" s="388">
        <v>0</v>
      </c>
      <c r="E27" s="389">
        <v>0</v>
      </c>
      <c r="F27" s="388">
        <v>0</v>
      </c>
      <c r="G27" s="389">
        <v>0</v>
      </c>
      <c r="H27" s="388">
        <v>0</v>
      </c>
      <c r="I27" s="389">
        <v>0</v>
      </c>
      <c r="J27" s="388">
        <v>0</v>
      </c>
      <c r="K27" s="389">
        <v>0</v>
      </c>
      <c r="L27" s="388">
        <v>0</v>
      </c>
      <c r="M27" s="389">
        <v>0</v>
      </c>
      <c r="N27" s="388">
        <v>0</v>
      </c>
      <c r="O27" s="389">
        <v>0</v>
      </c>
      <c r="P27" s="388">
        <v>29765.795699999999</v>
      </c>
      <c r="Q27" s="389">
        <v>1.4484499194348053E-2</v>
      </c>
      <c r="R27" s="388">
        <v>29765.795699999999</v>
      </c>
      <c r="S27" s="389">
        <v>4.5118346045007881E-3</v>
      </c>
    </row>
    <row r="28" spans="1:19" ht="19.5" customHeight="1">
      <c r="A28" s="372" t="s">
        <v>445</v>
      </c>
      <c r="B28" s="388">
        <v>0</v>
      </c>
      <c r="C28" s="389">
        <v>0</v>
      </c>
      <c r="D28" s="388">
        <v>0</v>
      </c>
      <c r="E28" s="389">
        <v>0</v>
      </c>
      <c r="F28" s="388">
        <v>0</v>
      </c>
      <c r="G28" s="389">
        <v>0</v>
      </c>
      <c r="H28" s="388">
        <v>0</v>
      </c>
      <c r="I28" s="389">
        <v>0</v>
      </c>
      <c r="J28" s="388">
        <v>0</v>
      </c>
      <c r="K28" s="389">
        <v>0</v>
      </c>
      <c r="L28" s="388">
        <v>0</v>
      </c>
      <c r="M28" s="389">
        <v>0</v>
      </c>
      <c r="N28" s="388">
        <v>0</v>
      </c>
      <c r="O28" s="389">
        <v>0</v>
      </c>
      <c r="P28" s="388">
        <v>0</v>
      </c>
      <c r="Q28" s="389">
        <v>0</v>
      </c>
      <c r="R28" s="388">
        <v>0</v>
      </c>
      <c r="S28" s="389">
        <v>0</v>
      </c>
    </row>
    <row r="29" spans="1:19" ht="19.5">
      <c r="A29" s="372" t="s">
        <v>451</v>
      </c>
      <c r="B29" s="388">
        <v>0</v>
      </c>
      <c r="C29" s="389">
        <v>0</v>
      </c>
      <c r="D29" s="388">
        <v>0</v>
      </c>
      <c r="E29" s="389">
        <v>0</v>
      </c>
      <c r="F29" s="388">
        <v>0</v>
      </c>
      <c r="G29" s="389">
        <v>0</v>
      </c>
      <c r="H29" s="388">
        <v>0</v>
      </c>
      <c r="I29" s="389">
        <v>0</v>
      </c>
      <c r="J29" s="388">
        <v>0</v>
      </c>
      <c r="K29" s="389">
        <v>0</v>
      </c>
      <c r="L29" s="388">
        <v>0</v>
      </c>
      <c r="M29" s="389">
        <v>0</v>
      </c>
      <c r="N29" s="388">
        <v>0</v>
      </c>
      <c r="O29" s="389">
        <v>0</v>
      </c>
      <c r="P29" s="388">
        <v>0</v>
      </c>
      <c r="Q29" s="389">
        <v>0</v>
      </c>
      <c r="R29" s="388">
        <v>0</v>
      </c>
      <c r="S29" s="389">
        <v>0</v>
      </c>
    </row>
    <row r="30" spans="1:19" ht="18">
      <c r="A30" s="365" t="s">
        <v>452</v>
      </c>
      <c r="B30" s="386">
        <v>948980.15225000004</v>
      </c>
      <c r="C30" s="387">
        <v>1.0024905357660736</v>
      </c>
      <c r="D30" s="386">
        <v>2237037.7265100004</v>
      </c>
      <c r="E30" s="387">
        <v>1.0026211579439313</v>
      </c>
      <c r="F30" s="386">
        <v>441139.10843000002</v>
      </c>
      <c r="G30" s="387">
        <v>1.001987427271847</v>
      </c>
      <c r="H30" s="386">
        <v>49254.95478</v>
      </c>
      <c r="I30" s="387">
        <v>1.0021148655200258</v>
      </c>
      <c r="J30" s="386">
        <v>28372.91517</v>
      </c>
      <c r="K30" s="387">
        <v>1.0008873776975677</v>
      </c>
      <c r="L30" s="386">
        <v>433613.40448000003</v>
      </c>
      <c r="M30" s="387">
        <v>1.0016546256464391</v>
      </c>
      <c r="N30" s="386">
        <v>414268.85913</v>
      </c>
      <c r="O30" s="387">
        <v>1.0011604165106476</v>
      </c>
      <c r="P30" s="386">
        <v>2059851.5173800001</v>
      </c>
      <c r="Q30" s="387">
        <v>1.0023557893319555</v>
      </c>
      <c r="R30" s="386">
        <v>6612518.6381300008</v>
      </c>
      <c r="S30" s="387">
        <v>1.0023112002485914</v>
      </c>
    </row>
    <row r="31" spans="1:19" ht="19.5">
      <c r="A31" s="372" t="s">
        <v>453</v>
      </c>
      <c r="B31" s="388">
        <v>2357.5973300000001</v>
      </c>
      <c r="C31" s="389">
        <v>2.4905357660733565E-3</v>
      </c>
      <c r="D31" s="388">
        <v>5848.2998899999993</v>
      </c>
      <c r="E31" s="389">
        <v>2.6211579439310599E-3</v>
      </c>
      <c r="F31" s="388">
        <v>874.99291000000005</v>
      </c>
      <c r="G31" s="389">
        <v>1.9874272718468956E-3</v>
      </c>
      <c r="H31" s="388">
        <v>103.94777000000001</v>
      </c>
      <c r="I31" s="389">
        <v>2.1148655200258939E-3</v>
      </c>
      <c r="J31" s="388">
        <v>25.155169999999998</v>
      </c>
      <c r="K31" s="389">
        <v>8.8737769756763848E-4</v>
      </c>
      <c r="L31" s="388">
        <v>716.28268000000003</v>
      </c>
      <c r="M31" s="389">
        <v>1.6546256464392136E-3</v>
      </c>
      <c r="N31" s="388">
        <v>480.16722999999996</v>
      </c>
      <c r="O31" s="389">
        <v>1.1604165106475206E-3</v>
      </c>
      <c r="P31" s="388">
        <v>4841.1714499999998</v>
      </c>
      <c r="Q31" s="389">
        <v>2.3557893319554632E-3</v>
      </c>
      <c r="R31" s="388">
        <v>15247.61443</v>
      </c>
      <c r="S31" s="389">
        <v>2.3112002485913574E-3</v>
      </c>
    </row>
    <row r="32" spans="1:19" ht="22.5" customHeight="1">
      <c r="A32" s="944" t="s">
        <v>454</v>
      </c>
      <c r="B32" s="945">
        <v>946622.55491999991</v>
      </c>
      <c r="C32" s="946">
        <v>1</v>
      </c>
      <c r="D32" s="945">
        <v>2231189.42662</v>
      </c>
      <c r="E32" s="946">
        <v>1</v>
      </c>
      <c r="F32" s="945">
        <v>440264.11551999999</v>
      </c>
      <c r="G32" s="946">
        <v>1</v>
      </c>
      <c r="H32" s="945">
        <v>49151.007010000001</v>
      </c>
      <c r="I32" s="946">
        <v>1</v>
      </c>
      <c r="J32" s="945">
        <v>28347.759999999998</v>
      </c>
      <c r="K32" s="946">
        <v>1</v>
      </c>
      <c r="L32" s="945">
        <v>432897.12180000002</v>
      </c>
      <c r="M32" s="946">
        <v>1</v>
      </c>
      <c r="N32" s="945">
        <v>413788.69189999998</v>
      </c>
      <c r="O32" s="946">
        <v>1</v>
      </c>
      <c r="P32" s="945">
        <v>2055010.3459300001</v>
      </c>
      <c r="Q32" s="946">
        <v>1</v>
      </c>
      <c r="R32" s="945">
        <v>6597271.0236999998</v>
      </c>
      <c r="S32" s="946">
        <v>1</v>
      </c>
    </row>
    <row r="33" spans="1:19" ht="19.5">
      <c r="A33" s="374" t="s">
        <v>455</v>
      </c>
      <c r="B33" s="388">
        <v>405.84348999999997</v>
      </c>
      <c r="C33" s="389">
        <v>4.2872788936906142E-4</v>
      </c>
      <c r="D33" s="388">
        <v>0</v>
      </c>
      <c r="E33" s="389">
        <v>0</v>
      </c>
      <c r="F33" s="388">
        <v>0</v>
      </c>
      <c r="G33" s="389">
        <v>0</v>
      </c>
      <c r="H33" s="388">
        <v>0</v>
      </c>
      <c r="I33" s="389">
        <v>0</v>
      </c>
      <c r="J33" s="388">
        <v>0</v>
      </c>
      <c r="K33" s="389">
        <v>0</v>
      </c>
      <c r="L33" s="388">
        <v>448.14238</v>
      </c>
      <c r="M33" s="389">
        <v>1.0352168158028164E-3</v>
      </c>
      <c r="N33" s="388">
        <v>0</v>
      </c>
      <c r="O33" s="389">
        <v>0</v>
      </c>
      <c r="P33" s="388">
        <v>337.33176000000003</v>
      </c>
      <c r="Q33" s="389">
        <v>1.6415088160898756E-4</v>
      </c>
      <c r="R33" s="388">
        <v>1191.31763</v>
      </c>
      <c r="S33" s="389">
        <v>1.8057733655633021E-4</v>
      </c>
    </row>
    <row r="34" spans="1:19" ht="19.5">
      <c r="A34" s="374" t="s">
        <v>456</v>
      </c>
      <c r="B34" s="388">
        <v>0</v>
      </c>
      <c r="C34" s="389">
        <v>0</v>
      </c>
      <c r="D34" s="388">
        <v>0</v>
      </c>
      <c r="E34" s="389">
        <v>0</v>
      </c>
      <c r="F34" s="388">
        <v>0</v>
      </c>
      <c r="G34" s="389">
        <v>0</v>
      </c>
      <c r="H34" s="388">
        <v>0</v>
      </c>
      <c r="I34" s="389">
        <v>0</v>
      </c>
      <c r="J34" s="388">
        <v>0</v>
      </c>
      <c r="K34" s="389">
        <v>0</v>
      </c>
      <c r="L34" s="388">
        <v>0</v>
      </c>
      <c r="M34" s="389">
        <v>0</v>
      </c>
      <c r="N34" s="388">
        <v>0</v>
      </c>
      <c r="O34" s="389">
        <v>0</v>
      </c>
      <c r="P34" s="388">
        <v>0</v>
      </c>
      <c r="Q34" s="389">
        <v>0</v>
      </c>
      <c r="R34" s="388">
        <v>0</v>
      </c>
      <c r="S34" s="389">
        <v>0</v>
      </c>
    </row>
    <row r="35" spans="1:19" ht="12.75" customHeight="1">
      <c r="A35" s="23" t="s">
        <v>567</v>
      </c>
    </row>
    <row r="36" spans="1:19" ht="12.75" customHeight="1"/>
    <row r="37" spans="1:19" ht="12.75" customHeight="1">
      <c r="A37" s="620" t="s">
        <v>81</v>
      </c>
    </row>
    <row r="38" spans="1:19" ht="12.75" customHeight="1">
      <c r="S38" s="25" t="s">
        <v>839</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2"/>
  <sheetViews>
    <sheetView showGridLines="0" zoomScaleNormal="100" workbookViewId="0"/>
  </sheetViews>
  <sheetFormatPr defaultColWidth="8.85546875" defaultRowHeight="15"/>
  <cols>
    <col min="1" max="1" width="31.7109375" style="265" customWidth="1"/>
    <col min="2" max="2" width="15.140625" style="265" bestFit="1" customWidth="1"/>
    <col min="3" max="3" width="11.85546875" style="265" customWidth="1"/>
    <col min="4" max="4" width="12.5703125" style="265" bestFit="1" customWidth="1"/>
    <col min="5" max="5" width="12.5703125" style="265" customWidth="1"/>
    <col min="6" max="6" width="8.5703125" style="265" customWidth="1"/>
    <col min="7" max="7" width="12.140625" style="265" customWidth="1"/>
    <col min="8" max="8" width="6" style="265" customWidth="1"/>
    <col min="9" max="9" width="8" style="265" customWidth="1"/>
    <col min="10" max="10" width="8.140625" style="265" bestFit="1" customWidth="1"/>
    <col min="11" max="11" width="9" style="265" customWidth="1"/>
    <col min="12" max="12" width="8.85546875" style="265" customWidth="1"/>
    <col min="13" max="16384" width="8.85546875" style="265"/>
  </cols>
  <sheetData>
    <row r="1" spans="1:12" ht="12.75" customHeight="1">
      <c r="A1" s="138" t="s">
        <v>1094</v>
      </c>
      <c r="G1" s="139" t="str">
        <f>Naslovnica!A20</f>
        <v>Prosinac 2022.</v>
      </c>
      <c r="L1" s="139"/>
    </row>
    <row r="2" spans="1:12" ht="12.75" customHeight="1">
      <c r="A2" s="534" t="s">
        <v>1095</v>
      </c>
      <c r="G2" s="536" t="str">
        <f>Naslovnica!A24</f>
        <v>December 2022</v>
      </c>
      <c r="L2" s="536"/>
    </row>
    <row r="3" spans="1:12" ht="12.75" customHeight="1"/>
    <row r="4" spans="1:12" s="64" customFormat="1">
      <c r="A4" s="1122" t="s">
        <v>1148</v>
      </c>
      <c r="B4" s="1123" t="s">
        <v>1150</v>
      </c>
      <c r="C4" s="1123"/>
      <c r="D4" s="1123"/>
      <c r="E4" s="1123"/>
      <c r="F4" s="1123"/>
      <c r="G4" s="1123"/>
      <c r="H4" s="914"/>
    </row>
    <row r="5" spans="1:12" s="64" customFormat="1" ht="22.15" customHeight="1">
      <c r="A5" s="1122"/>
      <c r="B5" s="1124" t="str">
        <f>G1</f>
        <v>Prosinac 2022.</v>
      </c>
      <c r="C5" s="1124"/>
      <c r="D5" s="1125" t="s">
        <v>17</v>
      </c>
      <c r="E5" s="1125"/>
      <c r="F5" s="1122" t="s">
        <v>233</v>
      </c>
      <c r="G5" s="1122"/>
    </row>
    <row r="6" spans="1:12" s="64" customFormat="1">
      <c r="A6" s="1122"/>
      <c r="B6" s="1126" t="str">
        <f>Naslovnica!A24</f>
        <v>December 2022</v>
      </c>
      <c r="C6" s="1127"/>
      <c r="D6" s="1130" t="s">
        <v>45</v>
      </c>
      <c r="E6" s="1130"/>
      <c r="F6" s="1130" t="s">
        <v>51</v>
      </c>
      <c r="G6" s="1130"/>
    </row>
    <row r="7" spans="1:12" s="64" customFormat="1">
      <c r="A7" s="1122"/>
      <c r="B7" s="931" t="s">
        <v>27</v>
      </c>
      <c r="C7" s="931" t="s">
        <v>28</v>
      </c>
      <c r="D7" s="682" t="s">
        <v>1146</v>
      </c>
      <c r="E7" s="682" t="s">
        <v>144</v>
      </c>
      <c r="F7" s="682" t="s">
        <v>1146</v>
      </c>
      <c r="G7" s="682" t="s">
        <v>144</v>
      </c>
    </row>
    <row r="8" spans="1:12" s="64" customFormat="1">
      <c r="A8" s="1122"/>
      <c r="B8" s="932" t="s">
        <v>29</v>
      </c>
      <c r="C8" s="932" t="s">
        <v>30</v>
      </c>
      <c r="D8" s="710" t="s">
        <v>1147</v>
      </c>
      <c r="E8" s="710" t="s">
        <v>145</v>
      </c>
      <c r="F8" s="710" t="s">
        <v>1147</v>
      </c>
      <c r="G8" s="710" t="s">
        <v>145</v>
      </c>
    </row>
    <row r="9" spans="1:12" s="64" customFormat="1">
      <c r="A9" s="973" t="s">
        <v>1588</v>
      </c>
      <c r="B9" s="974">
        <v>256</v>
      </c>
      <c r="C9" s="975">
        <v>5.3648518378808839E-3</v>
      </c>
      <c r="D9" s="974">
        <v>256</v>
      </c>
      <c r="E9" s="1048" t="s">
        <v>140</v>
      </c>
      <c r="F9" s="974">
        <v>256</v>
      </c>
      <c r="G9" s="1048" t="s">
        <v>140</v>
      </c>
    </row>
    <row r="10" spans="1:12" s="64" customFormat="1">
      <c r="A10" s="973" t="s">
        <v>892</v>
      </c>
      <c r="B10" s="974">
        <v>584</v>
      </c>
      <c r="C10" s="975">
        <v>1.2238568255165765E-2</v>
      </c>
      <c r="D10" s="974">
        <v>0</v>
      </c>
      <c r="E10" s="975">
        <v>0</v>
      </c>
      <c r="F10" s="974">
        <v>12</v>
      </c>
      <c r="G10" s="975">
        <v>2.0979020979021046E-2</v>
      </c>
    </row>
    <row r="11" spans="1:12" s="64" customFormat="1">
      <c r="A11" s="973" t="s">
        <v>877</v>
      </c>
      <c r="B11" s="974">
        <v>1581</v>
      </c>
      <c r="C11" s="975">
        <v>3.3132151389412799E-2</v>
      </c>
      <c r="D11" s="974">
        <v>1</v>
      </c>
      <c r="E11" s="975">
        <v>6.3291139240506666E-4</v>
      </c>
      <c r="F11" s="974">
        <v>83</v>
      </c>
      <c r="G11" s="975">
        <v>5.5407209612817088E-2</v>
      </c>
    </row>
    <row r="12" spans="1:12" s="64" customFormat="1">
      <c r="A12" s="973" t="s">
        <v>186</v>
      </c>
      <c r="B12" s="974">
        <v>314</v>
      </c>
      <c r="C12" s="975">
        <v>6.5803260824007712E-3</v>
      </c>
      <c r="D12" s="974">
        <v>0</v>
      </c>
      <c r="E12" s="975">
        <v>0</v>
      </c>
      <c r="F12" s="974">
        <v>0</v>
      </c>
      <c r="G12" s="975">
        <v>0</v>
      </c>
    </row>
    <row r="13" spans="1:12" s="64" customFormat="1">
      <c r="A13" s="973" t="s">
        <v>894</v>
      </c>
      <c r="B13" s="974">
        <v>879</v>
      </c>
      <c r="C13" s="975">
        <v>1.8420721740223814E-2</v>
      </c>
      <c r="D13" s="974">
        <v>-1</v>
      </c>
      <c r="E13" s="975">
        <v>-1.136363636363602E-3</v>
      </c>
      <c r="F13" s="974">
        <v>15</v>
      </c>
      <c r="G13" s="975">
        <v>1.736111111111116E-2</v>
      </c>
    </row>
    <row r="14" spans="1:12" s="64" customFormat="1">
      <c r="A14" s="973" t="s">
        <v>187</v>
      </c>
      <c r="B14" s="974">
        <v>355</v>
      </c>
      <c r="C14" s="975">
        <v>7.4395406345613814E-3</v>
      </c>
      <c r="D14" s="974">
        <v>2</v>
      </c>
      <c r="E14" s="975">
        <v>5.6657223796034994E-3</v>
      </c>
      <c r="F14" s="974">
        <v>-3</v>
      </c>
      <c r="G14" s="975">
        <v>-8.379888268156388E-3</v>
      </c>
    </row>
    <row r="15" spans="1:12" s="64" customFormat="1">
      <c r="A15" s="973" t="s">
        <v>188</v>
      </c>
      <c r="B15" s="974">
        <v>3662</v>
      </c>
      <c r="C15" s="975">
        <v>7.6742529024686701E-2</v>
      </c>
      <c r="D15" s="974">
        <v>36</v>
      </c>
      <c r="E15" s="975">
        <v>9.9282956425814639E-3</v>
      </c>
      <c r="F15" s="974">
        <v>24</v>
      </c>
      <c r="G15" s="975">
        <v>6.5970313358989507E-3</v>
      </c>
    </row>
    <row r="16" spans="1:12" s="64" customFormat="1">
      <c r="A16" s="973" t="s">
        <v>189</v>
      </c>
      <c r="B16" s="974">
        <v>1869</v>
      </c>
      <c r="C16" s="975">
        <v>3.9167609707028796E-2</v>
      </c>
      <c r="D16" s="974">
        <v>-8</v>
      </c>
      <c r="E16" s="975">
        <v>-4.2621204049014816E-3</v>
      </c>
      <c r="F16" s="974">
        <v>3</v>
      </c>
      <c r="G16" s="975">
        <v>1.607717041800738E-3</v>
      </c>
    </row>
    <row r="17" spans="1:12" s="64" customFormat="1">
      <c r="A17" s="976" t="s">
        <v>190</v>
      </c>
      <c r="B17" s="974">
        <v>4469</v>
      </c>
      <c r="C17" s="975">
        <v>9.3654386185506519E-2</v>
      </c>
      <c r="D17" s="974">
        <v>32</v>
      </c>
      <c r="E17" s="975">
        <v>7.2120802343926815E-3</v>
      </c>
      <c r="F17" s="974">
        <v>75</v>
      </c>
      <c r="G17" s="975">
        <v>1.7068730086481576E-2</v>
      </c>
    </row>
    <row r="18" spans="1:12" s="64" customFormat="1">
      <c r="A18" s="973" t="s">
        <v>191</v>
      </c>
      <c r="B18" s="974">
        <v>3876</v>
      </c>
      <c r="C18" s="975">
        <v>8.1227209857915247E-2</v>
      </c>
      <c r="D18" s="974">
        <v>-6</v>
      </c>
      <c r="E18" s="975">
        <v>-1.5455950540957941E-3</v>
      </c>
      <c r="F18" s="974">
        <v>102</v>
      </c>
      <c r="G18" s="975">
        <v>2.7027027027026973E-2</v>
      </c>
    </row>
    <row r="19" spans="1:12" s="64" customFormat="1">
      <c r="A19" s="973" t="s">
        <v>192</v>
      </c>
      <c r="B19" s="974">
        <v>4356</v>
      </c>
      <c r="C19" s="975">
        <v>9.1286307053941904E-2</v>
      </c>
      <c r="D19" s="974">
        <v>7</v>
      </c>
      <c r="E19" s="975">
        <v>1.6095654173373664E-3</v>
      </c>
      <c r="F19" s="974">
        <v>101</v>
      </c>
      <c r="G19" s="975">
        <v>2.373678025851933E-2</v>
      </c>
    </row>
    <row r="20" spans="1:12" s="64" customFormat="1">
      <c r="A20" s="973" t="s">
        <v>658</v>
      </c>
      <c r="B20" s="974">
        <v>3089</v>
      </c>
      <c r="C20" s="975">
        <v>6.4734481746929876E-2</v>
      </c>
      <c r="D20" s="974">
        <v>6</v>
      </c>
      <c r="E20" s="975">
        <v>1.9461563412259686E-3</v>
      </c>
      <c r="F20" s="974">
        <v>71</v>
      </c>
      <c r="G20" s="975">
        <v>2.3525513585155755E-2</v>
      </c>
    </row>
    <row r="21" spans="1:12" s="64" customFormat="1">
      <c r="A21" s="973" t="s">
        <v>193</v>
      </c>
      <c r="B21" s="974">
        <v>1003</v>
      </c>
      <c r="C21" s="975">
        <v>2.1019321849197369E-2</v>
      </c>
      <c r="D21" s="974">
        <v>169</v>
      </c>
      <c r="E21" s="975">
        <v>0.20263788968824947</v>
      </c>
      <c r="F21" s="974">
        <v>179</v>
      </c>
      <c r="G21" s="975">
        <v>0.21723300970873782</v>
      </c>
    </row>
    <row r="22" spans="1:12" s="64" customFormat="1">
      <c r="A22" s="973" t="s">
        <v>194</v>
      </c>
      <c r="B22" s="974">
        <v>4039</v>
      </c>
      <c r="C22" s="975">
        <v>8.4643111614065972E-2</v>
      </c>
      <c r="D22" s="974">
        <v>299</v>
      </c>
      <c r="E22" s="975">
        <v>7.9946524064171021E-2</v>
      </c>
      <c r="F22" s="974">
        <v>270</v>
      </c>
      <c r="G22" s="975">
        <v>7.1637039002387937E-2</v>
      </c>
    </row>
    <row r="23" spans="1:12" s="64" customFormat="1">
      <c r="A23" s="973" t="s">
        <v>199</v>
      </c>
      <c r="B23" s="974">
        <v>97</v>
      </c>
      <c r="C23" s="975">
        <v>2.0327758916970536E-3</v>
      </c>
      <c r="D23" s="974">
        <v>0</v>
      </c>
      <c r="E23" s="975">
        <v>0</v>
      </c>
      <c r="F23" s="974">
        <v>3</v>
      </c>
      <c r="G23" s="975">
        <v>3.1914893617021267E-2</v>
      </c>
    </row>
    <row r="24" spans="1:12" s="64" customFormat="1">
      <c r="A24" s="973" t="s">
        <v>232</v>
      </c>
      <c r="B24" s="974">
        <v>247</v>
      </c>
      <c r="C24" s="975">
        <v>5.1762437654553836E-3</v>
      </c>
      <c r="D24" s="974">
        <v>2</v>
      </c>
      <c r="E24" s="975">
        <v>8.1632653061225469E-3</v>
      </c>
      <c r="F24" s="974">
        <v>10</v>
      </c>
      <c r="G24" s="975">
        <v>4.2194092827004148E-2</v>
      </c>
    </row>
    <row r="25" spans="1:12" s="64" customFormat="1">
      <c r="A25" s="973" t="s">
        <v>231</v>
      </c>
      <c r="B25" s="974">
        <v>10399</v>
      </c>
      <c r="C25" s="975">
        <v>0.21792614946141917</v>
      </c>
      <c r="D25" s="974">
        <v>-21</v>
      </c>
      <c r="E25" s="975">
        <v>-2.0153550863724057E-3</v>
      </c>
      <c r="F25" s="974">
        <v>164</v>
      </c>
      <c r="G25" s="975">
        <v>1.6023448949682439E-2</v>
      </c>
    </row>
    <row r="26" spans="1:12" s="64" customFormat="1">
      <c r="A26" s="976" t="s">
        <v>195</v>
      </c>
      <c r="B26" s="974">
        <v>2232</v>
      </c>
      <c r="C26" s="975">
        <v>4.6774801961523955E-2</v>
      </c>
      <c r="D26" s="974">
        <v>60</v>
      </c>
      <c r="E26" s="975">
        <v>2.7624309392265234E-2</v>
      </c>
      <c r="F26" s="974">
        <v>209</v>
      </c>
      <c r="G26" s="975">
        <v>0.10331191300049425</v>
      </c>
    </row>
    <row r="27" spans="1:12" s="64" customFormat="1">
      <c r="A27" s="976" t="s">
        <v>898</v>
      </c>
      <c r="B27" s="974">
        <v>733</v>
      </c>
      <c r="C27" s="975">
        <v>1.5361079676432373E-2</v>
      </c>
      <c r="D27" s="974">
        <v>-2</v>
      </c>
      <c r="E27" s="975">
        <v>-2.7210884353741083E-3</v>
      </c>
      <c r="F27" s="974">
        <v>-13</v>
      </c>
      <c r="G27" s="975">
        <v>-1.7426273458445052E-2</v>
      </c>
    </row>
    <row r="28" spans="1:12" s="64" customFormat="1">
      <c r="A28" s="973" t="s">
        <v>197</v>
      </c>
      <c r="B28" s="974">
        <v>2711</v>
      </c>
      <c r="C28" s="975">
        <v>5.6812942705058884E-2</v>
      </c>
      <c r="D28" s="974">
        <v>2</v>
      </c>
      <c r="E28" s="975">
        <v>7.3827980804730409E-4</v>
      </c>
      <c r="F28" s="974">
        <v>44</v>
      </c>
      <c r="G28" s="975">
        <v>1.6497937757780301E-2</v>
      </c>
    </row>
    <row r="29" spans="1:12" s="64" customFormat="1">
      <c r="A29" s="973" t="s">
        <v>198</v>
      </c>
      <c r="B29" s="974">
        <v>967</v>
      </c>
      <c r="C29" s="975">
        <v>2.0264889559495368E-2</v>
      </c>
      <c r="D29" s="974">
        <v>6</v>
      </c>
      <c r="E29" s="975">
        <v>6.2434963579605096E-3</v>
      </c>
      <c r="F29" s="974">
        <v>112</v>
      </c>
      <c r="G29" s="975">
        <v>0.13099415204678366</v>
      </c>
    </row>
    <row r="30" spans="1:12" s="64" customFormat="1" ht="18" customHeight="1">
      <c r="A30" s="977" t="s">
        <v>1093</v>
      </c>
      <c r="B30" s="978">
        <v>47718</v>
      </c>
      <c r="C30" s="979">
        <v>0.99463514816211918</v>
      </c>
      <c r="D30" s="978">
        <v>840</v>
      </c>
      <c r="E30" s="979">
        <v>1.791885319339559E-2</v>
      </c>
      <c r="F30" s="978">
        <v>1717</v>
      </c>
      <c r="G30" s="979">
        <v>3.7325275537488212E-2</v>
      </c>
    </row>
    <row r="31" spans="1:12">
      <c r="A31" s="29" t="s">
        <v>564</v>
      </c>
      <c r="I31" s="928"/>
      <c r="J31" s="928"/>
      <c r="K31" s="928"/>
      <c r="L31" s="929"/>
    </row>
    <row r="32" spans="1:12">
      <c r="A32" s="33" t="s">
        <v>1471</v>
      </c>
      <c r="B32" s="814"/>
      <c r="C32" s="913"/>
      <c r="D32" s="744"/>
      <c r="E32" s="813"/>
      <c r="F32" s="813"/>
      <c r="G32" s="813"/>
      <c r="I32" s="928"/>
      <c r="J32" s="928"/>
      <c r="K32" s="928"/>
      <c r="L32" s="929"/>
    </row>
    <row r="33" spans="1:8" ht="12.75" customHeight="1"/>
    <row r="34" spans="1:8">
      <c r="A34" s="138" t="s">
        <v>1122</v>
      </c>
      <c r="H34" s="910"/>
    </row>
    <row r="35" spans="1:8">
      <c r="A35" s="534" t="s">
        <v>1123</v>
      </c>
      <c r="H35" s="911"/>
    </row>
    <row r="36" spans="1:8">
      <c r="D36" s="747"/>
      <c r="E36" s="747" t="s">
        <v>43</v>
      </c>
      <c r="G36" s="707" t="s">
        <v>1543</v>
      </c>
      <c r="H36" s="313"/>
    </row>
    <row r="37" spans="1:8" ht="12.75" customHeight="1">
      <c r="D37" s="748"/>
      <c r="E37" s="748" t="s">
        <v>44</v>
      </c>
      <c r="F37" s="525"/>
      <c r="G37" s="536" t="s">
        <v>1544</v>
      </c>
      <c r="H37" s="314"/>
    </row>
    <row r="38" spans="1:8" ht="12.75" customHeight="1">
      <c r="D38" s="748"/>
      <c r="E38" s="748"/>
      <c r="F38" s="525"/>
      <c r="G38" s="536"/>
      <c r="H38" s="314"/>
    </row>
    <row r="39" spans="1:8" ht="23.45" customHeight="1">
      <c r="A39" s="716"/>
      <c r="B39" s="717"/>
      <c r="C39" s="717" t="s">
        <v>1539</v>
      </c>
      <c r="D39" s="717"/>
      <c r="E39" s="1099" t="s">
        <v>556</v>
      </c>
      <c r="F39" s="1099"/>
      <c r="G39" s="1099"/>
      <c r="H39" s="314"/>
    </row>
    <row r="40" spans="1:8" ht="24">
      <c r="A40" s="716"/>
      <c r="B40" s="718"/>
      <c r="C40" s="719" t="s">
        <v>1540</v>
      </c>
      <c r="D40" s="718"/>
      <c r="E40" s="1103" t="s">
        <v>557</v>
      </c>
      <c r="F40" s="1103"/>
      <c r="G40" s="720" t="s">
        <v>558</v>
      </c>
      <c r="H40" s="314"/>
    </row>
    <row r="41" spans="1:8" ht="24">
      <c r="A41" s="961" t="s">
        <v>1151</v>
      </c>
      <c r="B41" s="970" t="s">
        <v>1152</v>
      </c>
      <c r="C41" s="970" t="s">
        <v>1153</v>
      </c>
      <c r="D41" s="970" t="s">
        <v>1154</v>
      </c>
      <c r="E41" s="970" t="s">
        <v>1152</v>
      </c>
      <c r="F41" s="970" t="s">
        <v>1153</v>
      </c>
      <c r="G41" s="970" t="s">
        <v>1154</v>
      </c>
      <c r="H41" s="314"/>
    </row>
    <row r="42" spans="1:8" ht="15" customHeight="1">
      <c r="A42" s="78" t="s">
        <v>6</v>
      </c>
      <c r="B42" s="376">
        <v>11</v>
      </c>
      <c r="C42" s="376">
        <v>11</v>
      </c>
      <c r="D42" s="376">
        <v>22</v>
      </c>
      <c r="E42" s="376">
        <v>5</v>
      </c>
      <c r="F42" s="376">
        <v>2</v>
      </c>
      <c r="G42" s="377">
        <v>0.46666666666666656</v>
      </c>
      <c r="H42" s="314"/>
    </row>
    <row r="43" spans="1:8" ht="15" customHeight="1">
      <c r="A43" s="78" t="s">
        <v>7</v>
      </c>
      <c r="B43" s="376">
        <v>376</v>
      </c>
      <c r="C43" s="376">
        <v>121</v>
      </c>
      <c r="D43" s="376">
        <v>497</v>
      </c>
      <c r="E43" s="376">
        <v>4</v>
      </c>
      <c r="F43" s="376">
        <v>-6</v>
      </c>
      <c r="G43" s="377">
        <v>-4.0080160320641323E-3</v>
      </c>
      <c r="H43" s="314"/>
    </row>
    <row r="44" spans="1:8" ht="15" customHeight="1">
      <c r="A44" s="78" t="s">
        <v>8</v>
      </c>
      <c r="B44" s="376">
        <v>1202</v>
      </c>
      <c r="C44" s="376">
        <v>828</v>
      </c>
      <c r="D44" s="376">
        <v>2030</v>
      </c>
      <c r="E44" s="376">
        <v>16</v>
      </c>
      <c r="F44" s="376">
        <v>7</v>
      </c>
      <c r="G44" s="377">
        <v>1.1459890383657134E-2</v>
      </c>
      <c r="H44" s="314"/>
    </row>
    <row r="45" spans="1:8" ht="15" customHeight="1">
      <c r="A45" s="78" t="s">
        <v>9</v>
      </c>
      <c r="B45" s="376">
        <v>2035</v>
      </c>
      <c r="C45" s="376">
        <v>1738</v>
      </c>
      <c r="D45" s="376">
        <v>3773</v>
      </c>
      <c r="E45" s="376">
        <v>7</v>
      </c>
      <c r="F45" s="376">
        <v>-25</v>
      </c>
      <c r="G45" s="377">
        <v>-4.7480875758375563E-3</v>
      </c>
      <c r="H45" s="314"/>
    </row>
    <row r="46" spans="1:8" ht="15" customHeight="1">
      <c r="A46" s="78" t="s">
        <v>10</v>
      </c>
      <c r="B46" s="376">
        <v>3114</v>
      </c>
      <c r="C46" s="376">
        <v>3039</v>
      </c>
      <c r="D46" s="376">
        <v>6153</v>
      </c>
      <c r="E46" s="376">
        <v>-44</v>
      </c>
      <c r="F46" s="376">
        <v>-35</v>
      </c>
      <c r="G46" s="377">
        <v>-1.2676508344030779E-2</v>
      </c>
      <c r="H46" s="314"/>
    </row>
    <row r="47" spans="1:8" ht="15" customHeight="1">
      <c r="A47" s="78" t="s">
        <v>11</v>
      </c>
      <c r="B47" s="376">
        <v>3845</v>
      </c>
      <c r="C47" s="376">
        <v>3796</v>
      </c>
      <c r="D47" s="376">
        <v>7641</v>
      </c>
      <c r="E47" s="376">
        <v>0</v>
      </c>
      <c r="F47" s="376">
        <v>5</v>
      </c>
      <c r="G47" s="377">
        <v>6.5479308538507475E-4</v>
      </c>
      <c r="H47" s="314"/>
    </row>
    <row r="48" spans="1:8" ht="15" customHeight="1">
      <c r="A48" s="78" t="s">
        <v>12</v>
      </c>
      <c r="B48" s="376">
        <v>4343</v>
      </c>
      <c r="C48" s="376">
        <v>4392</v>
      </c>
      <c r="D48" s="376">
        <v>8735</v>
      </c>
      <c r="E48" s="376">
        <v>5</v>
      </c>
      <c r="F48" s="376">
        <v>27</v>
      </c>
      <c r="G48" s="377">
        <v>3.676893025393646E-3</v>
      </c>
      <c r="H48" s="314"/>
    </row>
    <row r="49" spans="1:8" ht="15" customHeight="1">
      <c r="A49" s="78" t="s">
        <v>39</v>
      </c>
      <c r="B49" s="376">
        <v>6569</v>
      </c>
      <c r="C49" s="376">
        <v>6298</v>
      </c>
      <c r="D49" s="376">
        <v>12867</v>
      </c>
      <c r="E49" s="376">
        <v>92</v>
      </c>
      <c r="F49" s="376">
        <v>-26</v>
      </c>
      <c r="G49" s="377">
        <v>5.1558471994375132E-3</v>
      </c>
      <c r="H49" s="316"/>
    </row>
    <row r="50" spans="1:8" ht="15" customHeight="1">
      <c r="A50" s="78" t="s">
        <v>40</v>
      </c>
      <c r="B50" s="376">
        <v>2758</v>
      </c>
      <c r="C50" s="376">
        <v>1900</v>
      </c>
      <c r="D50" s="376">
        <v>4658</v>
      </c>
      <c r="E50" s="376">
        <v>32</v>
      </c>
      <c r="F50" s="376">
        <v>47</v>
      </c>
      <c r="G50" s="377">
        <v>1.7252675256606231E-2</v>
      </c>
    </row>
    <row r="51" spans="1:8" ht="15" customHeight="1">
      <c r="A51" s="78" t="s">
        <v>41</v>
      </c>
      <c r="B51" s="376">
        <v>245</v>
      </c>
      <c r="C51" s="376">
        <v>99</v>
      </c>
      <c r="D51" s="376">
        <v>344</v>
      </c>
      <c r="E51" s="376">
        <v>9</v>
      </c>
      <c r="F51" s="376">
        <v>9</v>
      </c>
      <c r="G51" s="377">
        <v>5.5214723926380271E-2</v>
      </c>
    </row>
    <row r="52" spans="1:8" ht="15" customHeight="1">
      <c r="A52" s="78" t="s">
        <v>42</v>
      </c>
      <c r="B52" s="376">
        <v>0</v>
      </c>
      <c r="C52" s="376">
        <v>0</v>
      </c>
      <c r="D52" s="376">
        <v>0</v>
      </c>
      <c r="E52" s="376">
        <v>0</v>
      </c>
      <c r="F52" s="376">
        <v>0</v>
      </c>
      <c r="G52" s="377">
        <v>0</v>
      </c>
    </row>
    <row r="53" spans="1:8" ht="24">
      <c r="A53" s="936" t="s">
        <v>563</v>
      </c>
      <c r="B53" s="937">
        <v>24498</v>
      </c>
      <c r="C53" s="937">
        <v>22222</v>
      </c>
      <c r="D53" s="937">
        <v>46720</v>
      </c>
      <c r="E53" s="937">
        <v>126</v>
      </c>
      <c r="F53" s="937">
        <v>5</v>
      </c>
      <c r="G53" s="938">
        <v>2.8118225332161018E-3</v>
      </c>
      <c r="H53" s="182"/>
    </row>
    <row r="54" spans="1:8" ht="12.75" customHeight="1">
      <c r="A54" s="33" t="s">
        <v>968</v>
      </c>
      <c r="H54" s="182"/>
    </row>
    <row r="55" spans="1:8" ht="12.75" customHeight="1">
      <c r="B55" s="182"/>
      <c r="C55" s="182"/>
      <c r="D55" s="182"/>
      <c r="E55" s="182"/>
      <c r="F55" s="182"/>
      <c r="G55" s="182"/>
      <c r="H55" s="182"/>
    </row>
    <row r="56" spans="1:8">
      <c r="A56" s="621" t="s">
        <v>81</v>
      </c>
    </row>
    <row r="57" spans="1:8">
      <c r="G57" s="804" t="s">
        <v>840</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201"/>
      <c r="J66" s="201"/>
      <c r="K66" s="201"/>
      <c r="L66" s="201"/>
    </row>
    <row r="67" spans="9:12" ht="12.75" customHeight="1">
      <c r="I67" s="201"/>
      <c r="J67" s="201"/>
      <c r="K67" s="201"/>
      <c r="L67" s="201"/>
    </row>
    <row r="68" spans="9:12" ht="12.75" customHeight="1">
      <c r="I68" s="201"/>
      <c r="J68" s="201"/>
      <c r="K68" s="201"/>
      <c r="L68" s="201"/>
    </row>
    <row r="69" spans="9:12" ht="12.75" customHeight="1">
      <c r="I69" s="1131"/>
      <c r="J69" s="1131"/>
      <c r="K69" s="201"/>
      <c r="L69" s="201"/>
    </row>
    <row r="70" spans="9:12" ht="12.75" customHeight="1">
      <c r="I70" s="330"/>
      <c r="J70" s="1128"/>
      <c r="K70" s="201"/>
      <c r="L70" s="201"/>
    </row>
    <row r="71" spans="9:12" ht="12.75" customHeight="1">
      <c r="I71" s="331"/>
      <c r="J71" s="1129"/>
      <c r="K71" s="201"/>
      <c r="L71" s="201"/>
    </row>
    <row r="72" spans="9:12" ht="12.75" customHeight="1">
      <c r="I72" s="333"/>
      <c r="J72" s="334"/>
      <c r="K72" s="201"/>
      <c r="L72" s="201"/>
    </row>
    <row r="73" spans="9:12" ht="12.75" customHeight="1">
      <c r="I73" s="333"/>
      <c r="J73" s="334"/>
      <c r="K73" s="201"/>
      <c r="L73" s="201"/>
    </row>
    <row r="74" spans="9:12" ht="12.75" customHeight="1">
      <c r="I74" s="333"/>
      <c r="J74" s="334"/>
      <c r="K74" s="201"/>
      <c r="L74" s="201"/>
    </row>
    <row r="75" spans="9:12" ht="12.75" customHeight="1">
      <c r="I75" s="333"/>
      <c r="J75" s="334"/>
      <c r="K75" s="201"/>
      <c r="L75" s="201"/>
    </row>
    <row r="76" spans="9:12" ht="12.75" customHeight="1">
      <c r="I76" s="333"/>
      <c r="J76" s="334"/>
      <c r="K76" s="201"/>
      <c r="L76" s="201"/>
    </row>
    <row r="77" spans="9:12" ht="12.75" customHeight="1">
      <c r="I77" s="201"/>
      <c r="J77" s="201"/>
      <c r="K77" s="201"/>
      <c r="L77" s="201"/>
    </row>
    <row r="78" spans="9:12" ht="12.75" customHeight="1">
      <c r="I78" s="201"/>
      <c r="J78" s="201"/>
      <c r="K78" s="201"/>
      <c r="L78" s="201"/>
    </row>
    <row r="79" spans="9:12" ht="12.75" customHeight="1">
      <c r="I79" s="201"/>
      <c r="J79" s="201"/>
      <c r="K79" s="201"/>
      <c r="L79" s="201"/>
    </row>
    <row r="80" spans="9:12" ht="12.75" customHeight="1"/>
    <row r="81" spans="1:4" ht="12.75" customHeight="1"/>
    <row r="82" spans="1:4" ht="12.75" customHeight="1"/>
    <row r="83" spans="1:4" ht="12.75" customHeight="1">
      <c r="A83" s="48"/>
    </row>
    <row r="84" spans="1:4" ht="12.75" customHeight="1">
      <c r="A84" s="51"/>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4" t="s">
        <v>565</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10"/>
  <sheetViews>
    <sheetView showGridLines="0" zoomScaleNormal="100" workbookViewId="0"/>
  </sheetViews>
  <sheetFormatPr defaultColWidth="8.85546875" defaultRowHeight="15"/>
  <cols>
    <col min="1" max="1" width="31.140625" style="265" customWidth="1"/>
    <col min="2" max="2" width="11.7109375" style="265" customWidth="1"/>
    <col min="3" max="3" width="10.85546875" style="265" customWidth="1"/>
    <col min="4" max="4" width="11.28515625" style="265" customWidth="1"/>
    <col min="5" max="5" width="11.140625" style="265" customWidth="1"/>
    <col min="6" max="6" width="11.28515625" style="265" customWidth="1"/>
    <col min="7" max="8" width="11.140625" style="265" customWidth="1"/>
    <col min="9" max="9" width="11.28515625" style="265" customWidth="1"/>
    <col min="10" max="11" width="10.140625" style="265" customWidth="1"/>
    <col min="12" max="12" width="11" style="265" customWidth="1"/>
    <col min="13" max="16384" width="8.85546875" style="265"/>
  </cols>
  <sheetData>
    <row r="1" spans="1:12">
      <c r="A1" s="152" t="s">
        <v>1096</v>
      </c>
      <c r="I1" s="139" t="str">
        <f>Naslovnica!A20</f>
        <v>Prosinac 2022.</v>
      </c>
      <c r="L1" s="139"/>
    </row>
    <row r="2" spans="1:12">
      <c r="A2" s="561" t="s">
        <v>1097</v>
      </c>
      <c r="I2" s="536" t="str">
        <f>Naslovnica!A24</f>
        <v>December 2022</v>
      </c>
      <c r="L2" s="536"/>
    </row>
    <row r="3" spans="1:12" ht="10.15" customHeight="1">
      <c r="A3" s="561"/>
      <c r="I3" s="536"/>
      <c r="L3" s="536"/>
    </row>
    <row r="4" spans="1:12" ht="12.75" customHeight="1">
      <c r="I4" s="14" t="s">
        <v>571</v>
      </c>
    </row>
    <row r="5" spans="1:12" ht="19.899999999999999" customHeight="1">
      <c r="A5" s="1105" t="s">
        <v>1155</v>
      </c>
      <c r="B5" s="1107" t="s">
        <v>1134</v>
      </c>
      <c r="C5" s="1107"/>
      <c r="D5" s="1107"/>
      <c r="E5" s="1107"/>
      <c r="F5" s="1108" t="s">
        <v>1136</v>
      </c>
      <c r="G5" s="1109" t="s">
        <v>1133</v>
      </c>
      <c r="H5" s="1105" t="s">
        <v>1135</v>
      </c>
      <c r="I5" s="1105" t="s">
        <v>1157</v>
      </c>
    </row>
    <row r="6" spans="1:12" s="64" customFormat="1" ht="69" customHeight="1">
      <c r="A6" s="1105"/>
      <c r="B6" s="962" t="s">
        <v>1129</v>
      </c>
      <c r="C6" s="962" t="s">
        <v>1130</v>
      </c>
      <c r="D6" s="962" t="s">
        <v>1131</v>
      </c>
      <c r="E6" s="962" t="s">
        <v>1132</v>
      </c>
      <c r="F6" s="1108"/>
      <c r="G6" s="1109"/>
      <c r="H6" s="1105"/>
      <c r="I6" s="1105"/>
      <c r="J6" s="914"/>
    </row>
    <row r="7" spans="1:12" s="64" customFormat="1">
      <c r="A7" s="947" t="s">
        <v>1588</v>
      </c>
      <c r="B7" s="980">
        <v>578.6</v>
      </c>
      <c r="C7" s="980">
        <v>12.802</v>
      </c>
      <c r="D7" s="980">
        <v>0</v>
      </c>
      <c r="E7" s="980">
        <v>0</v>
      </c>
      <c r="F7" s="981">
        <v>591.40200000000004</v>
      </c>
      <c r="G7" s="984" t="s">
        <v>140</v>
      </c>
      <c r="H7" s="981">
        <v>591.40200000000004</v>
      </c>
      <c r="I7" s="981">
        <v>591.40200000000004</v>
      </c>
    </row>
    <row r="8" spans="1:12" s="64" customFormat="1">
      <c r="A8" s="947" t="s">
        <v>892</v>
      </c>
      <c r="B8" s="980">
        <v>166.1</v>
      </c>
      <c r="C8" s="980">
        <v>51.081669999999995</v>
      </c>
      <c r="D8" s="980">
        <v>260.58476999999999</v>
      </c>
      <c r="E8" s="980">
        <v>0</v>
      </c>
      <c r="F8" s="981">
        <v>477.76643999999999</v>
      </c>
      <c r="G8" s="982">
        <v>1.7328996156854517</v>
      </c>
      <c r="H8" s="981">
        <v>2496.0375400000048</v>
      </c>
      <c r="I8" s="981">
        <v>26010.99010000001</v>
      </c>
    </row>
    <row r="9" spans="1:12" s="64" customFormat="1">
      <c r="A9" s="947" t="s">
        <v>877</v>
      </c>
      <c r="B9" s="980">
        <v>11.84343</v>
      </c>
      <c r="C9" s="980">
        <v>253.02531999999999</v>
      </c>
      <c r="D9" s="980">
        <v>182.79848000000001</v>
      </c>
      <c r="E9" s="980">
        <v>0</v>
      </c>
      <c r="F9" s="981">
        <v>447.66723000000002</v>
      </c>
      <c r="G9" s="982">
        <v>0.69152939696171267</v>
      </c>
      <c r="H9" s="981">
        <v>1670.5872899999995</v>
      </c>
      <c r="I9" s="981">
        <v>21577.038649999988</v>
      </c>
    </row>
    <row r="10" spans="1:12" s="64" customFormat="1">
      <c r="A10" s="947" t="s">
        <v>186</v>
      </c>
      <c r="B10" s="980">
        <v>47.454910000000005</v>
      </c>
      <c r="C10" s="980">
        <v>89.463300000000004</v>
      </c>
      <c r="D10" s="980">
        <v>103.35514999999999</v>
      </c>
      <c r="E10" s="980">
        <v>0</v>
      </c>
      <c r="F10" s="981">
        <v>240.27336000000003</v>
      </c>
      <c r="G10" s="982">
        <v>1.8933883142079195</v>
      </c>
      <c r="H10" s="981">
        <v>1055.7729299999992</v>
      </c>
      <c r="I10" s="981">
        <v>39590.673209999972</v>
      </c>
    </row>
    <row r="11" spans="1:12" s="64" customFormat="1">
      <c r="A11" s="947" t="s">
        <v>894</v>
      </c>
      <c r="B11" s="980">
        <v>643.91129000000001</v>
      </c>
      <c r="C11" s="980">
        <v>59.818599999999996</v>
      </c>
      <c r="D11" s="980">
        <v>506.87392</v>
      </c>
      <c r="E11" s="980">
        <v>0</v>
      </c>
      <c r="F11" s="981">
        <v>1210.6038100000001</v>
      </c>
      <c r="G11" s="982">
        <v>0.89489621656657792</v>
      </c>
      <c r="H11" s="981">
        <v>8253.8409600000014</v>
      </c>
      <c r="I11" s="981">
        <v>106729.93750000001</v>
      </c>
    </row>
    <row r="12" spans="1:12" s="64" customFormat="1">
      <c r="A12" s="947" t="s">
        <v>187</v>
      </c>
      <c r="B12" s="980">
        <v>11.32</v>
      </c>
      <c r="C12" s="980">
        <v>284.17925000000002</v>
      </c>
      <c r="D12" s="980">
        <v>148.14017999999999</v>
      </c>
      <c r="E12" s="980">
        <v>0</v>
      </c>
      <c r="F12" s="981">
        <v>443.63943</v>
      </c>
      <c r="G12" s="982">
        <v>2.5905079647805382</v>
      </c>
      <c r="H12" s="981">
        <v>1311.261220000003</v>
      </c>
      <c r="I12" s="981">
        <v>8502.5390000000025</v>
      </c>
    </row>
    <row r="13" spans="1:12" s="64" customFormat="1">
      <c r="A13" s="947" t="s">
        <v>188</v>
      </c>
      <c r="B13" s="980">
        <v>901.83037999999999</v>
      </c>
      <c r="C13" s="980">
        <v>511.84976</v>
      </c>
      <c r="D13" s="980">
        <v>1480.8994</v>
      </c>
      <c r="E13" s="980">
        <v>12.79251</v>
      </c>
      <c r="F13" s="981">
        <v>2907.3720499999999</v>
      </c>
      <c r="G13" s="982">
        <v>1.9351377783010384</v>
      </c>
      <c r="H13" s="981">
        <v>13618.405049999972</v>
      </c>
      <c r="I13" s="981">
        <v>181864.82426000002</v>
      </c>
    </row>
    <row r="14" spans="1:12" s="64" customFormat="1">
      <c r="A14" s="948" t="s">
        <v>189</v>
      </c>
      <c r="B14" s="980">
        <v>251.63775000000001</v>
      </c>
      <c r="C14" s="980">
        <v>546.62990000000002</v>
      </c>
      <c r="D14" s="980">
        <v>1113.32429</v>
      </c>
      <c r="E14" s="980">
        <v>4.8608900000000004</v>
      </c>
      <c r="F14" s="981">
        <v>1916.4528299999999</v>
      </c>
      <c r="G14" s="982">
        <v>1.6588290669765051</v>
      </c>
      <c r="H14" s="981">
        <v>10112.535650000005</v>
      </c>
      <c r="I14" s="981">
        <v>129093.61174999994</v>
      </c>
    </row>
    <row r="15" spans="1:12" s="64" customFormat="1">
      <c r="A15" s="949" t="s">
        <v>190</v>
      </c>
      <c r="B15" s="980">
        <v>414.5</v>
      </c>
      <c r="C15" s="980">
        <v>846.13486</v>
      </c>
      <c r="D15" s="980">
        <v>651.55810999999994</v>
      </c>
      <c r="E15" s="980">
        <v>9.0922499999999999</v>
      </c>
      <c r="F15" s="981">
        <v>1921.28522</v>
      </c>
      <c r="G15" s="982">
        <v>2.5652303840723296</v>
      </c>
      <c r="H15" s="981">
        <v>5923.167140000005</v>
      </c>
      <c r="I15" s="981">
        <v>102732.98061000007</v>
      </c>
    </row>
    <row r="16" spans="1:12" s="64" customFormat="1">
      <c r="A16" s="949" t="s">
        <v>191</v>
      </c>
      <c r="B16" s="980">
        <v>1290.5</v>
      </c>
      <c r="C16" s="980">
        <v>177.38200000000001</v>
      </c>
      <c r="D16" s="980">
        <v>1998.5301000000002</v>
      </c>
      <c r="E16" s="980">
        <v>0</v>
      </c>
      <c r="F16" s="981">
        <v>3466.4121000000005</v>
      </c>
      <c r="G16" s="982">
        <v>1.4003097319395743</v>
      </c>
      <c r="H16" s="981">
        <v>19698.056650000013</v>
      </c>
      <c r="I16" s="981">
        <v>195366.34280999986</v>
      </c>
    </row>
    <row r="17" spans="1:12" s="64" customFormat="1">
      <c r="A17" s="949" t="s">
        <v>192</v>
      </c>
      <c r="B17" s="980">
        <v>3966.9224100000001</v>
      </c>
      <c r="C17" s="980">
        <v>1148.93948</v>
      </c>
      <c r="D17" s="980">
        <v>2132.64662</v>
      </c>
      <c r="E17" s="980">
        <v>0</v>
      </c>
      <c r="F17" s="981">
        <v>7248.5085099999997</v>
      </c>
      <c r="G17" s="982">
        <v>3.1898840324004674</v>
      </c>
      <c r="H17" s="981">
        <v>20438.285060000024</v>
      </c>
      <c r="I17" s="981">
        <v>299581.87063000002</v>
      </c>
    </row>
    <row r="18" spans="1:12" s="64" customFormat="1">
      <c r="A18" s="949" t="s">
        <v>658</v>
      </c>
      <c r="B18" s="980">
        <v>253.3</v>
      </c>
      <c r="C18" s="980">
        <v>285.78899999999999</v>
      </c>
      <c r="D18" s="980">
        <v>2040.885</v>
      </c>
      <c r="E18" s="980">
        <v>0</v>
      </c>
      <c r="F18" s="981">
        <v>2579.9740000000002</v>
      </c>
      <c r="G18" s="982">
        <v>7.4430200686064474</v>
      </c>
      <c r="H18" s="981">
        <v>5617.67147999999</v>
      </c>
      <c r="I18" s="981">
        <v>60796.482509999994</v>
      </c>
    </row>
    <row r="19" spans="1:12" s="64" customFormat="1">
      <c r="A19" s="948" t="s">
        <v>193</v>
      </c>
      <c r="B19" s="980">
        <v>713.91</v>
      </c>
      <c r="C19" s="980">
        <v>48.613999999999997</v>
      </c>
      <c r="D19" s="980">
        <v>403.58519999999999</v>
      </c>
      <c r="E19" s="980">
        <v>0</v>
      </c>
      <c r="F19" s="981">
        <v>1166.1091999999999</v>
      </c>
      <c r="G19" s="982">
        <v>2.9031114859889406</v>
      </c>
      <c r="H19" s="981">
        <v>4431.5791800000006</v>
      </c>
      <c r="I19" s="981">
        <v>31421.033800000008</v>
      </c>
    </row>
    <row r="20" spans="1:12" s="64" customFormat="1">
      <c r="A20" s="948" t="s">
        <v>194</v>
      </c>
      <c r="B20" s="980">
        <v>5227.1000000000004</v>
      </c>
      <c r="C20" s="980">
        <v>295.54904999999997</v>
      </c>
      <c r="D20" s="980">
        <v>1010.94375</v>
      </c>
      <c r="E20" s="980">
        <v>22.14903</v>
      </c>
      <c r="F20" s="981">
        <v>6555.7418299999999</v>
      </c>
      <c r="G20" s="982">
        <v>57.125709244036344</v>
      </c>
      <c r="H20" s="981">
        <v>9185.5380899999873</v>
      </c>
      <c r="I20" s="981">
        <v>56143.920519999978</v>
      </c>
    </row>
    <row r="21" spans="1:12" s="64" customFormat="1">
      <c r="A21" s="948" t="s">
        <v>199</v>
      </c>
      <c r="B21" s="980">
        <v>49.253999999999998</v>
      </c>
      <c r="C21" s="980">
        <v>16.84</v>
      </c>
      <c r="D21" s="980">
        <v>49.491</v>
      </c>
      <c r="E21" s="980">
        <v>0</v>
      </c>
      <c r="F21" s="981">
        <v>115.58499999999999</v>
      </c>
      <c r="G21" s="982">
        <v>5.4973428265310362</v>
      </c>
      <c r="H21" s="981">
        <v>520.17861999999968</v>
      </c>
      <c r="I21" s="981">
        <v>2977.3620899999996</v>
      </c>
    </row>
    <row r="22" spans="1:12" s="64" customFormat="1">
      <c r="A22" s="948" t="s">
        <v>232</v>
      </c>
      <c r="B22" s="980">
        <v>5.2</v>
      </c>
      <c r="C22" s="980">
        <v>90.117000000000004</v>
      </c>
      <c r="D22" s="980">
        <v>71.770049999999998</v>
      </c>
      <c r="E22" s="980">
        <v>0</v>
      </c>
      <c r="F22" s="981">
        <v>167.08705</v>
      </c>
      <c r="G22" s="982">
        <v>2.5723734285469941</v>
      </c>
      <c r="H22" s="981">
        <v>633.14784999999983</v>
      </c>
      <c r="I22" s="981">
        <v>2393.0663199999999</v>
      </c>
    </row>
    <row r="23" spans="1:12" s="64" customFormat="1">
      <c r="A23" s="948" t="s">
        <v>231</v>
      </c>
      <c r="B23" s="980">
        <v>18.858470000000001</v>
      </c>
      <c r="C23" s="980">
        <v>74.362700000000004</v>
      </c>
      <c r="D23" s="980">
        <v>949.97837000000004</v>
      </c>
      <c r="E23" s="980">
        <v>0</v>
      </c>
      <c r="F23" s="981">
        <v>1043.1995400000001</v>
      </c>
      <c r="G23" s="982">
        <v>38.303727676889459</v>
      </c>
      <c r="H23" s="981">
        <v>8492.5988499999876</v>
      </c>
      <c r="I23" s="981">
        <v>73109.240170000005</v>
      </c>
    </row>
    <row r="24" spans="1:12" s="64" customFormat="1">
      <c r="A24" s="948" t="s">
        <v>195</v>
      </c>
      <c r="B24" s="980">
        <v>1847</v>
      </c>
      <c r="C24" s="980">
        <v>1011.62156</v>
      </c>
      <c r="D24" s="980">
        <v>719.14402000000007</v>
      </c>
      <c r="E24" s="980">
        <v>0</v>
      </c>
      <c r="F24" s="981">
        <v>3577.7655800000002</v>
      </c>
      <c r="G24" s="982">
        <v>4.1137057666198755</v>
      </c>
      <c r="H24" s="981">
        <v>9890.9395399999921</v>
      </c>
      <c r="I24" s="981">
        <v>48714.907479999987</v>
      </c>
    </row>
    <row r="25" spans="1:12" s="64" customFormat="1">
      <c r="A25" s="947" t="s">
        <v>196</v>
      </c>
      <c r="B25" s="980">
        <v>16.600000000000001</v>
      </c>
      <c r="C25" s="980">
        <v>573.70683999999994</v>
      </c>
      <c r="D25" s="980">
        <v>350.37089000000003</v>
      </c>
      <c r="E25" s="980">
        <v>0</v>
      </c>
      <c r="F25" s="981">
        <v>940.67773</v>
      </c>
      <c r="G25" s="982">
        <v>2.0260652133617887</v>
      </c>
      <c r="H25" s="981">
        <v>3328.4851599999893</v>
      </c>
      <c r="I25" s="981">
        <v>41518.915770000007</v>
      </c>
    </row>
    <row r="26" spans="1:12" s="64" customFormat="1">
      <c r="A26" s="948" t="s">
        <v>197</v>
      </c>
      <c r="B26" s="980">
        <v>0</v>
      </c>
      <c r="C26" s="980">
        <v>665.01081999999997</v>
      </c>
      <c r="D26" s="980">
        <v>559.06623000000002</v>
      </c>
      <c r="E26" s="980">
        <v>6.7786099999999996</v>
      </c>
      <c r="F26" s="981">
        <v>1230.8556599999999</v>
      </c>
      <c r="G26" s="982">
        <v>2.3974555015008794</v>
      </c>
      <c r="H26" s="981">
        <v>4888.9793100000024</v>
      </c>
      <c r="I26" s="981">
        <v>42090.436039999993</v>
      </c>
    </row>
    <row r="27" spans="1:12" s="64" customFormat="1">
      <c r="A27" s="948" t="s">
        <v>198</v>
      </c>
      <c r="B27" s="980">
        <v>41.6</v>
      </c>
      <c r="C27" s="980">
        <v>606.87893000000008</v>
      </c>
      <c r="D27" s="980">
        <v>253.11888000000002</v>
      </c>
      <c r="E27" s="980">
        <v>0</v>
      </c>
      <c r="F27" s="981">
        <v>901.59781000000009</v>
      </c>
      <c r="G27" s="982">
        <v>1.3903142038006036</v>
      </c>
      <c r="H27" s="981">
        <v>2673.7149000000063</v>
      </c>
      <c r="I27" s="981">
        <v>48406.846990000042</v>
      </c>
    </row>
    <row r="28" spans="1:12" s="64" customFormat="1" ht="18.75" customHeight="1">
      <c r="A28" s="920" t="s">
        <v>1091</v>
      </c>
      <c r="B28" s="983">
        <v>16457.442640000001</v>
      </c>
      <c r="C28" s="983">
        <v>7649.7960399999984</v>
      </c>
      <c r="D28" s="983">
        <v>14987.064409999999</v>
      </c>
      <c r="E28" s="983">
        <v>55.673290000000001</v>
      </c>
      <c r="F28" s="983">
        <v>39149.976380000007</v>
      </c>
      <c r="G28" s="999">
        <v>3.2244231310964917</v>
      </c>
      <c r="H28" s="983">
        <v>134832.18446999998</v>
      </c>
      <c r="I28" s="983">
        <v>1570891.3321100001</v>
      </c>
    </row>
    <row r="29" spans="1:12">
      <c r="A29" s="29" t="s">
        <v>564</v>
      </c>
      <c r="I29" s="928"/>
      <c r="J29" s="928"/>
      <c r="K29" s="928"/>
      <c r="L29" s="929"/>
    </row>
    <row r="30" spans="1:12">
      <c r="A30" s="33" t="s">
        <v>968</v>
      </c>
      <c r="B30" s="814"/>
      <c r="C30" s="913"/>
      <c r="D30" s="744"/>
      <c r="E30" s="813"/>
      <c r="F30" s="813"/>
      <c r="G30" s="813"/>
      <c r="I30" s="928"/>
      <c r="J30" s="928"/>
      <c r="K30" s="928"/>
      <c r="L30" s="929"/>
    </row>
    <row r="31" spans="1:12" ht="12.75" customHeight="1">
      <c r="A31" s="265" t="s">
        <v>1197</v>
      </c>
    </row>
    <row r="32" spans="1:12" ht="12.75" customHeight="1">
      <c r="A32" s="972" t="s">
        <v>1161</v>
      </c>
    </row>
    <row r="33" spans="1:13" ht="12.75" customHeight="1"/>
    <row r="34" spans="1:13">
      <c r="A34" s="152" t="s">
        <v>1098</v>
      </c>
      <c r="H34" s="910"/>
      <c r="L34" s="139" t="str">
        <f>I1</f>
        <v>Prosinac 2022.</v>
      </c>
    </row>
    <row r="35" spans="1:13">
      <c r="A35" s="561" t="s">
        <v>1099</v>
      </c>
      <c r="H35" s="911"/>
      <c r="L35" s="536" t="str">
        <f>I2</f>
        <v>December 2022</v>
      </c>
    </row>
    <row r="36" spans="1:13" ht="10.15" customHeight="1">
      <c r="A36" s="561"/>
      <c r="H36" s="911"/>
    </row>
    <row r="37" spans="1:13" ht="10.15" customHeight="1">
      <c r="A37" s="561"/>
      <c r="H37" s="911"/>
      <c r="L37" s="14" t="s">
        <v>571</v>
      </c>
    </row>
    <row r="38" spans="1:13" s="64" customFormat="1" ht="14.45" customHeight="1">
      <c r="A38" s="1105" t="s">
        <v>1155</v>
      </c>
      <c r="B38" s="1106" t="s">
        <v>1195</v>
      </c>
      <c r="C38" s="1106"/>
      <c r="D38" s="1106"/>
      <c r="E38" s="1106"/>
      <c r="F38" s="1110" t="s">
        <v>1139</v>
      </c>
      <c r="G38" s="1110"/>
      <c r="H38" s="1110"/>
      <c r="I38" s="1108" t="s">
        <v>1138</v>
      </c>
      <c r="J38" s="1109" t="s">
        <v>1133</v>
      </c>
      <c r="K38" s="1105" t="s">
        <v>1135</v>
      </c>
      <c r="L38" s="1105" t="s">
        <v>1158</v>
      </c>
      <c r="M38" s="914"/>
    </row>
    <row r="39" spans="1:13" s="64" customFormat="1" ht="94.9" customHeight="1">
      <c r="A39" s="1105"/>
      <c r="B39" s="962" t="s">
        <v>1141</v>
      </c>
      <c r="C39" s="962" t="s">
        <v>1142</v>
      </c>
      <c r="D39" s="962" t="s">
        <v>1143</v>
      </c>
      <c r="E39" s="962" t="s">
        <v>1144</v>
      </c>
      <c r="F39" s="962" t="s">
        <v>1140</v>
      </c>
      <c r="G39" s="962" t="s">
        <v>1145</v>
      </c>
      <c r="H39" s="962" t="s">
        <v>1092</v>
      </c>
      <c r="I39" s="1108"/>
      <c r="J39" s="1109"/>
      <c r="K39" s="1105"/>
      <c r="L39" s="1105"/>
    </row>
    <row r="40" spans="1:13" s="64" customFormat="1">
      <c r="A40" s="947" t="s">
        <v>1588</v>
      </c>
      <c r="B40" s="980">
        <v>0</v>
      </c>
      <c r="C40" s="980">
        <v>0</v>
      </c>
      <c r="D40" s="980">
        <v>0</v>
      </c>
      <c r="E40" s="980">
        <v>0</v>
      </c>
      <c r="F40" s="980">
        <v>0</v>
      </c>
      <c r="G40" s="980">
        <v>0</v>
      </c>
      <c r="H40" s="980">
        <v>0</v>
      </c>
      <c r="I40" s="981">
        <v>0</v>
      </c>
      <c r="J40" s="984" t="s">
        <v>140</v>
      </c>
      <c r="K40" s="981">
        <v>0</v>
      </c>
      <c r="L40" s="981">
        <v>0</v>
      </c>
    </row>
    <row r="41" spans="1:13" s="64" customFormat="1">
      <c r="A41" s="947" t="s">
        <v>892</v>
      </c>
      <c r="B41" s="980">
        <v>0</v>
      </c>
      <c r="C41" s="980">
        <v>0</v>
      </c>
      <c r="D41" s="980">
        <v>0</v>
      </c>
      <c r="E41" s="980">
        <v>0</v>
      </c>
      <c r="F41" s="980">
        <v>0</v>
      </c>
      <c r="G41" s="980">
        <v>54.874580000000002</v>
      </c>
      <c r="H41" s="980">
        <v>0</v>
      </c>
      <c r="I41" s="981">
        <v>54.874580000000002</v>
      </c>
      <c r="J41" s="984">
        <v>1</v>
      </c>
      <c r="K41" s="981">
        <v>787.21356000000014</v>
      </c>
      <c r="L41" s="981">
        <v>3146.2154700000006</v>
      </c>
    </row>
    <row r="42" spans="1:13" s="64" customFormat="1">
      <c r="A42" s="947" t="s">
        <v>877</v>
      </c>
      <c r="B42" s="980">
        <v>0</v>
      </c>
      <c r="C42" s="980">
        <v>0</v>
      </c>
      <c r="D42" s="980">
        <v>0</v>
      </c>
      <c r="E42" s="980">
        <v>0</v>
      </c>
      <c r="F42" s="980">
        <v>0</v>
      </c>
      <c r="G42" s="980">
        <v>0</v>
      </c>
      <c r="H42" s="980">
        <v>0</v>
      </c>
      <c r="I42" s="981">
        <v>0</v>
      </c>
      <c r="J42" s="984">
        <v>-1</v>
      </c>
      <c r="K42" s="981">
        <v>644.4327400000011</v>
      </c>
      <c r="L42" s="981">
        <v>5454.4094300000006</v>
      </c>
    </row>
    <row r="43" spans="1:13" s="64" customFormat="1">
      <c r="A43" s="947" t="s">
        <v>186</v>
      </c>
      <c r="B43" s="980">
        <v>0</v>
      </c>
      <c r="C43" s="980">
        <v>0</v>
      </c>
      <c r="D43" s="980">
        <v>0</v>
      </c>
      <c r="E43" s="980">
        <v>0</v>
      </c>
      <c r="F43" s="980">
        <v>0</v>
      </c>
      <c r="G43" s="980">
        <v>0</v>
      </c>
      <c r="H43" s="980">
        <v>0</v>
      </c>
      <c r="I43" s="981">
        <v>0</v>
      </c>
      <c r="J43" s="984" t="s">
        <v>140</v>
      </c>
      <c r="K43" s="981">
        <v>1155.9259900000034</v>
      </c>
      <c r="L43" s="981">
        <v>30134.057630000018</v>
      </c>
    </row>
    <row r="44" spans="1:13" s="64" customFormat="1">
      <c r="A44" s="947" t="s">
        <v>894</v>
      </c>
      <c r="B44" s="980">
        <v>0</v>
      </c>
      <c r="C44" s="980">
        <v>0</v>
      </c>
      <c r="D44" s="980">
        <v>0</v>
      </c>
      <c r="E44" s="980">
        <v>0</v>
      </c>
      <c r="F44" s="980">
        <v>0</v>
      </c>
      <c r="G44" s="980">
        <v>99.022559999999999</v>
      </c>
      <c r="H44" s="980">
        <v>0</v>
      </c>
      <c r="I44" s="981">
        <v>99.022559999999999</v>
      </c>
      <c r="J44" s="984">
        <v>3.2869692837197215</v>
      </c>
      <c r="K44" s="981">
        <v>4691.9313400000028</v>
      </c>
      <c r="L44" s="981">
        <v>40103.942759999998</v>
      </c>
      <c r="M44" s="996"/>
    </row>
    <row r="45" spans="1:13" s="64" customFormat="1">
      <c r="A45" s="947" t="s">
        <v>187</v>
      </c>
      <c r="B45" s="980">
        <v>0</v>
      </c>
      <c r="C45" s="980">
        <v>0</v>
      </c>
      <c r="D45" s="980">
        <v>0</v>
      </c>
      <c r="E45" s="980">
        <v>0</v>
      </c>
      <c r="F45" s="980">
        <v>0</v>
      </c>
      <c r="G45" s="980">
        <v>0</v>
      </c>
      <c r="H45" s="980">
        <v>0</v>
      </c>
      <c r="I45" s="981">
        <v>0</v>
      </c>
      <c r="J45" s="984" t="s">
        <v>140</v>
      </c>
      <c r="K45" s="981">
        <v>429.51120999999995</v>
      </c>
      <c r="L45" s="981">
        <v>837.69114999999999</v>
      </c>
    </row>
    <row r="46" spans="1:13" s="64" customFormat="1">
      <c r="A46" s="947" t="s">
        <v>188</v>
      </c>
      <c r="B46" s="980">
        <v>0</v>
      </c>
      <c r="C46" s="980">
        <v>0</v>
      </c>
      <c r="D46" s="980">
        <v>0</v>
      </c>
      <c r="E46" s="980">
        <v>0</v>
      </c>
      <c r="F46" s="980">
        <v>71.198119999999989</v>
      </c>
      <c r="G46" s="980">
        <v>395.27522999999997</v>
      </c>
      <c r="H46" s="980">
        <v>0</v>
      </c>
      <c r="I46" s="981">
        <v>466.47334999999998</v>
      </c>
      <c r="J46" s="984">
        <v>7.3053072050417445E-2</v>
      </c>
      <c r="K46" s="981">
        <v>7443.1826600000059</v>
      </c>
      <c r="L46" s="981">
        <v>38717.717460000007</v>
      </c>
    </row>
    <row r="47" spans="1:13" s="64" customFormat="1">
      <c r="A47" s="948" t="s">
        <v>189</v>
      </c>
      <c r="B47" s="980">
        <v>763.61257999999998</v>
      </c>
      <c r="C47" s="980">
        <v>0</v>
      </c>
      <c r="D47" s="980">
        <v>0</v>
      </c>
      <c r="E47" s="980">
        <v>0</v>
      </c>
      <c r="F47" s="980">
        <v>0</v>
      </c>
      <c r="G47" s="980">
        <v>529.90075000000002</v>
      </c>
      <c r="H47" s="980">
        <v>0</v>
      </c>
      <c r="I47" s="981">
        <v>1293.51333</v>
      </c>
      <c r="J47" s="984">
        <v>0.24583345240142274</v>
      </c>
      <c r="K47" s="981">
        <v>8848.6405999999988</v>
      </c>
      <c r="L47" s="981">
        <v>59266.131990000002</v>
      </c>
    </row>
    <row r="48" spans="1:13" s="64" customFormat="1">
      <c r="A48" s="949" t="s">
        <v>190</v>
      </c>
      <c r="B48" s="980">
        <v>7.4999999999999997E-2</v>
      </c>
      <c r="C48" s="980">
        <v>0</v>
      </c>
      <c r="D48" s="980">
        <v>105.24196999999999</v>
      </c>
      <c r="E48" s="980">
        <v>62.773589999999999</v>
      </c>
      <c r="F48" s="980">
        <v>1.0500099999999999</v>
      </c>
      <c r="G48" s="980">
        <v>5.9631000000000007</v>
      </c>
      <c r="H48" s="980">
        <v>0</v>
      </c>
      <c r="I48" s="981">
        <v>175.10366999999997</v>
      </c>
      <c r="J48" s="984">
        <v>0.56217295755965657</v>
      </c>
      <c r="K48" s="981">
        <v>2114.3252599999978</v>
      </c>
      <c r="L48" s="981">
        <v>44118.869339999983</v>
      </c>
    </row>
    <row r="49" spans="1:12" s="64" customFormat="1">
      <c r="A49" s="949" t="s">
        <v>191</v>
      </c>
      <c r="B49" s="980">
        <v>2.31</v>
      </c>
      <c r="C49" s="980">
        <v>0</v>
      </c>
      <c r="D49" s="980">
        <v>440.76206000000002</v>
      </c>
      <c r="E49" s="980">
        <v>244.70635999999999</v>
      </c>
      <c r="F49" s="980">
        <v>37.353970000000004</v>
      </c>
      <c r="G49" s="980">
        <v>0</v>
      </c>
      <c r="H49" s="980">
        <v>0</v>
      </c>
      <c r="I49" s="981">
        <v>725.13238999999999</v>
      </c>
      <c r="J49" s="984">
        <v>1.3869367893339257E-2</v>
      </c>
      <c r="K49" s="981">
        <v>7957.4321799999925</v>
      </c>
      <c r="L49" s="981">
        <v>33674.293749999997</v>
      </c>
    </row>
    <row r="50" spans="1:12" s="64" customFormat="1">
      <c r="A50" s="949" t="s">
        <v>192</v>
      </c>
      <c r="B50" s="980">
        <v>139.74233999999998</v>
      </c>
      <c r="C50" s="980">
        <v>0</v>
      </c>
      <c r="D50" s="980">
        <v>468.40702000000005</v>
      </c>
      <c r="E50" s="980">
        <v>274.26740000000001</v>
      </c>
      <c r="F50" s="980">
        <v>9.3526699999999998</v>
      </c>
      <c r="G50" s="980">
        <v>0</v>
      </c>
      <c r="H50" s="980">
        <v>0</v>
      </c>
      <c r="I50" s="981">
        <v>891.76943000000006</v>
      </c>
      <c r="J50" s="984">
        <v>0.48767864412477668</v>
      </c>
      <c r="K50" s="981">
        <v>10561.287260000012</v>
      </c>
      <c r="L50" s="981">
        <v>132214.62613000002</v>
      </c>
    </row>
    <row r="51" spans="1:12" s="64" customFormat="1">
      <c r="A51" s="949" t="s">
        <v>658</v>
      </c>
      <c r="B51" s="980">
        <v>0</v>
      </c>
      <c r="C51" s="980">
        <v>0</v>
      </c>
      <c r="D51" s="980">
        <v>150.42714999999998</v>
      </c>
      <c r="E51" s="980">
        <v>60.405089999999994</v>
      </c>
      <c r="F51" s="980">
        <v>24.164099999999998</v>
      </c>
      <c r="G51" s="980">
        <v>0.75</v>
      </c>
      <c r="H51" s="980">
        <v>0.75</v>
      </c>
      <c r="I51" s="981">
        <v>236.49633999999998</v>
      </c>
      <c r="J51" s="984">
        <v>1.2862845744264333</v>
      </c>
      <c r="K51" s="981">
        <v>1438.4894900000002</v>
      </c>
      <c r="L51" s="981">
        <v>1947.5866300000002</v>
      </c>
    </row>
    <row r="52" spans="1:12" s="64" customFormat="1">
      <c r="A52" s="948" t="s">
        <v>193</v>
      </c>
      <c r="B52" s="980">
        <v>0</v>
      </c>
      <c r="C52" s="980">
        <v>0</v>
      </c>
      <c r="D52" s="980">
        <v>0</v>
      </c>
      <c r="E52" s="980">
        <v>18.819089999999999</v>
      </c>
      <c r="F52" s="980">
        <v>0</v>
      </c>
      <c r="G52" s="980">
        <v>43.91122</v>
      </c>
      <c r="H52" s="980">
        <v>0</v>
      </c>
      <c r="I52" s="981">
        <v>62.730310000000003</v>
      </c>
      <c r="J52" s="984">
        <v>1</v>
      </c>
      <c r="K52" s="981">
        <v>1155.4842500000004</v>
      </c>
      <c r="L52" s="981">
        <v>6557.3016499999994</v>
      </c>
    </row>
    <row r="53" spans="1:12" s="64" customFormat="1">
      <c r="A53" s="948" t="s">
        <v>194</v>
      </c>
      <c r="B53" s="980">
        <v>0</v>
      </c>
      <c r="C53" s="980">
        <v>0</v>
      </c>
      <c r="D53" s="980">
        <v>0</v>
      </c>
      <c r="E53" s="980">
        <v>54.961870000000005</v>
      </c>
      <c r="F53" s="980">
        <v>0</v>
      </c>
      <c r="G53" s="980">
        <v>38.678419999999996</v>
      </c>
      <c r="H53" s="980">
        <v>0</v>
      </c>
      <c r="I53" s="981">
        <v>93.640289999999993</v>
      </c>
      <c r="J53" s="984">
        <v>2.0136793067657917</v>
      </c>
      <c r="K53" s="981">
        <v>524.75220000000013</v>
      </c>
      <c r="L53" s="981">
        <v>2150.4074099999998</v>
      </c>
    </row>
    <row r="54" spans="1:12" s="64" customFormat="1">
      <c r="A54" s="948" t="s">
        <v>199</v>
      </c>
      <c r="B54" s="980">
        <v>0</v>
      </c>
      <c r="C54" s="980">
        <v>0</v>
      </c>
      <c r="D54" s="980">
        <v>0</v>
      </c>
      <c r="E54" s="980">
        <v>0</v>
      </c>
      <c r="F54" s="980">
        <v>0</v>
      </c>
      <c r="G54" s="980">
        <v>0</v>
      </c>
      <c r="H54" s="980">
        <v>0</v>
      </c>
      <c r="I54" s="981">
        <v>0</v>
      </c>
      <c r="J54" s="984" t="s">
        <v>140</v>
      </c>
      <c r="K54" s="981">
        <v>28.13627</v>
      </c>
      <c r="L54" s="981">
        <v>28.13627</v>
      </c>
    </row>
    <row r="55" spans="1:12" s="64" customFormat="1">
      <c r="A55" s="948" t="s">
        <v>232</v>
      </c>
      <c r="B55" s="980">
        <v>0</v>
      </c>
      <c r="C55" s="980">
        <v>0</v>
      </c>
      <c r="D55" s="980">
        <v>0</v>
      </c>
      <c r="E55" s="980">
        <v>0</v>
      </c>
      <c r="F55" s="980">
        <v>0</v>
      </c>
      <c r="G55" s="980">
        <v>0</v>
      </c>
      <c r="H55" s="980">
        <v>0</v>
      </c>
      <c r="I55" s="981">
        <v>0</v>
      </c>
      <c r="J55" s="984" t="s">
        <v>140</v>
      </c>
      <c r="K55" s="981">
        <v>17.025970000000001</v>
      </c>
      <c r="L55" s="981">
        <v>103.20963</v>
      </c>
    </row>
    <row r="56" spans="1:12" s="64" customFormat="1">
      <c r="A56" s="948" t="s">
        <v>231</v>
      </c>
      <c r="B56" s="980">
        <v>0</v>
      </c>
      <c r="C56" s="980">
        <v>0</v>
      </c>
      <c r="D56" s="980">
        <v>0</v>
      </c>
      <c r="E56" s="980">
        <v>130.35177999999999</v>
      </c>
      <c r="F56" s="980">
        <v>0</v>
      </c>
      <c r="G56" s="980">
        <v>115.76399000000001</v>
      </c>
      <c r="H56" s="980">
        <v>0</v>
      </c>
      <c r="I56" s="981">
        <v>246.11577</v>
      </c>
      <c r="J56" s="984">
        <v>1.0581477437863418E-2</v>
      </c>
      <c r="K56" s="981">
        <v>3723.2420700000002</v>
      </c>
      <c r="L56" s="981">
        <v>14072.798070000001</v>
      </c>
    </row>
    <row r="57" spans="1:12" s="64" customFormat="1">
      <c r="A57" s="948" t="s">
        <v>195</v>
      </c>
      <c r="B57" s="980">
        <v>388.87213000000003</v>
      </c>
      <c r="C57" s="980">
        <v>0</v>
      </c>
      <c r="D57" s="980">
        <v>20.11553</v>
      </c>
      <c r="E57" s="980">
        <v>166.46662000000001</v>
      </c>
      <c r="F57" s="980">
        <v>0</v>
      </c>
      <c r="G57" s="980">
        <v>0</v>
      </c>
      <c r="H57" s="980">
        <v>0</v>
      </c>
      <c r="I57" s="981">
        <v>575.45428000000004</v>
      </c>
      <c r="J57" s="984">
        <v>25.003521034475593</v>
      </c>
      <c r="K57" s="981">
        <v>1651.35923</v>
      </c>
      <c r="L57" s="981">
        <v>14014.200879999999</v>
      </c>
    </row>
    <row r="58" spans="1:12" s="64" customFormat="1">
      <c r="A58" s="947" t="s">
        <v>196</v>
      </c>
      <c r="B58" s="980">
        <v>3.9580000000000002</v>
      </c>
      <c r="C58" s="980">
        <v>0</v>
      </c>
      <c r="D58" s="980">
        <v>40.040779999999998</v>
      </c>
      <c r="E58" s="980">
        <v>17.160970000000002</v>
      </c>
      <c r="F58" s="980">
        <v>1.1100000000000001</v>
      </c>
      <c r="G58" s="980">
        <v>0</v>
      </c>
      <c r="H58" s="980">
        <v>1.23577</v>
      </c>
      <c r="I58" s="981">
        <v>63.505520000000004</v>
      </c>
      <c r="J58" s="984">
        <v>-0.59720751435085129</v>
      </c>
      <c r="K58" s="981">
        <v>1747.1396399999976</v>
      </c>
      <c r="L58" s="981">
        <v>14673.618539999994</v>
      </c>
    </row>
    <row r="59" spans="1:12" s="64" customFormat="1">
      <c r="A59" s="948" t="s">
        <v>197</v>
      </c>
      <c r="B59" s="980">
        <v>2.25</v>
      </c>
      <c r="C59" s="980">
        <v>0</v>
      </c>
      <c r="D59" s="980">
        <v>17.400880000000001</v>
      </c>
      <c r="E59" s="980">
        <v>12.307700000000001</v>
      </c>
      <c r="F59" s="980">
        <v>0</v>
      </c>
      <c r="G59" s="980">
        <v>0.61499999999999999</v>
      </c>
      <c r="H59" s="980">
        <v>0</v>
      </c>
      <c r="I59" s="981">
        <v>32.57358</v>
      </c>
      <c r="J59" s="984">
        <v>-0.32278994845494779</v>
      </c>
      <c r="K59" s="981">
        <v>916.75250999999935</v>
      </c>
      <c r="L59" s="981">
        <v>4437.3627499999984</v>
      </c>
    </row>
    <row r="60" spans="1:12" s="64" customFormat="1">
      <c r="A60" s="948" t="s">
        <v>198</v>
      </c>
      <c r="B60" s="980">
        <v>0</v>
      </c>
      <c r="C60" s="980">
        <v>0</v>
      </c>
      <c r="D60" s="980">
        <v>47.756140000000002</v>
      </c>
      <c r="E60" s="980">
        <v>22.570490000000003</v>
      </c>
      <c r="F60" s="980">
        <v>0</v>
      </c>
      <c r="G60" s="980">
        <v>0</v>
      </c>
      <c r="H60" s="980">
        <v>0</v>
      </c>
      <c r="I60" s="981">
        <v>70.326630000000009</v>
      </c>
      <c r="J60" s="984">
        <v>0.28875720322070975</v>
      </c>
      <c r="K60" s="981">
        <v>1209.9926100000012</v>
      </c>
      <c r="L60" s="981">
        <v>21989.043550000002</v>
      </c>
    </row>
    <row r="61" spans="1:12" s="64" customFormat="1" ht="18.75" customHeight="1">
      <c r="A61" s="920" t="s">
        <v>1091</v>
      </c>
      <c r="B61" s="983">
        <v>1300.82005</v>
      </c>
      <c r="C61" s="983">
        <v>0</v>
      </c>
      <c r="D61" s="983">
        <v>1290.1515300000001</v>
      </c>
      <c r="E61" s="983">
        <v>1064.79096</v>
      </c>
      <c r="F61" s="983">
        <v>144.22887</v>
      </c>
      <c r="G61" s="983">
        <v>1284.7548499999998</v>
      </c>
      <c r="H61" s="983">
        <v>1.98577</v>
      </c>
      <c r="I61" s="983">
        <v>5086.7320300000001</v>
      </c>
      <c r="J61" s="999">
        <v>0.41811274160323042</v>
      </c>
      <c r="K61" s="983">
        <v>57046.257040000019</v>
      </c>
      <c r="L61" s="983">
        <v>490016.7669300001</v>
      </c>
    </row>
    <row r="62" spans="1:12" ht="12.75" customHeight="1">
      <c r="A62" s="33" t="s">
        <v>968</v>
      </c>
      <c r="H62" s="182"/>
    </row>
    <row r="63" spans="1:12" ht="12.75" customHeight="1">
      <c r="A63" s="265" t="s">
        <v>1198</v>
      </c>
      <c r="B63" s="182"/>
      <c r="C63" s="182"/>
      <c r="D63" s="182"/>
      <c r="E63" s="182"/>
      <c r="F63" s="182"/>
      <c r="G63" s="182"/>
      <c r="H63" s="182"/>
    </row>
    <row r="64" spans="1:12">
      <c r="A64" s="972" t="s">
        <v>1162</v>
      </c>
    </row>
    <row r="65" spans="1:12">
      <c r="A65" s="621" t="s">
        <v>81</v>
      </c>
    </row>
    <row r="66" spans="1:12">
      <c r="L66" s="804" t="s">
        <v>1105</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201"/>
      <c r="J74" s="201"/>
      <c r="K74" s="201"/>
      <c r="L74" s="201"/>
    </row>
    <row r="75" spans="1:12" ht="12.75" customHeight="1">
      <c r="I75" s="201"/>
      <c r="J75" s="201"/>
      <c r="K75" s="201"/>
      <c r="L75" s="201"/>
    </row>
    <row r="76" spans="1:12" ht="12.75" customHeight="1">
      <c r="I76" s="201"/>
      <c r="J76" s="201"/>
      <c r="K76" s="201"/>
      <c r="L76" s="201"/>
    </row>
    <row r="77" spans="1:12" ht="12.75" customHeight="1">
      <c r="I77" s="1131"/>
      <c r="J77" s="1131"/>
      <c r="K77" s="201"/>
      <c r="L77" s="201"/>
    </row>
    <row r="78" spans="1:12" ht="12.75" customHeight="1">
      <c r="I78" s="330"/>
      <c r="J78" s="1128"/>
      <c r="K78" s="201"/>
      <c r="L78" s="201"/>
    </row>
    <row r="79" spans="1:12" ht="12.75" customHeight="1">
      <c r="I79" s="331"/>
      <c r="J79" s="1129"/>
      <c r="K79" s="201"/>
      <c r="L79" s="201"/>
    </row>
    <row r="80" spans="1:12" ht="12.75" customHeight="1">
      <c r="I80" s="333"/>
      <c r="J80" s="334"/>
      <c r="K80" s="201"/>
      <c r="L80" s="201"/>
    </row>
    <row r="81" spans="1:12" ht="12.75" customHeight="1">
      <c r="I81" s="333"/>
      <c r="J81" s="334"/>
      <c r="K81" s="201"/>
      <c r="L81" s="201"/>
    </row>
    <row r="82" spans="1:12" ht="12.75" customHeight="1">
      <c r="I82" s="333"/>
      <c r="J82" s="334"/>
      <c r="K82" s="201"/>
      <c r="L82" s="201"/>
    </row>
    <row r="83" spans="1:12" ht="12.75" customHeight="1">
      <c r="I83" s="333"/>
      <c r="J83" s="334"/>
      <c r="K83" s="201"/>
      <c r="L83" s="201"/>
    </row>
    <row r="84" spans="1:12" ht="12.75" customHeight="1">
      <c r="I84" s="333"/>
      <c r="J84" s="334"/>
      <c r="K84" s="201"/>
      <c r="L84" s="201"/>
    </row>
    <row r="85" spans="1:12" ht="12.75" customHeight="1">
      <c r="I85" s="201"/>
      <c r="J85" s="201"/>
      <c r="K85" s="201"/>
      <c r="L85" s="201"/>
    </row>
    <row r="86" spans="1:12" ht="12.75" customHeight="1">
      <c r="I86" s="201"/>
      <c r="J86" s="201"/>
      <c r="K86" s="201"/>
      <c r="L86" s="201"/>
    </row>
    <row r="87" spans="1:12" ht="12.75" customHeight="1">
      <c r="I87" s="201"/>
      <c r="J87" s="201"/>
      <c r="K87" s="201"/>
      <c r="L87" s="201"/>
    </row>
    <row r="88" spans="1:12" ht="12.75" customHeight="1"/>
    <row r="89" spans="1:12" ht="12.75" customHeight="1"/>
    <row r="90" spans="1:12" ht="12.75" customHeight="1"/>
    <row r="91" spans="1:12" ht="12.75" customHeight="1">
      <c r="A91" s="48"/>
    </row>
    <row r="92" spans="1:12" ht="12.75" customHeight="1">
      <c r="A92" s="51"/>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4"/>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3"/>
  <sheetViews>
    <sheetView showGridLines="0" zoomScaleNormal="100" workbookViewId="0"/>
  </sheetViews>
  <sheetFormatPr defaultColWidth="8.85546875" defaultRowHeight="15"/>
  <cols>
    <col min="1" max="1" width="30.7109375" style="265" customWidth="1"/>
    <col min="2" max="2" width="13.28515625" style="265" bestFit="1" customWidth="1"/>
    <col min="3" max="3" width="8" style="265" bestFit="1" customWidth="1"/>
    <col min="4" max="4" width="9.140625" style="265" customWidth="1"/>
    <col min="5" max="5" width="9.28515625" style="265" bestFit="1" customWidth="1"/>
    <col min="6" max="6" width="9.85546875" style="265" customWidth="1"/>
    <col min="7" max="7" width="9.28515625" style="265" customWidth="1"/>
    <col min="8" max="8" width="10.7109375" style="265" customWidth="1"/>
    <col min="9" max="9" width="11.140625" style="265" customWidth="1"/>
    <col min="10" max="10" width="10" style="265" customWidth="1"/>
    <col min="11" max="11" width="8.140625" style="265" bestFit="1" customWidth="1"/>
    <col min="12" max="12" width="9" style="265" customWidth="1"/>
    <col min="13" max="13" width="8.85546875" style="265" customWidth="1"/>
    <col min="14" max="16384" width="8.85546875" style="265"/>
  </cols>
  <sheetData>
    <row r="1" spans="1:8">
      <c r="A1" s="153" t="s">
        <v>1100</v>
      </c>
      <c r="G1" s="139" t="str">
        <f>Naslovnica!A20</f>
        <v>Prosinac 2022.</v>
      </c>
    </row>
    <row r="2" spans="1:8">
      <c r="A2" s="534" t="s">
        <v>1101</v>
      </c>
      <c r="G2" s="536" t="str">
        <f>Naslovnica!A24</f>
        <v>December 2022</v>
      </c>
    </row>
    <row r="4" spans="1:8">
      <c r="A4" s="201"/>
      <c r="B4" s="201"/>
      <c r="C4" s="950"/>
      <c r="D4" s="950"/>
      <c r="E4" s="960"/>
      <c r="F4" s="960"/>
      <c r="G4" s="14" t="s">
        <v>571</v>
      </c>
    </row>
    <row r="5" spans="1:8" s="64" customFormat="1">
      <c r="A5" s="1122" t="s">
        <v>1160</v>
      </c>
      <c r="B5" s="1123" t="s">
        <v>1102</v>
      </c>
      <c r="C5" s="1123"/>
      <c r="D5" s="1123"/>
      <c r="E5" s="1123"/>
      <c r="F5" s="1123"/>
      <c r="G5" s="1123"/>
      <c r="H5" s="914"/>
    </row>
    <row r="6" spans="1:8" s="64" customFormat="1" ht="22.9" customHeight="1">
      <c r="A6" s="1122"/>
      <c r="B6" s="1124" t="str">
        <f>Naslovnica!A20</f>
        <v>Prosinac 2022.</v>
      </c>
      <c r="C6" s="1124"/>
      <c r="D6" s="1125" t="s">
        <v>17</v>
      </c>
      <c r="E6" s="1125"/>
      <c r="F6" s="1122" t="s">
        <v>233</v>
      </c>
      <c r="G6" s="1122"/>
    </row>
    <row r="7" spans="1:8" s="64" customFormat="1">
      <c r="A7" s="1122"/>
      <c r="B7" s="1126" t="str">
        <f>Naslovnica!A24</f>
        <v>December 2022</v>
      </c>
      <c r="C7" s="1127"/>
      <c r="D7" s="1132" t="s">
        <v>45</v>
      </c>
      <c r="E7" s="1132"/>
      <c r="F7" s="1132" t="s">
        <v>51</v>
      </c>
      <c r="G7" s="1132"/>
    </row>
    <row r="8" spans="1:8" s="64" customFormat="1">
      <c r="A8" s="1122"/>
      <c r="B8" s="931" t="s">
        <v>27</v>
      </c>
      <c r="C8" s="931" t="s">
        <v>28</v>
      </c>
      <c r="D8" s="682" t="s">
        <v>1146</v>
      </c>
      <c r="E8" s="682" t="s">
        <v>144</v>
      </c>
      <c r="F8" s="682" t="s">
        <v>1146</v>
      </c>
      <c r="G8" s="682" t="s">
        <v>144</v>
      </c>
    </row>
    <row r="9" spans="1:8" s="64" customFormat="1">
      <c r="A9" s="1122"/>
      <c r="B9" s="932" t="s">
        <v>29</v>
      </c>
      <c r="C9" s="932" t="s">
        <v>30</v>
      </c>
      <c r="D9" s="710" t="s">
        <v>1147</v>
      </c>
      <c r="E9" s="710" t="s">
        <v>145</v>
      </c>
      <c r="F9" s="710" t="s">
        <v>1147</v>
      </c>
      <c r="G9" s="710" t="s">
        <v>145</v>
      </c>
    </row>
    <row r="10" spans="1:8" s="64" customFormat="1" ht="15" customHeight="1">
      <c r="A10" s="955" t="s">
        <v>1588</v>
      </c>
      <c r="B10" s="1038">
        <v>591.20704000000001</v>
      </c>
      <c r="C10" s="957">
        <v>4.3209224452764154E-4</v>
      </c>
      <c r="D10" s="956">
        <v>591.20704000000001</v>
      </c>
      <c r="E10" s="1047" t="s">
        <v>140</v>
      </c>
      <c r="F10" s="956">
        <v>591.20704000000001</v>
      </c>
      <c r="G10" s="1047" t="s">
        <v>140</v>
      </c>
    </row>
    <row r="11" spans="1:8" s="64" customFormat="1" ht="15" customHeight="1">
      <c r="A11" s="955" t="s">
        <v>892</v>
      </c>
      <c r="B11" s="1038">
        <v>26051.326850000001</v>
      </c>
      <c r="C11" s="957">
        <v>1.9039990274032789E-2</v>
      </c>
      <c r="D11" s="956">
        <v>244.75659000000087</v>
      </c>
      <c r="E11" s="957">
        <v>9.4842742578378214E-3</v>
      </c>
      <c r="F11" s="956">
        <v>-13.581590000001597</v>
      </c>
      <c r="G11" s="957">
        <v>-5.2106801108720013E-4</v>
      </c>
    </row>
    <row r="12" spans="1:8" s="64" customFormat="1" ht="15" customHeight="1">
      <c r="A12" s="955" t="s">
        <v>877</v>
      </c>
      <c r="B12" s="1038">
        <v>25445.3995</v>
      </c>
      <c r="C12" s="957">
        <v>1.8597139477326805E-2</v>
      </c>
      <c r="D12" s="956">
        <v>270.03521000000183</v>
      </c>
      <c r="E12" s="957">
        <v>1.072616892011613E-2</v>
      </c>
      <c r="F12" s="956">
        <v>-624.30442000000403</v>
      </c>
      <c r="G12" s="957">
        <v>-2.3947507110775201E-2</v>
      </c>
    </row>
    <row r="13" spans="1:8" s="64" customFormat="1" ht="15" customHeight="1">
      <c r="A13" s="955" t="s">
        <v>186</v>
      </c>
      <c r="B13" s="1038">
        <v>25863.92094</v>
      </c>
      <c r="C13" s="957">
        <v>1.8903021945154894E-2</v>
      </c>
      <c r="D13" s="956">
        <v>66.547630000000936</v>
      </c>
      <c r="E13" s="957">
        <v>2.579628135016554E-3</v>
      </c>
      <c r="F13" s="956">
        <v>-1730.4698099999987</v>
      </c>
      <c r="G13" s="957">
        <v>-6.271092649508847E-2</v>
      </c>
    </row>
    <row r="14" spans="1:8" s="64" customFormat="1" ht="15" customHeight="1">
      <c r="A14" s="955" t="s">
        <v>894</v>
      </c>
      <c r="B14" s="1038">
        <v>95044.016759999999</v>
      </c>
      <c r="C14" s="957">
        <v>6.9464298887156647E-2</v>
      </c>
      <c r="D14" s="956">
        <v>418.34346999999252</v>
      </c>
      <c r="E14" s="957">
        <v>4.4210355969451776E-3</v>
      </c>
      <c r="F14" s="956">
        <v>-2459.5932699999976</v>
      </c>
      <c r="G14" s="957">
        <v>-2.5225663636897377E-2</v>
      </c>
    </row>
    <row r="15" spans="1:8" s="64" customFormat="1" ht="15" customHeight="1">
      <c r="A15" s="955" t="s">
        <v>187</v>
      </c>
      <c r="B15" s="1038">
        <v>7544.8127500000001</v>
      </c>
      <c r="C15" s="957">
        <v>5.5142358854323986E-3</v>
      </c>
      <c r="D15" s="956">
        <v>392.70290000000023</v>
      </c>
      <c r="E15" s="957">
        <v>5.4907280262201263E-2</v>
      </c>
      <c r="F15" s="956">
        <v>433.68080000000009</v>
      </c>
      <c r="G15" s="957">
        <v>6.0986183781894354E-2</v>
      </c>
    </row>
    <row r="16" spans="1:8" s="64" customFormat="1" ht="15" customHeight="1">
      <c r="A16" s="955" t="s">
        <v>188</v>
      </c>
      <c r="B16" s="1038">
        <v>172770.66097</v>
      </c>
      <c r="C16" s="957">
        <v>0.12627194474384387</v>
      </c>
      <c r="D16" s="956">
        <v>1253.6021699999983</v>
      </c>
      <c r="E16" s="957">
        <v>7.3089066403697611E-3</v>
      </c>
      <c r="F16" s="956">
        <v>-4823.7156400000094</v>
      </c>
      <c r="G16" s="957">
        <v>-2.7161421054411883E-2</v>
      </c>
    </row>
    <row r="17" spans="1:7" s="64" customFormat="1" ht="15" customHeight="1">
      <c r="A17" s="955" t="s">
        <v>189</v>
      </c>
      <c r="B17" s="1038">
        <v>97115.02754000001</v>
      </c>
      <c r="C17" s="957">
        <v>7.0977927169342106E-2</v>
      </c>
      <c r="D17" s="956">
        <v>-82.106099999989965</v>
      </c>
      <c r="E17" s="957">
        <v>-8.4473787369176989E-4</v>
      </c>
      <c r="F17" s="956">
        <v>-5270.5994599999831</v>
      </c>
      <c r="G17" s="957">
        <v>-5.1477923361254452E-2</v>
      </c>
    </row>
    <row r="18" spans="1:7" s="64" customFormat="1" ht="15" customHeight="1">
      <c r="A18" s="955" t="s">
        <v>190</v>
      </c>
      <c r="B18" s="1038">
        <v>80528.081260000006</v>
      </c>
      <c r="C18" s="957">
        <v>5.8855116777935715E-2</v>
      </c>
      <c r="D18" s="956">
        <v>1039.6590299999953</v>
      </c>
      <c r="E18" s="957">
        <v>1.3079376855559488E-2</v>
      </c>
      <c r="F18" s="956">
        <v>-2479.6969200000021</v>
      </c>
      <c r="G18" s="957">
        <v>-2.9873067010935395E-2</v>
      </c>
    </row>
    <row r="19" spans="1:7" s="64" customFormat="1" ht="15" customHeight="1">
      <c r="A19" s="955" t="s">
        <v>191</v>
      </c>
      <c r="B19" s="1038">
        <v>191388.25493999998</v>
      </c>
      <c r="C19" s="957">
        <v>0.13987888346737731</v>
      </c>
      <c r="D19" s="956">
        <v>1077.7111399999703</v>
      </c>
      <c r="E19" s="957">
        <v>5.6629082050889679E-3</v>
      </c>
      <c r="F19" s="956">
        <v>-2058.9300600000133</v>
      </c>
      <c r="G19" s="957">
        <v>-1.0643370488952919E-2</v>
      </c>
    </row>
    <row r="20" spans="1:7" s="64" customFormat="1" ht="15" customHeight="1">
      <c r="A20" s="955" t="s">
        <v>192</v>
      </c>
      <c r="B20" s="1038">
        <v>245270.60491999998</v>
      </c>
      <c r="C20" s="957">
        <v>0.17925958086787191</v>
      </c>
      <c r="D20" s="956">
        <v>4272.4316899999976</v>
      </c>
      <c r="E20" s="957">
        <v>1.7728066701661493E-2</v>
      </c>
      <c r="F20" s="956">
        <v>-7985.1721000000252</v>
      </c>
      <c r="G20" s="957">
        <v>-3.1530068904881969E-2</v>
      </c>
    </row>
    <row r="21" spans="1:7" s="64" customFormat="1" ht="15" customHeight="1">
      <c r="A21" s="955" t="s">
        <v>658</v>
      </c>
      <c r="B21" s="1038">
        <v>60319.29161</v>
      </c>
      <c r="C21" s="957">
        <v>4.4085229600923287E-2</v>
      </c>
      <c r="D21" s="956">
        <v>1833.3881499999989</v>
      </c>
      <c r="E21" s="957">
        <v>3.1347522078613244E-2</v>
      </c>
      <c r="F21" s="956">
        <v>762.04415000000154</v>
      </c>
      <c r="G21" s="957">
        <v>1.2795153948506499E-2</v>
      </c>
    </row>
    <row r="22" spans="1:7" s="64" customFormat="1" ht="15" customHeight="1">
      <c r="A22" s="955" t="s">
        <v>193</v>
      </c>
      <c r="B22" s="1038">
        <v>29426.327850000001</v>
      </c>
      <c r="C22" s="957">
        <v>2.1506658731453448E-2</v>
      </c>
      <c r="D22" s="956">
        <v>1047.0236399999994</v>
      </c>
      <c r="E22" s="957">
        <v>3.6893915095742802E-2</v>
      </c>
      <c r="F22" s="956">
        <v>1453.1114100000013</v>
      </c>
      <c r="G22" s="957">
        <v>5.1946525817536671E-2</v>
      </c>
    </row>
    <row r="23" spans="1:7" s="64" customFormat="1" ht="15" customHeight="1">
      <c r="A23" s="955" t="s">
        <v>194</v>
      </c>
      <c r="B23" s="1038">
        <v>59331.878530000002</v>
      </c>
      <c r="C23" s="957">
        <v>4.3363564422489093E-2</v>
      </c>
      <c r="D23" s="956">
        <v>6042.4223700000075</v>
      </c>
      <c r="E23" s="957">
        <v>0.11338870398410172</v>
      </c>
      <c r="F23" s="956">
        <v>3876.5888500000001</v>
      </c>
      <c r="G23" s="957">
        <v>6.9904762419771282E-2</v>
      </c>
    </row>
    <row r="24" spans="1:7" s="64" customFormat="1" ht="15" customHeight="1">
      <c r="A24" s="955" t="s">
        <v>199</v>
      </c>
      <c r="B24" s="1038">
        <v>3181.4963299999999</v>
      </c>
      <c r="C24" s="957">
        <v>2.3252427612941722E-3</v>
      </c>
      <c r="D24" s="956">
        <v>102.28071</v>
      </c>
      <c r="E24" s="957">
        <v>3.3216481929901454E-2</v>
      </c>
      <c r="F24" s="956">
        <v>242.35626000000002</v>
      </c>
      <c r="G24" s="957">
        <v>8.2458220509375124E-2</v>
      </c>
    </row>
    <row r="25" spans="1:7" s="64" customFormat="1" ht="15" customHeight="1">
      <c r="A25" s="955" t="s">
        <v>232</v>
      </c>
      <c r="B25" s="1038">
        <v>2201.7461499999999</v>
      </c>
      <c r="C25" s="957">
        <v>1.6091781245257048E-3</v>
      </c>
      <c r="D25" s="956">
        <v>157.5793299999998</v>
      </c>
      <c r="E25" s="957">
        <v>7.7087314233972304E-2</v>
      </c>
      <c r="F25" s="956">
        <v>422.25974999999994</v>
      </c>
      <c r="G25" s="957">
        <v>0.23729304702750187</v>
      </c>
    </row>
    <row r="26" spans="1:7" s="64" customFormat="1" ht="15" customHeight="1">
      <c r="A26" s="955" t="s">
        <v>231</v>
      </c>
      <c r="B26" s="1038">
        <v>59518.079600000005</v>
      </c>
      <c r="C26" s="957">
        <v>4.3499652176568863E-2</v>
      </c>
      <c r="D26" s="956">
        <v>611.06739999999991</v>
      </c>
      <c r="E26" s="957">
        <v>1.03734237602362E-2</v>
      </c>
      <c r="F26" s="956">
        <v>-375.62139999999636</v>
      </c>
      <c r="G26" s="957">
        <v>-6.2714675120844054E-3</v>
      </c>
    </row>
    <row r="27" spans="1:7" s="64" customFormat="1" ht="15" customHeight="1">
      <c r="A27" s="955" t="s">
        <v>195</v>
      </c>
      <c r="B27" s="1038">
        <v>49344.715889999999</v>
      </c>
      <c r="C27" s="957">
        <v>3.6064301677613445E-2</v>
      </c>
      <c r="D27" s="956">
        <v>2456.199689999994</v>
      </c>
      <c r="E27" s="957">
        <v>5.238382207539316E-2</v>
      </c>
      <c r="F27" s="956">
        <v>5446.9480699999986</v>
      </c>
      <c r="G27" s="957">
        <v>0.12408257504880127</v>
      </c>
    </row>
    <row r="28" spans="1:7" s="64" customFormat="1" ht="15" customHeight="1">
      <c r="A28" s="955" t="s">
        <v>898</v>
      </c>
      <c r="B28" s="1038">
        <v>37675.924479999994</v>
      </c>
      <c r="C28" s="957">
        <v>2.7535996143105996E-2</v>
      </c>
      <c r="D28" s="956">
        <v>435.34492999999929</v>
      </c>
      <c r="E28" s="957">
        <v>1.1690068609579329E-2</v>
      </c>
      <c r="F28" s="956">
        <v>-1106.3218500000075</v>
      </c>
      <c r="G28" s="957">
        <v>-2.8526502580233815E-2</v>
      </c>
    </row>
    <row r="29" spans="1:7" s="64" customFormat="1" ht="15" customHeight="1">
      <c r="A29" s="955" t="s">
        <v>197</v>
      </c>
      <c r="B29" s="1038">
        <v>43409.364630000004</v>
      </c>
      <c r="C29" s="957">
        <v>3.1726364077964149E-2</v>
      </c>
      <c r="D29" s="956">
        <v>684.77155000000494</v>
      </c>
      <c r="E29" s="957">
        <v>1.6027573363140091E-2</v>
      </c>
      <c r="F29" s="956">
        <v>1163.7677700000058</v>
      </c>
      <c r="G29" s="957">
        <v>2.7547670207067387E-2</v>
      </c>
    </row>
    <row r="30" spans="1:7" s="64" customFormat="1" ht="15" customHeight="1">
      <c r="A30" s="955" t="s">
        <v>198</v>
      </c>
      <c r="B30" s="1038">
        <v>56220.516790000001</v>
      </c>
      <c r="C30" s="957">
        <v>4.1089580544059583E-2</v>
      </c>
      <c r="D30" s="956">
        <v>153.67229000000225</v>
      </c>
      <c r="E30" s="957">
        <v>2.7408763837244443E-3</v>
      </c>
      <c r="F30" s="956">
        <v>-1402.0056699999986</v>
      </c>
      <c r="G30" s="957">
        <v>-2.4330862484772897E-2</v>
      </c>
    </row>
    <row r="31" spans="1:7" s="64" customFormat="1" ht="18.75" customHeight="1">
      <c r="A31" s="933" t="s">
        <v>1093</v>
      </c>
      <c r="B31" s="1039">
        <v>1368242.6553300004</v>
      </c>
      <c r="C31" s="935">
        <v>0.99999999999999956</v>
      </c>
      <c r="D31" s="934">
        <v>23068.640830000862</v>
      </c>
      <c r="E31" s="935">
        <v>1.7149187080138129E-2</v>
      </c>
      <c r="F31" s="934">
        <v>-15938.048089999706</v>
      </c>
      <c r="G31" s="935">
        <v>-1.1514427307518726E-2</v>
      </c>
    </row>
    <row r="32" spans="1:7">
      <c r="A32" s="34" t="s">
        <v>555</v>
      </c>
      <c r="B32" s="959"/>
      <c r="C32" s="959"/>
      <c r="D32" s="926"/>
      <c r="E32" s="951"/>
      <c r="F32" s="951"/>
      <c r="G32" s="951"/>
    </row>
    <row r="34" spans="1:13">
      <c r="A34" s="534"/>
      <c r="H34" s="911"/>
    </row>
    <row r="35" spans="1:13" ht="12.75" customHeight="1">
      <c r="A35" s="155" t="s">
        <v>1103</v>
      </c>
      <c r="J35" s="139" t="str">
        <f>G1</f>
        <v>Prosinac 2022.</v>
      </c>
    </row>
    <row r="36" spans="1:13">
      <c r="A36" s="839" t="s">
        <v>1104</v>
      </c>
      <c r="J36" s="536" t="str">
        <f>G2</f>
        <v>December 2022</v>
      </c>
      <c r="M36" s="804"/>
    </row>
    <row r="38" spans="1:13" ht="30" customHeight="1">
      <c r="A38" s="1111" t="s">
        <v>1159</v>
      </c>
      <c r="B38" s="1016" t="s">
        <v>1062</v>
      </c>
      <c r="C38" s="1099" t="s">
        <v>1513</v>
      </c>
      <c r="D38" s="1099"/>
      <c r="E38" s="1099"/>
      <c r="F38" s="1099"/>
      <c r="G38" s="1099"/>
      <c r="H38" s="1099"/>
      <c r="I38" s="1099"/>
      <c r="J38" s="1035"/>
    </row>
    <row r="39" spans="1:13" ht="42.75" customHeight="1">
      <c r="A39" s="1111"/>
      <c r="B39" s="817" t="str">
        <f>J35</f>
        <v>Prosinac 2022.</v>
      </c>
      <c r="C39" s="970" t="s">
        <v>659</v>
      </c>
      <c r="D39" s="970" t="s">
        <v>59</v>
      </c>
      <c r="E39" s="970" t="s">
        <v>60</v>
      </c>
      <c r="F39" s="1036" t="s">
        <v>1502</v>
      </c>
      <c r="G39" s="1036" t="s">
        <v>1503</v>
      </c>
      <c r="H39" s="1036" t="s">
        <v>1504</v>
      </c>
      <c r="I39" s="1036" t="s">
        <v>1508</v>
      </c>
      <c r="J39" s="1040" t="s">
        <v>61</v>
      </c>
    </row>
    <row r="40" spans="1:13" ht="48" customHeight="1">
      <c r="A40" s="1111"/>
      <c r="B40" s="818" t="str">
        <f>J36</f>
        <v>December 2022</v>
      </c>
      <c r="C40" s="971" t="s">
        <v>245</v>
      </c>
      <c r="D40" s="971" t="s">
        <v>1402</v>
      </c>
      <c r="E40" s="971" t="s">
        <v>853</v>
      </c>
      <c r="F40" s="709" t="s">
        <v>1505</v>
      </c>
      <c r="G40" s="709" t="s">
        <v>1506</v>
      </c>
      <c r="H40" s="709" t="s">
        <v>1507</v>
      </c>
      <c r="I40" s="796" t="s">
        <v>1509</v>
      </c>
      <c r="J40" s="1041" t="s">
        <v>852</v>
      </c>
    </row>
    <row r="41" spans="1:13" ht="15" customHeight="1">
      <c r="A41" s="955" t="s">
        <v>1588</v>
      </c>
      <c r="B41" s="952">
        <v>99.9666</v>
      </c>
      <c r="C41" s="953" t="s">
        <v>140</v>
      </c>
      <c r="D41" s="953" t="s">
        <v>140</v>
      </c>
      <c r="E41" s="953" t="s">
        <v>140</v>
      </c>
      <c r="F41" s="953" t="s">
        <v>140</v>
      </c>
      <c r="G41" s="953" t="s">
        <v>140</v>
      </c>
      <c r="H41" s="953" t="s">
        <v>140</v>
      </c>
      <c r="I41" s="953" t="s">
        <v>140</v>
      </c>
      <c r="J41" s="954">
        <v>44915</v>
      </c>
    </row>
    <row r="42" spans="1:13" ht="15" customHeight="1">
      <c r="A42" s="955" t="s">
        <v>892</v>
      </c>
      <c r="B42" s="952">
        <v>163.2527</v>
      </c>
      <c r="C42" s="953">
        <v>-6.8101581716117909E-3</v>
      </c>
      <c r="D42" s="953">
        <v>-6.4483927440682431E-2</v>
      </c>
      <c r="E42" s="953">
        <v>-6.4483927440682431E-2</v>
      </c>
      <c r="F42" s="953">
        <v>-2.4285539483043239E-3</v>
      </c>
      <c r="G42" s="953">
        <v>1.3913138685254234E-2</v>
      </c>
      <c r="H42" s="953">
        <v>3.3440935938312988E-2</v>
      </c>
      <c r="I42" s="953">
        <v>4.5506830843657253E-2</v>
      </c>
      <c r="J42" s="954">
        <v>40906</v>
      </c>
    </row>
    <row r="43" spans="1:13" ht="15" customHeight="1">
      <c r="A43" s="955" t="s">
        <v>877</v>
      </c>
      <c r="B43" s="952">
        <v>287.83940000000001</v>
      </c>
      <c r="C43" s="953">
        <v>-6.9079110797070076E-3</v>
      </c>
      <c r="D43" s="953">
        <v>-6.1856825964039852E-2</v>
      </c>
      <c r="E43" s="953">
        <v>-6.1856825964039852E-2</v>
      </c>
      <c r="F43" s="953">
        <v>1.0949469422980584E-3</v>
      </c>
      <c r="G43" s="953">
        <v>1.6745737714943587E-2</v>
      </c>
      <c r="H43" s="953">
        <v>3.0028395117157825E-2</v>
      </c>
      <c r="I43" s="953">
        <v>5.7760500811504745E-2</v>
      </c>
      <c r="J43" s="954">
        <v>38054</v>
      </c>
    </row>
    <row r="44" spans="1:13" ht="15" customHeight="1">
      <c r="A44" s="955" t="s">
        <v>186</v>
      </c>
      <c r="B44" s="952">
        <v>274.0224</v>
      </c>
      <c r="C44" s="953">
        <v>-6.6660310815617185E-3</v>
      </c>
      <c r="D44" s="953">
        <v>-5.9445399605205229E-2</v>
      </c>
      <c r="E44" s="953">
        <v>-5.9445399605205229E-2</v>
      </c>
      <c r="F44" s="953">
        <v>3.3586688993365588E-3</v>
      </c>
      <c r="G44" s="953">
        <v>1.8631957123237397E-2</v>
      </c>
      <c r="H44" s="953">
        <v>3.0029685392533034E-2</v>
      </c>
      <c r="I44" s="953">
        <v>5.741132149512862E-2</v>
      </c>
      <c r="J44" s="954">
        <v>38335</v>
      </c>
    </row>
    <row r="45" spans="1:13" ht="15" customHeight="1">
      <c r="A45" s="955" t="s">
        <v>894</v>
      </c>
      <c r="B45" s="952">
        <v>266.24220000000003</v>
      </c>
      <c r="C45" s="953">
        <v>-7.2201910294821259E-3</v>
      </c>
      <c r="D45" s="953">
        <v>-6.0814111941538296E-2</v>
      </c>
      <c r="E45" s="953">
        <v>-6.0814111941538296E-2</v>
      </c>
      <c r="F45" s="953">
        <v>2.131882270922425E-3</v>
      </c>
      <c r="G45" s="953">
        <v>1.7477345438899894E-2</v>
      </c>
      <c r="H45" s="953">
        <v>2.9681860927136317E-2</v>
      </c>
      <c r="I45" s="953">
        <v>5.6518873941360237E-2</v>
      </c>
      <c r="J45" s="954">
        <v>38425</v>
      </c>
    </row>
    <row r="46" spans="1:13" ht="15" customHeight="1">
      <c r="A46" s="958" t="s">
        <v>187</v>
      </c>
      <c r="B46" s="952">
        <v>105.3214</v>
      </c>
      <c r="C46" s="953">
        <v>-6.8872004058394554E-3</v>
      </c>
      <c r="D46" s="953">
        <v>-6.2266059326108514E-2</v>
      </c>
      <c r="E46" s="953">
        <v>-6.2266059326108514E-2</v>
      </c>
      <c r="F46" s="953">
        <v>-1.8377983331343994E-2</v>
      </c>
      <c r="G46" s="953">
        <v>3.3203939707495689E-3</v>
      </c>
      <c r="H46" s="953" t="s">
        <v>140</v>
      </c>
      <c r="I46" s="953">
        <v>8.6705628236871668E-3</v>
      </c>
      <c r="J46" s="954">
        <v>42734</v>
      </c>
    </row>
    <row r="47" spans="1:13" ht="15" customHeight="1">
      <c r="A47" s="958" t="s">
        <v>188</v>
      </c>
      <c r="B47" s="952">
        <v>143.3048</v>
      </c>
      <c r="C47" s="953">
        <v>-6.883666520903664E-3</v>
      </c>
      <c r="D47" s="953">
        <v>-6.1336002289922864E-2</v>
      </c>
      <c r="E47" s="953">
        <v>-6.1336002289922864E-2</v>
      </c>
      <c r="F47" s="953">
        <v>1.0703634533857365E-3</v>
      </c>
      <c r="G47" s="953">
        <v>1.8345931954214523E-2</v>
      </c>
      <c r="H47" s="953">
        <v>3.6949472547165518E-2</v>
      </c>
      <c r="I47" s="953">
        <v>3.5718883468168316E-2</v>
      </c>
      <c r="J47" s="954">
        <v>41184</v>
      </c>
      <c r="K47" s="201"/>
      <c r="L47" s="201"/>
      <c r="M47" s="201"/>
    </row>
    <row r="48" spans="1:13" ht="15" customHeight="1">
      <c r="A48" s="958" t="s">
        <v>189</v>
      </c>
      <c r="B48" s="952">
        <v>212.01130000000001</v>
      </c>
      <c r="C48" s="953">
        <v>-7.202084015260124E-3</v>
      </c>
      <c r="D48" s="953">
        <v>-6.2626892331635431E-2</v>
      </c>
      <c r="E48" s="953">
        <v>-6.2626892331635431E-2</v>
      </c>
      <c r="F48" s="953">
        <v>1.7250315105334924E-3</v>
      </c>
      <c r="G48" s="953">
        <v>1.7566955346060231E-2</v>
      </c>
      <c r="H48" s="953">
        <v>3.1374788082056959E-2</v>
      </c>
      <c r="I48" s="953">
        <v>5.4206105186690667E-2</v>
      </c>
      <c r="J48" s="954">
        <v>39730</v>
      </c>
      <c r="K48" s="201"/>
      <c r="L48" s="201"/>
      <c r="M48" s="201"/>
    </row>
    <row r="49" spans="1:15" ht="15" customHeight="1">
      <c r="A49" s="958" t="s">
        <v>190</v>
      </c>
      <c r="B49" s="952">
        <v>157.22120000000001</v>
      </c>
      <c r="C49" s="953">
        <v>-8.776691488040389E-3</v>
      </c>
      <c r="D49" s="953">
        <v>-7.5088345978559179E-2</v>
      </c>
      <c r="E49" s="953">
        <v>-7.5088345978559179E-2</v>
      </c>
      <c r="F49" s="953">
        <v>-3.2963261458858195E-3</v>
      </c>
      <c r="G49" s="953">
        <v>1.7943667672875918E-2</v>
      </c>
      <c r="H49" s="953">
        <v>3.1500906995783007E-2</v>
      </c>
      <c r="I49" s="953">
        <v>2.6515054783771141E-2</v>
      </c>
      <c r="J49" s="954">
        <v>38615</v>
      </c>
      <c r="K49" s="201"/>
      <c r="L49" s="201"/>
      <c r="M49" s="201"/>
    </row>
    <row r="50" spans="1:15" ht="15" customHeight="1">
      <c r="A50" s="958" t="s">
        <v>191</v>
      </c>
      <c r="B50" s="952">
        <v>187.6309</v>
      </c>
      <c r="C50" s="953">
        <v>-8.7549085230397283E-3</v>
      </c>
      <c r="D50" s="953">
        <v>-7.0659826872032205E-2</v>
      </c>
      <c r="E50" s="953">
        <v>-7.0659826872032205E-2</v>
      </c>
      <c r="F50" s="953">
        <v>-1.9693809356069458E-4</v>
      </c>
      <c r="G50" s="953">
        <v>2.1623592083635401E-2</v>
      </c>
      <c r="H50" s="953">
        <v>3.6164668001688494E-2</v>
      </c>
      <c r="I50" s="953">
        <v>4.4087886489759587E-2</v>
      </c>
      <c r="J50" s="954">
        <v>39602</v>
      </c>
      <c r="K50" s="1012"/>
      <c r="L50" s="201"/>
      <c r="M50" s="201"/>
    </row>
    <row r="51" spans="1:15" ht="15" customHeight="1">
      <c r="A51" s="958" t="s">
        <v>192</v>
      </c>
      <c r="B51" s="952">
        <v>176.46010000000001</v>
      </c>
      <c r="C51" s="953">
        <v>-8.5503076436422853E-3</v>
      </c>
      <c r="D51" s="953">
        <v>-7.016395688589927E-2</v>
      </c>
      <c r="E51" s="953">
        <v>-7.016395688589927E-2</v>
      </c>
      <c r="F51" s="953">
        <v>2.5338206431739785E-3</v>
      </c>
      <c r="G51" s="953">
        <v>2.4991414943864143E-2</v>
      </c>
      <c r="H51" s="953">
        <v>3.840149567497253E-2</v>
      </c>
      <c r="I51" s="953">
        <v>3.4682025608427036E-2</v>
      </c>
      <c r="J51" s="954">
        <v>38846</v>
      </c>
      <c r="K51" s="1128"/>
      <c r="L51" s="201"/>
      <c r="M51" s="201"/>
    </row>
    <row r="52" spans="1:15" ht="15" customHeight="1">
      <c r="A52" s="958" t="s">
        <v>658</v>
      </c>
      <c r="B52" s="952">
        <v>110.79940000000001</v>
      </c>
      <c r="C52" s="953">
        <v>-8.6484261761179404E-3</v>
      </c>
      <c r="D52" s="953">
        <v>-5.6938899012759392E-2</v>
      </c>
      <c r="E52" s="953">
        <v>-5.6938899012759392E-2</v>
      </c>
      <c r="F52" s="953">
        <v>1.0518419560757053E-2</v>
      </c>
      <c r="G52" s="953" t="s">
        <v>140</v>
      </c>
      <c r="H52" s="953" t="s">
        <v>140</v>
      </c>
      <c r="I52" s="953">
        <v>2.6483713109727081E-2</v>
      </c>
      <c r="J52" s="954">
        <v>43494</v>
      </c>
      <c r="K52" s="1129"/>
      <c r="L52" s="201"/>
      <c r="M52" s="201"/>
    </row>
    <row r="53" spans="1:15" ht="15" customHeight="1">
      <c r="A53" s="955" t="s">
        <v>193</v>
      </c>
      <c r="B53" s="952">
        <v>228.93469999999999</v>
      </c>
      <c r="C53" s="953">
        <v>-1.8638642287177598E-3</v>
      </c>
      <c r="D53" s="953">
        <v>-6.4162785649727883E-2</v>
      </c>
      <c r="E53" s="953">
        <v>-6.4162785649727883E-2</v>
      </c>
      <c r="F53" s="953">
        <v>8.2467826122405441E-3</v>
      </c>
      <c r="G53" s="953">
        <v>2.9619324609323483E-2</v>
      </c>
      <c r="H53" s="953">
        <v>5.1564140823393778E-2</v>
      </c>
      <c r="I53" s="953">
        <v>6.0897902361055856E-2</v>
      </c>
      <c r="J53" s="954">
        <v>39812</v>
      </c>
      <c r="K53" s="334"/>
      <c r="L53" s="201"/>
      <c r="M53" s="201"/>
    </row>
    <row r="54" spans="1:15" ht="15" customHeight="1">
      <c r="A54" s="955" t="s">
        <v>194</v>
      </c>
      <c r="B54" s="952">
        <v>143.23769999999999</v>
      </c>
      <c r="C54" s="953">
        <v>-7.0197427665663614E-3</v>
      </c>
      <c r="D54" s="953">
        <v>-8.3757804719068685E-2</v>
      </c>
      <c r="E54" s="953">
        <v>-8.3757804719068685E-2</v>
      </c>
      <c r="F54" s="953">
        <v>7.217070433050754E-3</v>
      </c>
      <c r="G54" s="953">
        <v>3.3780298070248183E-2</v>
      </c>
      <c r="H54" s="953" t="s">
        <v>140</v>
      </c>
      <c r="I54" s="953">
        <v>5.2589558811211523E-2</v>
      </c>
      <c r="J54" s="954">
        <v>42367</v>
      </c>
      <c r="K54" s="334"/>
      <c r="L54" s="201"/>
      <c r="M54" s="201"/>
    </row>
    <row r="55" spans="1:15" ht="15" customHeight="1">
      <c r="A55" s="955" t="s">
        <v>199</v>
      </c>
      <c r="B55" s="952">
        <v>119.80370000000001</v>
      </c>
      <c r="C55" s="953">
        <v>-4.1371089613254641E-3</v>
      </c>
      <c r="D55" s="953">
        <v>-8.2468099902199277E-2</v>
      </c>
      <c r="E55" s="953">
        <v>-8.2468099902199277E-2</v>
      </c>
      <c r="F55" s="953">
        <v>1.0295292969942027E-2</v>
      </c>
      <c r="G55" s="953">
        <v>3.4663306835977847E-2</v>
      </c>
      <c r="H55" s="953" t="s">
        <v>140</v>
      </c>
      <c r="I55" s="953">
        <v>3.3816805399387251E-2</v>
      </c>
      <c r="J55" s="954">
        <v>42943</v>
      </c>
      <c r="K55" s="334"/>
      <c r="L55" s="201"/>
      <c r="M55" s="201"/>
    </row>
    <row r="56" spans="1:15" ht="15" customHeight="1">
      <c r="A56" s="955" t="s">
        <v>232</v>
      </c>
      <c r="B56" s="952">
        <v>103.4746</v>
      </c>
      <c r="C56" s="953">
        <v>-4.2304131677864953E-3</v>
      </c>
      <c r="D56" s="953">
        <v>-0.1001003612657696</v>
      </c>
      <c r="E56" s="953">
        <v>-0.1001003612657696</v>
      </c>
      <c r="F56" s="953">
        <v>-1.680440718453613E-2</v>
      </c>
      <c r="G56" s="953" t="s">
        <v>140</v>
      </c>
      <c r="H56" s="953" t="s">
        <v>140</v>
      </c>
      <c r="I56" s="953">
        <v>8.0860927775638913E-3</v>
      </c>
      <c r="J56" s="954">
        <v>43378</v>
      </c>
      <c r="K56" s="334"/>
      <c r="L56" s="201"/>
      <c r="M56" s="201"/>
    </row>
    <row r="57" spans="1:15" ht="15" customHeight="1">
      <c r="A57" s="955" t="s">
        <v>231</v>
      </c>
      <c r="B57" s="952">
        <v>106.5412</v>
      </c>
      <c r="C57" s="953">
        <v>-3.0971571652871344E-3</v>
      </c>
      <c r="D57" s="953">
        <v>-8.5209217181799524E-2</v>
      </c>
      <c r="E57" s="953">
        <v>-8.5209217181799524E-2</v>
      </c>
      <c r="F57" s="953">
        <v>-1.0641520100321822E-2</v>
      </c>
      <c r="G57" s="953" t="s">
        <v>140</v>
      </c>
      <c r="H57" s="953" t="s">
        <v>140</v>
      </c>
      <c r="I57" s="953">
        <v>1.4707469743338475E-2</v>
      </c>
      <c r="J57" s="954">
        <v>43342</v>
      </c>
      <c r="K57" s="334"/>
      <c r="L57" s="201"/>
      <c r="M57" s="201"/>
    </row>
    <row r="58" spans="1:15" ht="15" customHeight="1">
      <c r="A58" s="955" t="s">
        <v>195</v>
      </c>
      <c r="B58" s="952">
        <v>287.75389999999999</v>
      </c>
      <c r="C58" s="953">
        <v>-1.1223279766586658E-2</v>
      </c>
      <c r="D58" s="953">
        <v>-6.0341120123514114E-2</v>
      </c>
      <c r="E58" s="953">
        <v>-6.0341120123514114E-2</v>
      </c>
      <c r="F58" s="953">
        <v>8.059528024703555E-3</v>
      </c>
      <c r="G58" s="953">
        <v>2.2259980062649953E-2</v>
      </c>
      <c r="H58" s="953">
        <v>4.988052680206656E-2</v>
      </c>
      <c r="I58" s="953">
        <v>6.0935202882358652E-2</v>
      </c>
      <c r="J58" s="954">
        <v>38404</v>
      </c>
      <c r="K58" s="201"/>
      <c r="L58" s="201"/>
      <c r="M58" s="201"/>
    </row>
    <row r="59" spans="1:15" ht="15" customHeight="1">
      <c r="A59" s="955" t="s">
        <v>196</v>
      </c>
      <c r="B59" s="952">
        <v>296.61450000000002</v>
      </c>
      <c r="C59" s="953">
        <v>-1.183178641151883E-2</v>
      </c>
      <c r="D59" s="953">
        <v>-6.8832399281221313E-2</v>
      </c>
      <c r="E59" s="953">
        <v>-6.8832399281221313E-2</v>
      </c>
      <c r="F59" s="953">
        <v>5.3287338345049395E-3</v>
      </c>
      <c r="G59" s="953">
        <v>1.9332672617768498E-2</v>
      </c>
      <c r="H59" s="953">
        <v>4.5149287078394273E-2</v>
      </c>
      <c r="I59" s="953">
        <v>6.0490821315679844E-2</v>
      </c>
      <c r="J59" s="954">
        <v>38169</v>
      </c>
      <c r="K59" s="201"/>
      <c r="L59" s="201"/>
      <c r="M59" s="201"/>
    </row>
    <row r="60" spans="1:15" ht="15" customHeight="1">
      <c r="A60" s="958" t="s">
        <v>197</v>
      </c>
      <c r="B60" s="952">
        <v>136.5658</v>
      </c>
      <c r="C60" s="953">
        <v>-1.1968592122274635E-2</v>
      </c>
      <c r="D60" s="953">
        <v>-6.4190284191476543E-2</v>
      </c>
      <c r="E60" s="953">
        <v>-6.4190284191476543E-2</v>
      </c>
      <c r="F60" s="953">
        <v>6.7810500796767759E-3</v>
      </c>
      <c r="G60" s="953">
        <v>2.6193296469207983E-2</v>
      </c>
      <c r="H60" s="953" t="s">
        <v>140</v>
      </c>
      <c r="I60" s="953">
        <v>4.4510088316805252E-2</v>
      </c>
      <c r="J60" s="954">
        <v>42314</v>
      </c>
      <c r="K60" s="201"/>
      <c r="L60" s="201"/>
      <c r="M60" s="201"/>
    </row>
    <row r="61" spans="1:15" ht="15" customHeight="1">
      <c r="A61" s="955" t="s">
        <v>198</v>
      </c>
      <c r="B61" s="952">
        <v>256.50380000000001</v>
      </c>
      <c r="C61" s="953">
        <v>-1.2046308728451027E-2</v>
      </c>
      <c r="D61" s="953">
        <v>-4.9594851807539975E-2</v>
      </c>
      <c r="E61" s="953">
        <v>-4.9594851807539975E-2</v>
      </c>
      <c r="F61" s="953">
        <v>6.7785520309302516E-3</v>
      </c>
      <c r="G61" s="953">
        <v>2.4809989049680903E-2</v>
      </c>
      <c r="H61" s="953">
        <v>5.2943136115342515E-2</v>
      </c>
      <c r="I61" s="953">
        <v>6.0480919088245155E-2</v>
      </c>
      <c r="J61" s="954">
        <v>39071</v>
      </c>
    </row>
    <row r="62" spans="1:15" ht="12.75" customHeight="1">
      <c r="A62" s="34" t="s">
        <v>555</v>
      </c>
      <c r="O62" s="265" t="str">
        <f>IF(A62=H62,"ok","")</f>
        <v/>
      </c>
    </row>
    <row r="63" spans="1:15" ht="12.75" customHeight="1">
      <c r="C63" s="77"/>
      <c r="D63" s="77"/>
      <c r="E63" s="77"/>
      <c r="F63" s="77"/>
    </row>
    <row r="64" spans="1:15" ht="12.75" customHeight="1">
      <c r="A64" s="48"/>
      <c r="C64" s="77"/>
      <c r="D64" s="77"/>
      <c r="E64" s="77"/>
      <c r="F64" s="77"/>
    </row>
    <row r="65" spans="1:10" ht="12.75" customHeight="1">
      <c r="A65" s="51"/>
    </row>
    <row r="66" spans="1:10" ht="12.75" customHeight="1">
      <c r="J66" s="14" t="s">
        <v>1106</v>
      </c>
    </row>
    <row r="67" spans="1:10" ht="12.75" customHeight="1"/>
    <row r="68" spans="1:10" ht="12.75" customHeight="1">
      <c r="B68" s="985"/>
      <c r="C68" s="77"/>
      <c r="D68" s="77"/>
      <c r="E68" s="77"/>
      <c r="F68" s="77"/>
      <c r="G68" s="986"/>
    </row>
    <row r="69" spans="1:10" ht="12.75" customHeight="1">
      <c r="B69" s="985"/>
      <c r="C69" s="77"/>
      <c r="D69" s="77"/>
      <c r="E69" s="77"/>
      <c r="F69" s="77"/>
      <c r="G69" s="986"/>
    </row>
    <row r="70" spans="1:10" ht="12.75" customHeight="1">
      <c r="B70" s="985"/>
      <c r="C70" s="77"/>
      <c r="D70" s="77"/>
      <c r="E70" s="77"/>
      <c r="F70" s="77"/>
      <c r="G70" s="986"/>
    </row>
    <row r="71" spans="1:10" ht="12.75" customHeight="1">
      <c r="B71" s="985"/>
      <c r="C71" s="77"/>
      <c r="D71" s="77"/>
      <c r="E71" s="77"/>
      <c r="F71" s="77"/>
      <c r="G71" s="986"/>
    </row>
    <row r="72" spans="1:10" ht="12.75" customHeight="1">
      <c r="B72" s="985"/>
      <c r="C72" s="77"/>
      <c r="D72" s="77"/>
      <c r="E72" s="77"/>
      <c r="F72" s="77"/>
      <c r="G72" s="986"/>
    </row>
    <row r="73" spans="1:10" ht="12.75" customHeight="1">
      <c r="B73" s="985"/>
      <c r="C73" s="77"/>
      <c r="D73" s="77"/>
      <c r="E73" s="77"/>
      <c r="F73" s="77"/>
      <c r="G73" s="986"/>
    </row>
    <row r="74" spans="1:10" ht="12.75" customHeight="1">
      <c r="B74" s="985"/>
      <c r="C74" s="77"/>
      <c r="D74" s="77"/>
      <c r="E74" s="77"/>
      <c r="F74" s="77"/>
      <c r="G74" s="986"/>
    </row>
    <row r="75" spans="1:10" ht="12.75" customHeight="1">
      <c r="B75" s="985"/>
      <c r="C75" s="77"/>
      <c r="D75" s="77"/>
      <c r="E75" s="77"/>
      <c r="F75" s="77"/>
      <c r="G75" s="986"/>
    </row>
    <row r="76" spans="1:10" ht="12.75" customHeight="1">
      <c r="B76" s="985"/>
      <c r="C76" s="77"/>
      <c r="D76" s="77"/>
      <c r="E76" s="77"/>
      <c r="F76" s="77"/>
      <c r="G76" s="986"/>
    </row>
    <row r="77" spans="1:10" ht="12.75" customHeight="1">
      <c r="B77" s="985"/>
      <c r="C77" s="77"/>
      <c r="D77" s="77"/>
      <c r="E77" s="77"/>
      <c r="F77" s="77"/>
      <c r="G77" s="986"/>
    </row>
    <row r="78" spans="1:10" ht="12.75" customHeight="1">
      <c r="B78" s="985"/>
      <c r="C78" s="77"/>
      <c r="D78" s="77"/>
      <c r="E78" s="77"/>
      <c r="F78" s="77"/>
      <c r="G78" s="986"/>
    </row>
    <row r="79" spans="1:10" ht="12.75" customHeight="1">
      <c r="B79" s="985"/>
      <c r="C79" s="77"/>
      <c r="D79" s="77"/>
      <c r="E79" s="77"/>
      <c r="F79" s="77"/>
      <c r="G79" s="986"/>
    </row>
    <row r="80" spans="1:10" ht="12.75" customHeight="1">
      <c r="A80" s="332"/>
      <c r="B80" s="985"/>
      <c r="C80" s="77"/>
      <c r="D80" s="77"/>
      <c r="E80" s="77"/>
      <c r="F80" s="77"/>
      <c r="G80" s="986"/>
    </row>
    <row r="81" spans="1:7" ht="12.75" customHeight="1">
      <c r="A81" s="332"/>
      <c r="B81" s="985"/>
      <c r="C81" s="77"/>
      <c r="D81" s="77"/>
      <c r="E81" s="77"/>
      <c r="F81" s="77"/>
      <c r="G81" s="986"/>
    </row>
    <row r="82" spans="1:7" ht="12.75" customHeight="1">
      <c r="A82" s="332"/>
      <c r="B82" s="985"/>
      <c r="C82" s="77"/>
      <c r="D82" s="77"/>
      <c r="E82" s="77"/>
      <c r="F82" s="77"/>
      <c r="G82" s="986"/>
    </row>
    <row r="83" spans="1:7" ht="12.75" customHeight="1">
      <c r="A83" s="927"/>
      <c r="B83" s="985"/>
      <c r="C83" s="77"/>
      <c r="D83" s="77"/>
      <c r="E83" s="77"/>
      <c r="F83" s="77"/>
      <c r="G83" s="986"/>
    </row>
    <row r="84" spans="1:7">
      <c r="A84" s="927"/>
      <c r="B84" s="985"/>
      <c r="C84" s="77"/>
      <c r="D84" s="77"/>
      <c r="E84" s="77"/>
      <c r="F84" s="77"/>
      <c r="G84" s="986"/>
    </row>
    <row r="85" spans="1:7">
      <c r="A85" s="927"/>
      <c r="B85" s="985"/>
      <c r="C85" s="77"/>
      <c r="D85" s="77"/>
      <c r="E85" s="77"/>
      <c r="F85" s="77"/>
      <c r="G85" s="986"/>
    </row>
    <row r="86" spans="1:7">
      <c r="A86" s="927"/>
      <c r="B86" s="985"/>
      <c r="C86" s="77"/>
      <c r="D86" s="77"/>
      <c r="E86" s="77"/>
      <c r="F86" s="77"/>
      <c r="G86" s="986"/>
    </row>
    <row r="87" spans="1:7">
      <c r="A87" s="927"/>
      <c r="B87" s="985"/>
      <c r="C87" s="77"/>
      <c r="D87" s="77"/>
      <c r="E87" s="77"/>
      <c r="F87" s="77"/>
      <c r="G87" s="986"/>
    </row>
    <row r="88" spans="1:7">
      <c r="A88" s="927"/>
    </row>
    <row r="89" spans="1:7">
      <c r="A89" s="927"/>
    </row>
    <row r="90" spans="1:7">
      <c r="A90" s="930"/>
    </row>
    <row r="91" spans="1:7">
      <c r="A91" s="930"/>
    </row>
    <row r="92" spans="1:7">
      <c r="A92" s="930"/>
    </row>
    <row r="93" spans="1:7">
      <c r="A93" s="930"/>
    </row>
    <row r="94" spans="1:7">
      <c r="A94" s="927"/>
    </row>
    <row r="95" spans="1:7">
      <c r="A95" s="927"/>
    </row>
    <row r="96" spans="1:7">
      <c r="A96" s="927"/>
    </row>
    <row r="97" spans="1:1">
      <c r="A97" s="927"/>
    </row>
    <row r="98" spans="1:1">
      <c r="A98" s="927"/>
    </row>
    <row r="99" spans="1:1">
      <c r="A99" s="930"/>
    </row>
    <row r="100" spans="1:1">
      <c r="A100" s="930"/>
    </row>
    <row r="101" spans="1:1">
      <c r="A101" s="930"/>
    </row>
    <row r="102" spans="1:1">
      <c r="A102" s="930"/>
    </row>
    <row r="103" spans="1:1">
      <c r="A103" s="201"/>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52"/>
  <sheetViews>
    <sheetView showGridLines="0" zoomScaleNormal="100" workbookViewId="0"/>
  </sheetViews>
  <sheetFormatPr defaultRowHeight="15"/>
  <cols>
    <col min="1" max="1" width="17.85546875" customWidth="1"/>
    <col min="2" max="2" width="5.5703125" style="265" bestFit="1" customWidth="1"/>
    <col min="3" max="3" width="7" style="265"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5.85546875" bestFit="1" customWidth="1"/>
    <col min="11" max="11" width="7" bestFit="1" customWidth="1"/>
    <col min="12" max="12" width="4.85546875" bestFit="1" customWidth="1"/>
    <col min="13" max="13" width="7" bestFit="1" customWidth="1"/>
    <col min="14" max="14" width="6.570312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5.85546875" bestFit="1" customWidth="1"/>
    <col min="27" max="27" width="7" bestFit="1" customWidth="1"/>
    <col min="28" max="28" width="6.5703125" bestFit="1" customWidth="1"/>
    <col min="29" max="29" width="7" bestFit="1" customWidth="1"/>
    <col min="30" max="30" width="6.5703125" bestFit="1" customWidth="1"/>
    <col min="31" max="31" width="7" bestFit="1" customWidth="1"/>
    <col min="32" max="32" width="5.8554687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85546875" bestFit="1" customWidth="1"/>
    <col min="41" max="41" width="7" bestFit="1" customWidth="1"/>
    <col min="42" max="42" width="5.85546875" bestFit="1" customWidth="1"/>
    <col min="43" max="43" width="7" bestFit="1" customWidth="1"/>
    <col min="44" max="45" width="7.85546875" customWidth="1"/>
  </cols>
  <sheetData>
    <row r="1" spans="1:45" ht="12.75" customHeight="1">
      <c r="A1" s="143" t="s">
        <v>1127</v>
      </c>
      <c r="B1" s="143"/>
      <c r="C1" s="143"/>
      <c r="AS1" s="139" t="str">
        <f>Naslovnica!A20</f>
        <v>Prosinac 2022.</v>
      </c>
    </row>
    <row r="2" spans="1:45" ht="12.75" customHeight="1">
      <c r="A2" s="559" t="s">
        <v>1128</v>
      </c>
      <c r="B2" s="559"/>
      <c r="C2" s="559"/>
      <c r="I2" s="525"/>
      <c r="AS2" s="536" t="str">
        <f>Naslovnica!A24</f>
        <v>December 2022</v>
      </c>
    </row>
    <row r="3" spans="1:45" ht="12.75" customHeight="1">
      <c r="AS3" s="25"/>
    </row>
    <row r="4" spans="1:45" ht="12.75" customHeight="1">
      <c r="A4" s="332"/>
      <c r="B4" s="332"/>
      <c r="C4" s="332"/>
      <c r="D4" s="840"/>
      <c r="E4" s="840"/>
      <c r="F4" s="840"/>
      <c r="G4" s="840"/>
      <c r="H4" s="840"/>
      <c r="I4" s="840"/>
      <c r="J4" s="840"/>
      <c r="K4" s="840"/>
      <c r="L4" s="840"/>
      <c r="M4" s="840"/>
      <c r="N4" s="840"/>
      <c r="O4" s="840"/>
      <c r="P4" s="840"/>
      <c r="Q4" s="840"/>
      <c r="R4" s="840"/>
      <c r="S4" s="840"/>
      <c r="T4" s="840"/>
      <c r="U4" s="840"/>
      <c r="V4" s="840"/>
      <c r="W4" s="840"/>
      <c r="X4" s="840"/>
      <c r="Y4" s="840"/>
      <c r="Z4" s="840"/>
      <c r="AA4" s="840"/>
      <c r="AB4" s="840"/>
      <c r="AC4" s="840"/>
      <c r="AD4" s="840"/>
      <c r="AE4" s="840"/>
      <c r="AF4" s="840"/>
      <c r="AG4" s="840"/>
      <c r="AH4" s="840"/>
      <c r="AI4" s="840"/>
      <c r="AJ4" s="840"/>
      <c r="AK4" s="840"/>
      <c r="AL4" s="840"/>
      <c r="AM4" s="840"/>
      <c r="AN4" s="840"/>
      <c r="AO4" s="840"/>
      <c r="AP4" s="840"/>
      <c r="AQ4" s="840"/>
      <c r="AR4" s="265"/>
      <c r="AS4" s="25" t="s">
        <v>433</v>
      </c>
    </row>
    <row r="5" spans="1:45" ht="48.75" customHeight="1">
      <c r="A5" s="1118" t="s">
        <v>566</v>
      </c>
      <c r="B5" s="1087" t="s">
        <v>1588</v>
      </c>
      <c r="C5" s="1087"/>
      <c r="D5" s="1087" t="s">
        <v>892</v>
      </c>
      <c r="E5" s="1087"/>
      <c r="F5" s="1087" t="s">
        <v>877</v>
      </c>
      <c r="G5" s="1087"/>
      <c r="H5" s="1087" t="s">
        <v>893</v>
      </c>
      <c r="I5" s="1087"/>
      <c r="J5" s="1120" t="s">
        <v>894</v>
      </c>
      <c r="K5" s="1120"/>
      <c r="L5" s="1087" t="s">
        <v>187</v>
      </c>
      <c r="M5" s="1087"/>
      <c r="N5" s="1087" t="s">
        <v>188</v>
      </c>
      <c r="O5" s="1087"/>
      <c r="P5" s="1087" t="s">
        <v>189</v>
      </c>
      <c r="Q5" s="1087"/>
      <c r="R5" s="1087" t="s">
        <v>193</v>
      </c>
      <c r="S5" s="1087"/>
      <c r="T5" s="1087" t="s">
        <v>190</v>
      </c>
      <c r="U5" s="1087"/>
      <c r="V5" s="1087" t="s">
        <v>895</v>
      </c>
      <c r="W5" s="1087"/>
      <c r="X5" s="1087" t="s">
        <v>896</v>
      </c>
      <c r="Y5" s="1087"/>
      <c r="Z5" s="1087" t="s">
        <v>658</v>
      </c>
      <c r="AA5" s="1087"/>
      <c r="AB5" s="1087" t="s">
        <v>192</v>
      </c>
      <c r="AC5" s="1087"/>
      <c r="AD5" s="1087" t="s">
        <v>897</v>
      </c>
      <c r="AE5" s="1087"/>
      <c r="AF5" s="1087" t="s">
        <v>898</v>
      </c>
      <c r="AG5" s="1087"/>
      <c r="AH5" s="1087" t="s">
        <v>899</v>
      </c>
      <c r="AI5" s="1087"/>
      <c r="AJ5" s="1087" t="s">
        <v>232</v>
      </c>
      <c r="AK5" s="1087"/>
      <c r="AL5" s="1087" t="s">
        <v>231</v>
      </c>
      <c r="AM5" s="1087"/>
      <c r="AN5" s="1087" t="s">
        <v>900</v>
      </c>
      <c r="AO5" s="1087"/>
      <c r="AP5" s="1087" t="s">
        <v>901</v>
      </c>
      <c r="AQ5" s="1087"/>
      <c r="AR5" s="1087" t="s">
        <v>432</v>
      </c>
      <c r="AS5" s="1087"/>
    </row>
    <row r="6" spans="1:45">
      <c r="A6" s="1118"/>
      <c r="B6" s="714" t="s">
        <v>31</v>
      </c>
      <c r="C6" s="714" t="s">
        <v>32</v>
      </c>
      <c r="D6" s="714" t="s">
        <v>31</v>
      </c>
      <c r="E6" s="714" t="s">
        <v>32</v>
      </c>
      <c r="F6" s="714" t="s">
        <v>31</v>
      </c>
      <c r="G6" s="714" t="s">
        <v>32</v>
      </c>
      <c r="H6" s="714" t="s">
        <v>31</v>
      </c>
      <c r="I6" s="714" t="s">
        <v>32</v>
      </c>
      <c r="J6" s="714" t="s">
        <v>31</v>
      </c>
      <c r="K6" s="714" t="s">
        <v>32</v>
      </c>
      <c r="L6" s="714" t="s">
        <v>32</v>
      </c>
      <c r="M6" s="714" t="s">
        <v>32</v>
      </c>
      <c r="N6" s="714" t="s">
        <v>31</v>
      </c>
      <c r="O6" s="714" t="s">
        <v>32</v>
      </c>
      <c r="P6" s="714" t="s">
        <v>31</v>
      </c>
      <c r="Q6" s="714" t="s">
        <v>32</v>
      </c>
      <c r="R6" s="714" t="s">
        <v>31</v>
      </c>
      <c r="S6" s="714" t="s">
        <v>32</v>
      </c>
      <c r="T6" s="714" t="s">
        <v>31</v>
      </c>
      <c r="U6" s="714" t="s">
        <v>32</v>
      </c>
      <c r="V6" s="714" t="s">
        <v>31</v>
      </c>
      <c r="W6" s="714" t="s">
        <v>32</v>
      </c>
      <c r="X6" s="714" t="s">
        <v>31</v>
      </c>
      <c r="Y6" s="714" t="s">
        <v>32</v>
      </c>
      <c r="Z6" s="714" t="s">
        <v>31</v>
      </c>
      <c r="AA6" s="714" t="s">
        <v>32</v>
      </c>
      <c r="AB6" s="714" t="s">
        <v>31</v>
      </c>
      <c r="AC6" s="714" t="s">
        <v>32</v>
      </c>
      <c r="AD6" s="714" t="s">
        <v>31</v>
      </c>
      <c r="AE6" s="714" t="s">
        <v>32</v>
      </c>
      <c r="AF6" s="714" t="s">
        <v>31</v>
      </c>
      <c r="AG6" s="714" t="s">
        <v>32</v>
      </c>
      <c r="AH6" s="714" t="s">
        <v>31</v>
      </c>
      <c r="AI6" s="714" t="s">
        <v>32</v>
      </c>
      <c r="AJ6" s="714" t="s">
        <v>31</v>
      </c>
      <c r="AK6" s="714" t="s">
        <v>32</v>
      </c>
      <c r="AL6" s="714" t="s">
        <v>31</v>
      </c>
      <c r="AM6" s="714" t="s">
        <v>32</v>
      </c>
      <c r="AN6" s="714" t="s">
        <v>31</v>
      </c>
      <c r="AO6" s="714" t="s">
        <v>32</v>
      </c>
      <c r="AP6" s="714" t="s">
        <v>31</v>
      </c>
      <c r="AQ6" s="714" t="s">
        <v>32</v>
      </c>
      <c r="AR6" s="714" t="s">
        <v>31</v>
      </c>
      <c r="AS6" s="714" t="s">
        <v>32</v>
      </c>
    </row>
    <row r="7" spans="1:45">
      <c r="A7" s="1118"/>
      <c r="B7" s="715" t="s">
        <v>29</v>
      </c>
      <c r="C7" s="715" t="s">
        <v>30</v>
      </c>
      <c r="D7" s="715" t="s">
        <v>29</v>
      </c>
      <c r="E7" s="715" t="s">
        <v>30</v>
      </c>
      <c r="F7" s="715" t="s">
        <v>29</v>
      </c>
      <c r="G7" s="715" t="s">
        <v>30</v>
      </c>
      <c r="H7" s="715" t="s">
        <v>29</v>
      </c>
      <c r="I7" s="715" t="s">
        <v>30</v>
      </c>
      <c r="J7" s="715" t="s">
        <v>29</v>
      </c>
      <c r="K7" s="715" t="s">
        <v>30</v>
      </c>
      <c r="L7" s="715" t="s">
        <v>30</v>
      </c>
      <c r="M7" s="715" t="s">
        <v>30</v>
      </c>
      <c r="N7" s="715" t="s">
        <v>29</v>
      </c>
      <c r="O7" s="715" t="s">
        <v>30</v>
      </c>
      <c r="P7" s="715" t="s">
        <v>29</v>
      </c>
      <c r="Q7" s="715" t="s">
        <v>30</v>
      </c>
      <c r="R7" s="715" t="s">
        <v>29</v>
      </c>
      <c r="S7" s="715" t="s">
        <v>30</v>
      </c>
      <c r="T7" s="715" t="s">
        <v>29</v>
      </c>
      <c r="U7" s="715" t="s">
        <v>30</v>
      </c>
      <c r="V7" s="715" t="s">
        <v>29</v>
      </c>
      <c r="W7" s="715" t="s">
        <v>30</v>
      </c>
      <c r="X7" s="715" t="s">
        <v>29</v>
      </c>
      <c r="Y7" s="715" t="s">
        <v>30</v>
      </c>
      <c r="Z7" s="715" t="s">
        <v>29</v>
      </c>
      <c r="AA7" s="715" t="s">
        <v>30</v>
      </c>
      <c r="AB7" s="715" t="s">
        <v>29</v>
      </c>
      <c r="AC7" s="715" t="s">
        <v>30</v>
      </c>
      <c r="AD7" s="715" t="s">
        <v>29</v>
      </c>
      <c r="AE7" s="715" t="s">
        <v>30</v>
      </c>
      <c r="AF7" s="715" t="s">
        <v>29</v>
      </c>
      <c r="AG7" s="715" t="s">
        <v>30</v>
      </c>
      <c r="AH7" s="715" t="s">
        <v>29</v>
      </c>
      <c r="AI7" s="715" t="s">
        <v>30</v>
      </c>
      <c r="AJ7" s="715" t="s">
        <v>29</v>
      </c>
      <c r="AK7" s="715" t="s">
        <v>30</v>
      </c>
      <c r="AL7" s="715" t="s">
        <v>29</v>
      </c>
      <c r="AM7" s="715" t="s">
        <v>30</v>
      </c>
      <c r="AN7" s="715" t="s">
        <v>29</v>
      </c>
      <c r="AO7" s="715" t="s">
        <v>30</v>
      </c>
      <c r="AP7" s="715" t="s">
        <v>29</v>
      </c>
      <c r="AQ7" s="715" t="s">
        <v>30</v>
      </c>
      <c r="AR7" s="715" t="s">
        <v>29</v>
      </c>
      <c r="AS7" s="715" t="s">
        <v>30</v>
      </c>
    </row>
    <row r="8" spans="1:45" ht="18">
      <c r="A8" s="365" t="s">
        <v>434</v>
      </c>
      <c r="B8" s="386">
        <v>591.40201000000002</v>
      </c>
      <c r="C8" s="387">
        <v>1.0000329782947099</v>
      </c>
      <c r="D8" s="386">
        <v>2376.9168300000001</v>
      </c>
      <c r="E8" s="387">
        <v>9.1239760752823321E-2</v>
      </c>
      <c r="F8" s="386">
        <v>2343.2201299999997</v>
      </c>
      <c r="G8" s="387">
        <v>9.2088164378860041E-2</v>
      </c>
      <c r="H8" s="386">
        <v>2222.5740900000001</v>
      </c>
      <c r="I8" s="387">
        <v>8.5933377785087917E-2</v>
      </c>
      <c r="J8" s="386">
        <v>7441.9731900000006</v>
      </c>
      <c r="K8" s="387">
        <v>7.8300280687758267E-2</v>
      </c>
      <c r="L8" s="386">
        <v>726.08992000000001</v>
      </c>
      <c r="M8" s="387">
        <v>9.6236970228320118E-2</v>
      </c>
      <c r="N8" s="386">
        <v>13202.10518</v>
      </c>
      <c r="O8" s="387">
        <v>7.641404568274715E-2</v>
      </c>
      <c r="P8" s="386">
        <v>6874.95622</v>
      </c>
      <c r="Q8" s="387">
        <v>7.0791888692698188E-2</v>
      </c>
      <c r="R8" s="386">
        <v>3572.3896099999997</v>
      </c>
      <c r="S8" s="387">
        <v>0.12140113534417783</v>
      </c>
      <c r="T8" s="386">
        <v>9306.2463599999992</v>
      </c>
      <c r="U8" s="387">
        <v>0.11556523158614743</v>
      </c>
      <c r="V8" s="386">
        <v>6321.74539</v>
      </c>
      <c r="W8" s="387">
        <v>0.12811392822875975</v>
      </c>
      <c r="X8" s="386">
        <v>7617.7059400000007</v>
      </c>
      <c r="Y8" s="387">
        <v>0.12839145040971958</v>
      </c>
      <c r="Z8" s="386">
        <v>5752.89059</v>
      </c>
      <c r="AA8" s="387">
        <v>9.5373974667936262E-2</v>
      </c>
      <c r="AB8" s="386">
        <v>20527.837179999999</v>
      </c>
      <c r="AC8" s="387">
        <v>8.36946489641332E-2</v>
      </c>
      <c r="AD8" s="386">
        <v>17908.245589999999</v>
      </c>
      <c r="AE8" s="387">
        <v>9.357024335487156E-2</v>
      </c>
      <c r="AF8" s="386">
        <v>3178.0967799999999</v>
      </c>
      <c r="AG8" s="387">
        <v>8.4353518164818245E-2</v>
      </c>
      <c r="AH8" s="386">
        <v>367.20415000000003</v>
      </c>
      <c r="AI8" s="387">
        <v>0.11541869356800422</v>
      </c>
      <c r="AJ8" s="386">
        <v>312.07603</v>
      </c>
      <c r="AK8" s="387">
        <v>0.1417402410355072</v>
      </c>
      <c r="AL8" s="386">
        <v>1400.4946699999998</v>
      </c>
      <c r="AM8" s="387">
        <v>2.3530575573207837E-2</v>
      </c>
      <c r="AN8" s="386">
        <v>3484.1441</v>
      </c>
      <c r="AO8" s="387">
        <v>8.0262499340801791E-2</v>
      </c>
      <c r="AP8" s="386">
        <v>4795.9845800000003</v>
      </c>
      <c r="AQ8" s="387">
        <v>8.5306661230354727E-2</v>
      </c>
      <c r="AR8" s="386">
        <v>120324.29853999999</v>
      </c>
      <c r="AS8" s="387">
        <v>8.7940759682703748E-2</v>
      </c>
    </row>
    <row r="9" spans="1:45" ht="18">
      <c r="A9" s="365" t="s">
        <v>435</v>
      </c>
      <c r="B9" s="386">
        <v>0</v>
      </c>
      <c r="C9" s="387">
        <v>0</v>
      </c>
      <c r="D9" s="386">
        <v>3.1424400000000001</v>
      </c>
      <c r="E9" s="387">
        <v>1.2062495000302644E-4</v>
      </c>
      <c r="F9" s="386">
        <v>2.9470399999999999</v>
      </c>
      <c r="G9" s="387">
        <v>1.1581818561411714E-4</v>
      </c>
      <c r="H9" s="386">
        <v>3.02772</v>
      </c>
      <c r="I9" s="387">
        <v>1.1706345707803441E-4</v>
      </c>
      <c r="J9" s="386">
        <v>11.29518</v>
      </c>
      <c r="K9" s="387">
        <v>1.1884156820225704E-4</v>
      </c>
      <c r="L9" s="386">
        <v>3.1290100000000001</v>
      </c>
      <c r="M9" s="387">
        <v>4.1472334750786226E-4</v>
      </c>
      <c r="N9" s="386">
        <v>19.783750000000001</v>
      </c>
      <c r="O9" s="387">
        <v>1.1450873596782306E-4</v>
      </c>
      <c r="P9" s="386">
        <v>17.652759999999997</v>
      </c>
      <c r="Q9" s="387">
        <v>1.8177166240033375E-4</v>
      </c>
      <c r="R9" s="386">
        <v>0</v>
      </c>
      <c r="S9" s="387">
        <v>0</v>
      </c>
      <c r="T9" s="386">
        <v>16.95608</v>
      </c>
      <c r="U9" s="387">
        <v>2.1056108297494531E-4</v>
      </c>
      <c r="V9" s="386">
        <v>5.8338700000000001</v>
      </c>
      <c r="W9" s="387">
        <v>1.1822684343760237E-4</v>
      </c>
      <c r="X9" s="386">
        <v>145.5</v>
      </c>
      <c r="Y9" s="387">
        <v>2.4523073195201594E-3</v>
      </c>
      <c r="Z9" s="386">
        <v>7.3288700000000002</v>
      </c>
      <c r="AA9" s="387">
        <v>1.2150126111204177E-4</v>
      </c>
      <c r="AB9" s="386">
        <v>49.264180000000003</v>
      </c>
      <c r="AC9" s="387">
        <v>2.008564377947717E-4</v>
      </c>
      <c r="AD9" s="386">
        <v>34.91957</v>
      </c>
      <c r="AE9" s="387">
        <v>1.8245409056552215E-4</v>
      </c>
      <c r="AF9" s="386">
        <v>4.9580099999999998</v>
      </c>
      <c r="AG9" s="387">
        <v>1.3159623999755933E-4</v>
      </c>
      <c r="AH9" s="386">
        <v>0</v>
      </c>
      <c r="AI9" s="387">
        <v>0</v>
      </c>
      <c r="AJ9" s="386">
        <v>0</v>
      </c>
      <c r="AK9" s="387">
        <v>0</v>
      </c>
      <c r="AL9" s="386">
        <v>0</v>
      </c>
      <c r="AM9" s="387">
        <v>0</v>
      </c>
      <c r="AN9" s="386">
        <v>7.53932</v>
      </c>
      <c r="AO9" s="387">
        <v>1.7367957500095756E-4</v>
      </c>
      <c r="AP9" s="386">
        <v>7.5895200000000003</v>
      </c>
      <c r="AQ9" s="387">
        <v>1.3499555737541631E-4</v>
      </c>
      <c r="AR9" s="386">
        <v>340.86732000000001</v>
      </c>
      <c r="AS9" s="387">
        <v>2.4912782734272219E-4</v>
      </c>
    </row>
    <row r="10" spans="1:45" ht="27">
      <c r="A10" s="365" t="s">
        <v>436</v>
      </c>
      <c r="B10" s="386">
        <v>0</v>
      </c>
      <c r="C10" s="387">
        <v>0</v>
      </c>
      <c r="D10" s="386">
        <v>23732.287270000001</v>
      </c>
      <c r="E10" s="387">
        <v>0.91098190113453592</v>
      </c>
      <c r="F10" s="386">
        <v>23155.908910000002</v>
      </c>
      <c r="G10" s="387">
        <v>0.91002339846149671</v>
      </c>
      <c r="H10" s="386">
        <v>23689.36404</v>
      </c>
      <c r="I10" s="387">
        <v>0.9159231535619119</v>
      </c>
      <c r="J10" s="386">
        <v>87774.963829999993</v>
      </c>
      <c r="K10" s="387">
        <v>0.92351908959871276</v>
      </c>
      <c r="L10" s="386">
        <v>6821.18984</v>
      </c>
      <c r="M10" s="387">
        <v>0.90409001071630302</v>
      </c>
      <c r="N10" s="386">
        <v>159869.02828999999</v>
      </c>
      <c r="O10" s="387">
        <v>0.92532509508521088</v>
      </c>
      <c r="P10" s="386">
        <v>90419.891579999996</v>
      </c>
      <c r="Q10" s="387">
        <v>0.93105973267378828</v>
      </c>
      <c r="R10" s="386">
        <v>25895.83222</v>
      </c>
      <c r="S10" s="387">
        <v>0.88002255503994187</v>
      </c>
      <c r="T10" s="386">
        <v>71366.212750000006</v>
      </c>
      <c r="U10" s="387">
        <v>0.88622765665533254</v>
      </c>
      <c r="V10" s="386">
        <v>43082.330729999994</v>
      </c>
      <c r="W10" s="387">
        <v>0.87308904211830485</v>
      </c>
      <c r="X10" s="386">
        <v>51654.509399999995</v>
      </c>
      <c r="Y10" s="387">
        <v>0.87060296555218464</v>
      </c>
      <c r="Z10" s="386">
        <v>54645.29709</v>
      </c>
      <c r="AA10" s="387">
        <v>0.90593399941289532</v>
      </c>
      <c r="AB10" s="386">
        <v>224948.29321</v>
      </c>
      <c r="AC10" s="387">
        <v>0.91714330497684993</v>
      </c>
      <c r="AD10" s="386">
        <v>173689.65277000002</v>
      </c>
      <c r="AE10" s="387">
        <v>0.90752513953613057</v>
      </c>
      <c r="AF10" s="386">
        <v>34551.722999999998</v>
      </c>
      <c r="AG10" s="387">
        <v>0.91707697891637785</v>
      </c>
      <c r="AH10" s="386">
        <v>2818.0422599999997</v>
      </c>
      <c r="AI10" s="387">
        <v>0.88576002223456907</v>
      </c>
      <c r="AJ10" s="386">
        <v>1891.5024900000001</v>
      </c>
      <c r="AK10" s="387">
        <v>0.85909199387041058</v>
      </c>
      <c r="AL10" s="386">
        <v>58181.677080000001</v>
      </c>
      <c r="AM10" s="387">
        <v>0.97754627620747359</v>
      </c>
      <c r="AN10" s="386">
        <v>39983.461149999996</v>
      </c>
      <c r="AO10" s="387">
        <v>0.92107916093219244</v>
      </c>
      <c r="AP10" s="386">
        <v>51491.114560000002</v>
      </c>
      <c r="AQ10" s="387">
        <v>0.91587764574157693</v>
      </c>
      <c r="AR10" s="386">
        <v>1249662.2824700002</v>
      </c>
      <c r="AS10" s="387">
        <v>0.91333381370762778</v>
      </c>
    </row>
    <row r="11" spans="1:45" ht="18.75">
      <c r="A11" s="365" t="s">
        <v>437</v>
      </c>
      <c r="B11" s="388">
        <v>0</v>
      </c>
      <c r="C11" s="389">
        <v>0</v>
      </c>
      <c r="D11" s="388">
        <v>19548.58382</v>
      </c>
      <c r="E11" s="389">
        <v>0.75038726146480816</v>
      </c>
      <c r="F11" s="388">
        <v>19194.292980000002</v>
      </c>
      <c r="G11" s="389">
        <v>0.75433254624619483</v>
      </c>
      <c r="H11" s="388">
        <v>20027.79322</v>
      </c>
      <c r="I11" s="389">
        <v>0.77435255306871786</v>
      </c>
      <c r="J11" s="388">
        <v>73123.578010000012</v>
      </c>
      <c r="K11" s="389">
        <v>0.76936540039808832</v>
      </c>
      <c r="L11" s="388">
        <v>6415.1961900000006</v>
      </c>
      <c r="M11" s="389">
        <v>0.85027904635539175</v>
      </c>
      <c r="N11" s="388">
        <v>131515.86502</v>
      </c>
      <c r="O11" s="389">
        <v>0.76121642576129578</v>
      </c>
      <c r="P11" s="388">
        <v>75112.975250000003</v>
      </c>
      <c r="Q11" s="389">
        <v>0.77344338103659871</v>
      </c>
      <c r="R11" s="388">
        <v>19154.170340000001</v>
      </c>
      <c r="S11" s="389">
        <v>0.65091949079198475</v>
      </c>
      <c r="T11" s="388">
        <v>32779.693309999995</v>
      </c>
      <c r="U11" s="389">
        <v>0.40705916243260049</v>
      </c>
      <c r="V11" s="388">
        <v>28311.850340000001</v>
      </c>
      <c r="W11" s="389">
        <v>0.57375647684573183</v>
      </c>
      <c r="X11" s="388">
        <v>34412.072260000001</v>
      </c>
      <c r="Y11" s="389">
        <v>0.57999296689384627</v>
      </c>
      <c r="Z11" s="388">
        <v>28208.861129999998</v>
      </c>
      <c r="AA11" s="389">
        <v>0.46765902544723198</v>
      </c>
      <c r="AB11" s="388">
        <v>107842.0621</v>
      </c>
      <c r="AC11" s="389">
        <v>0.43968604446168708</v>
      </c>
      <c r="AD11" s="388">
        <v>82575.831059999997</v>
      </c>
      <c r="AE11" s="389">
        <v>0.43145715020959585</v>
      </c>
      <c r="AF11" s="388">
        <v>22467.045550000003</v>
      </c>
      <c r="AG11" s="389">
        <v>0.59632366982597806</v>
      </c>
      <c r="AH11" s="388">
        <v>1805.5948000000001</v>
      </c>
      <c r="AI11" s="389">
        <v>0.56753005903986065</v>
      </c>
      <c r="AJ11" s="388">
        <v>1575.26584</v>
      </c>
      <c r="AK11" s="389">
        <v>0.71546206178219052</v>
      </c>
      <c r="AL11" s="388">
        <v>46959.586739999999</v>
      </c>
      <c r="AM11" s="389">
        <v>0.78899700823008401</v>
      </c>
      <c r="AN11" s="388">
        <v>26232.157299999999</v>
      </c>
      <c r="AO11" s="389">
        <v>0.60429719539988569</v>
      </c>
      <c r="AP11" s="388">
        <v>36962.419479999997</v>
      </c>
      <c r="AQ11" s="389">
        <v>0.65745428164713238</v>
      </c>
      <c r="AR11" s="388">
        <v>814224.8947399999</v>
      </c>
      <c r="AS11" s="389">
        <v>0.59508808000406976</v>
      </c>
    </row>
    <row r="12" spans="1:45" ht="19.5">
      <c r="A12" s="372" t="s">
        <v>438</v>
      </c>
      <c r="B12" s="388">
        <v>0</v>
      </c>
      <c r="C12" s="389">
        <v>0</v>
      </c>
      <c r="D12" s="388">
        <v>5836.1899800000001</v>
      </c>
      <c r="E12" s="389">
        <v>0.22402659224859151</v>
      </c>
      <c r="F12" s="388">
        <v>6145.0077499999998</v>
      </c>
      <c r="G12" s="389">
        <v>0.24149779038957339</v>
      </c>
      <c r="H12" s="388">
        <v>6746.6937199999993</v>
      </c>
      <c r="I12" s="389">
        <v>0.26085347743842369</v>
      </c>
      <c r="J12" s="388">
        <v>23528.48734</v>
      </c>
      <c r="K12" s="389">
        <v>0.24755358771728747</v>
      </c>
      <c r="L12" s="388">
        <v>358.26557000000003</v>
      </c>
      <c r="M12" s="389">
        <v>4.7485018100681162E-2</v>
      </c>
      <c r="N12" s="388">
        <v>40445.104299999999</v>
      </c>
      <c r="O12" s="389">
        <v>0.23409706296732238</v>
      </c>
      <c r="P12" s="388">
        <v>24148.11579</v>
      </c>
      <c r="Q12" s="389">
        <v>0.24865477981822953</v>
      </c>
      <c r="R12" s="388">
        <v>5992.7479499999999</v>
      </c>
      <c r="S12" s="389">
        <v>0.20365259235022082</v>
      </c>
      <c r="T12" s="388">
        <v>12244.553089999999</v>
      </c>
      <c r="U12" s="389">
        <v>0.15205320800412672</v>
      </c>
      <c r="V12" s="388">
        <v>8121.0510599999998</v>
      </c>
      <c r="W12" s="389">
        <v>0.16457792721116424</v>
      </c>
      <c r="X12" s="388">
        <v>13231.167960000001</v>
      </c>
      <c r="Y12" s="389">
        <v>0.22300268064679463</v>
      </c>
      <c r="Z12" s="388">
        <v>7968.0437499999998</v>
      </c>
      <c r="AA12" s="389">
        <v>0.13209776735307385</v>
      </c>
      <c r="AB12" s="388">
        <v>36290.397870000001</v>
      </c>
      <c r="AC12" s="389">
        <v>0.14796064894053185</v>
      </c>
      <c r="AD12" s="388">
        <v>27163.073399999997</v>
      </c>
      <c r="AE12" s="389">
        <v>0.14192654302906724</v>
      </c>
      <c r="AF12" s="388">
        <v>6957.5310499999996</v>
      </c>
      <c r="AG12" s="389">
        <v>0.18466782556837741</v>
      </c>
      <c r="AH12" s="388">
        <v>774.92759000000001</v>
      </c>
      <c r="AI12" s="389">
        <v>0.24357330941821329</v>
      </c>
      <c r="AJ12" s="388">
        <v>231.41737000000001</v>
      </c>
      <c r="AK12" s="389">
        <v>0.10510629029599984</v>
      </c>
      <c r="AL12" s="388">
        <v>7825.7755199999992</v>
      </c>
      <c r="AM12" s="389">
        <v>0.13148568590576634</v>
      </c>
      <c r="AN12" s="388">
        <v>7769.4724999999999</v>
      </c>
      <c r="AO12" s="389">
        <v>0.17898148397755065</v>
      </c>
      <c r="AP12" s="388">
        <v>6050.1942300000001</v>
      </c>
      <c r="AQ12" s="389">
        <v>0.10761541471771305</v>
      </c>
      <c r="AR12" s="388">
        <v>247828.21779</v>
      </c>
      <c r="AS12" s="389">
        <v>0.18112884934889525</v>
      </c>
    </row>
    <row r="13" spans="1:45" ht="19.5">
      <c r="A13" s="372" t="s">
        <v>439</v>
      </c>
      <c r="B13" s="388">
        <v>0</v>
      </c>
      <c r="C13" s="389">
        <v>0</v>
      </c>
      <c r="D13" s="388">
        <v>13314.797369999998</v>
      </c>
      <c r="E13" s="389">
        <v>0.51109862624478997</v>
      </c>
      <c r="F13" s="388">
        <v>12828.92607</v>
      </c>
      <c r="G13" s="389">
        <v>0.50417467723717579</v>
      </c>
      <c r="H13" s="388">
        <v>12994.223960000001</v>
      </c>
      <c r="I13" s="389">
        <v>0.50240734902957551</v>
      </c>
      <c r="J13" s="388">
        <v>48744.536140000004</v>
      </c>
      <c r="K13" s="389">
        <v>0.5128627535080621</v>
      </c>
      <c r="L13" s="388">
        <v>6044.7398200000007</v>
      </c>
      <c r="M13" s="389">
        <v>0.80117824262769155</v>
      </c>
      <c r="N13" s="388">
        <v>88919.768580000004</v>
      </c>
      <c r="O13" s="389">
        <v>0.51466937777959931</v>
      </c>
      <c r="P13" s="388">
        <v>50059.417740000004</v>
      </c>
      <c r="Q13" s="389">
        <v>0.51546520665281581</v>
      </c>
      <c r="R13" s="388">
        <v>12345.02549</v>
      </c>
      <c r="S13" s="389">
        <v>0.41952314107721733</v>
      </c>
      <c r="T13" s="388">
        <v>14811.842289999999</v>
      </c>
      <c r="U13" s="389">
        <v>0.18393387819805601</v>
      </c>
      <c r="V13" s="388">
        <v>18488.23977</v>
      </c>
      <c r="W13" s="389">
        <v>0.37467516909438225</v>
      </c>
      <c r="X13" s="388">
        <v>20293.159039999999</v>
      </c>
      <c r="Y13" s="389">
        <v>0.34202792061841025</v>
      </c>
      <c r="Z13" s="388">
        <v>14318.658289999999</v>
      </c>
      <c r="AA13" s="389">
        <v>0.23738107507260892</v>
      </c>
      <c r="AB13" s="388">
        <v>50832.321590000007</v>
      </c>
      <c r="AC13" s="389">
        <v>0.20724995401132559</v>
      </c>
      <c r="AD13" s="388">
        <v>39276.57101</v>
      </c>
      <c r="AE13" s="389">
        <v>0.20521933815799284</v>
      </c>
      <c r="AF13" s="388">
        <v>14663.25332</v>
      </c>
      <c r="AG13" s="389">
        <v>0.38919425395344676</v>
      </c>
      <c r="AH13" s="388">
        <v>965.51195999999993</v>
      </c>
      <c r="AI13" s="389">
        <v>0.30347731377078152</v>
      </c>
      <c r="AJ13" s="388">
        <v>1312.3424600000001</v>
      </c>
      <c r="AK13" s="389">
        <v>0.59604621540952851</v>
      </c>
      <c r="AL13" s="388">
        <v>35694.065569999999</v>
      </c>
      <c r="AM13" s="389">
        <v>0.59971803206499952</v>
      </c>
      <c r="AN13" s="388">
        <v>17160.212769999998</v>
      </c>
      <c r="AO13" s="389">
        <v>0.39531130935145403</v>
      </c>
      <c r="AP13" s="388">
        <v>30288.812379999999</v>
      </c>
      <c r="AQ13" s="389">
        <v>0.5387501593615287</v>
      </c>
      <c r="AR13" s="388">
        <v>503356.42561999999</v>
      </c>
      <c r="AS13" s="389">
        <v>0.36788534815748586</v>
      </c>
    </row>
    <row r="14" spans="1:45" ht="19.5">
      <c r="A14" s="372" t="s">
        <v>440</v>
      </c>
      <c r="B14" s="388">
        <v>0</v>
      </c>
      <c r="C14" s="389">
        <v>0</v>
      </c>
      <c r="D14" s="388">
        <v>0</v>
      </c>
      <c r="E14" s="389">
        <v>0</v>
      </c>
      <c r="F14" s="388">
        <v>0</v>
      </c>
      <c r="G14" s="389">
        <v>0</v>
      </c>
      <c r="H14" s="388">
        <v>0</v>
      </c>
      <c r="I14" s="389">
        <v>0</v>
      </c>
      <c r="J14" s="388">
        <v>0</v>
      </c>
      <c r="K14" s="389">
        <v>0</v>
      </c>
      <c r="L14" s="388">
        <v>0</v>
      </c>
      <c r="M14" s="389">
        <v>0</v>
      </c>
      <c r="N14" s="388">
        <v>0</v>
      </c>
      <c r="O14" s="389">
        <v>0</v>
      </c>
      <c r="P14" s="388">
        <v>0</v>
      </c>
      <c r="Q14" s="389">
        <v>0</v>
      </c>
      <c r="R14" s="388">
        <v>0</v>
      </c>
      <c r="S14" s="389">
        <v>0</v>
      </c>
      <c r="T14" s="388">
        <v>0</v>
      </c>
      <c r="U14" s="389">
        <v>0</v>
      </c>
      <c r="V14" s="388">
        <v>0</v>
      </c>
      <c r="W14" s="389">
        <v>0</v>
      </c>
      <c r="X14" s="388">
        <v>0</v>
      </c>
      <c r="Y14" s="389">
        <v>0</v>
      </c>
      <c r="Z14" s="388">
        <v>439.52206999999999</v>
      </c>
      <c r="AA14" s="389">
        <v>7.2865920382780835E-3</v>
      </c>
      <c r="AB14" s="388">
        <v>0</v>
      </c>
      <c r="AC14" s="389">
        <v>0</v>
      </c>
      <c r="AD14" s="388">
        <v>0</v>
      </c>
      <c r="AE14" s="389">
        <v>0</v>
      </c>
      <c r="AF14" s="388">
        <v>0</v>
      </c>
      <c r="AG14" s="389">
        <v>0</v>
      </c>
      <c r="AH14" s="388">
        <v>0</v>
      </c>
      <c r="AI14" s="389">
        <v>0</v>
      </c>
      <c r="AJ14" s="388">
        <v>0</v>
      </c>
      <c r="AK14" s="389">
        <v>0</v>
      </c>
      <c r="AL14" s="388">
        <v>0</v>
      </c>
      <c r="AM14" s="389">
        <v>0</v>
      </c>
      <c r="AN14" s="388">
        <v>0</v>
      </c>
      <c r="AO14" s="389">
        <v>0</v>
      </c>
      <c r="AP14" s="388">
        <v>0</v>
      </c>
      <c r="AQ14" s="389">
        <v>0</v>
      </c>
      <c r="AR14" s="388">
        <v>439.52206999999999</v>
      </c>
      <c r="AS14" s="389">
        <v>3.2123108301574895E-4</v>
      </c>
    </row>
    <row r="15" spans="1:45" ht="19.5">
      <c r="A15" s="372" t="s">
        <v>441</v>
      </c>
      <c r="B15" s="388">
        <v>0</v>
      </c>
      <c r="C15" s="389">
        <v>0</v>
      </c>
      <c r="D15" s="388">
        <v>191.43931000000001</v>
      </c>
      <c r="E15" s="389">
        <v>7.3485435513053173E-3</v>
      </c>
      <c r="F15" s="388">
        <v>220.35916</v>
      </c>
      <c r="G15" s="389">
        <v>8.6600786194455919E-3</v>
      </c>
      <c r="H15" s="388">
        <v>286.87554</v>
      </c>
      <c r="I15" s="389">
        <v>1.1091726600718674E-2</v>
      </c>
      <c r="J15" s="388">
        <v>850.55453</v>
      </c>
      <c r="K15" s="389">
        <v>8.9490591727386087E-3</v>
      </c>
      <c r="L15" s="388">
        <v>0</v>
      </c>
      <c r="M15" s="389">
        <v>0</v>
      </c>
      <c r="N15" s="388">
        <v>2150.9921400000003</v>
      </c>
      <c r="O15" s="389">
        <v>1.2449985014374054E-2</v>
      </c>
      <c r="P15" s="388">
        <v>905.44171999999992</v>
      </c>
      <c r="Q15" s="389">
        <v>9.3233945655533494E-3</v>
      </c>
      <c r="R15" s="388">
        <v>752.29552999999999</v>
      </c>
      <c r="S15" s="389">
        <v>2.5565389396692933E-2</v>
      </c>
      <c r="T15" s="388">
        <v>4419.96306</v>
      </c>
      <c r="U15" s="389">
        <v>5.4887226801410068E-2</v>
      </c>
      <c r="V15" s="388">
        <v>331.46564000000001</v>
      </c>
      <c r="W15" s="389">
        <v>6.717348231144107E-3</v>
      </c>
      <c r="X15" s="388">
        <v>887.74526000000003</v>
      </c>
      <c r="Y15" s="389">
        <v>1.4962365628641424E-2</v>
      </c>
      <c r="Z15" s="388">
        <v>4804.83259</v>
      </c>
      <c r="AA15" s="389">
        <v>7.9656648175944977E-2</v>
      </c>
      <c r="AB15" s="388">
        <v>17004.927179999999</v>
      </c>
      <c r="AC15" s="389">
        <v>6.9331288947350633E-2</v>
      </c>
      <c r="AD15" s="388">
        <v>13504.004630000001</v>
      </c>
      <c r="AE15" s="389">
        <v>7.0558167920144799E-2</v>
      </c>
      <c r="AF15" s="388">
        <v>280.47068999999999</v>
      </c>
      <c r="AG15" s="389">
        <v>7.4442948347262436E-3</v>
      </c>
      <c r="AH15" s="388">
        <v>38.863690000000005</v>
      </c>
      <c r="AI15" s="389">
        <v>1.2215538215000866E-2</v>
      </c>
      <c r="AJ15" s="388">
        <v>31.50601</v>
      </c>
      <c r="AK15" s="389">
        <v>1.4309556076662153E-2</v>
      </c>
      <c r="AL15" s="388">
        <v>3439.7456499999998</v>
      </c>
      <c r="AM15" s="389">
        <v>5.7793290259318106E-2</v>
      </c>
      <c r="AN15" s="388">
        <v>252.36275000000001</v>
      </c>
      <c r="AO15" s="389">
        <v>5.8135554885683192E-3</v>
      </c>
      <c r="AP15" s="388">
        <v>623.41287</v>
      </c>
      <c r="AQ15" s="389">
        <v>1.1088707567890715E-2</v>
      </c>
      <c r="AR15" s="388">
        <v>50977.257949999999</v>
      </c>
      <c r="AS15" s="389">
        <v>3.725746873291641E-2</v>
      </c>
    </row>
    <row r="16" spans="1:45" ht="19.5">
      <c r="A16" s="373" t="s">
        <v>442</v>
      </c>
      <c r="B16" s="388">
        <v>0</v>
      </c>
      <c r="C16" s="389">
        <v>0</v>
      </c>
      <c r="D16" s="388">
        <v>0</v>
      </c>
      <c r="E16" s="389">
        <v>0</v>
      </c>
      <c r="F16" s="388">
        <v>0</v>
      </c>
      <c r="G16" s="389">
        <v>0</v>
      </c>
      <c r="H16" s="388">
        <v>0</v>
      </c>
      <c r="I16" s="389">
        <v>0</v>
      </c>
      <c r="J16" s="388">
        <v>0</v>
      </c>
      <c r="K16" s="389">
        <v>0</v>
      </c>
      <c r="L16" s="388">
        <v>0</v>
      </c>
      <c r="M16" s="389">
        <v>0</v>
      </c>
      <c r="N16" s="388">
        <v>0</v>
      </c>
      <c r="O16" s="389">
        <v>0</v>
      </c>
      <c r="P16" s="388">
        <v>0</v>
      </c>
      <c r="Q16" s="389">
        <v>0</v>
      </c>
      <c r="R16" s="388">
        <v>0</v>
      </c>
      <c r="S16" s="389">
        <v>0</v>
      </c>
      <c r="T16" s="388">
        <v>0</v>
      </c>
      <c r="U16" s="389">
        <v>0</v>
      </c>
      <c r="V16" s="388">
        <v>0</v>
      </c>
      <c r="W16" s="389">
        <v>0</v>
      </c>
      <c r="X16" s="388">
        <v>0</v>
      </c>
      <c r="Y16" s="389">
        <v>0</v>
      </c>
      <c r="Z16" s="388">
        <v>0</v>
      </c>
      <c r="AA16" s="389">
        <v>0</v>
      </c>
      <c r="AB16" s="388">
        <v>0</v>
      </c>
      <c r="AC16" s="389">
        <v>0</v>
      </c>
      <c r="AD16" s="388">
        <v>0</v>
      </c>
      <c r="AE16" s="389">
        <v>0</v>
      </c>
      <c r="AF16" s="388">
        <v>0</v>
      </c>
      <c r="AG16" s="389">
        <v>0</v>
      </c>
      <c r="AH16" s="388">
        <v>0</v>
      </c>
      <c r="AI16" s="389">
        <v>0</v>
      </c>
      <c r="AJ16" s="388">
        <v>0</v>
      </c>
      <c r="AK16" s="389">
        <v>0</v>
      </c>
      <c r="AL16" s="388">
        <v>0</v>
      </c>
      <c r="AM16" s="389">
        <v>0</v>
      </c>
      <c r="AN16" s="388">
        <v>0</v>
      </c>
      <c r="AO16" s="389">
        <v>0</v>
      </c>
      <c r="AP16" s="388">
        <v>0</v>
      </c>
      <c r="AQ16" s="389">
        <v>0</v>
      </c>
      <c r="AR16" s="388">
        <v>0</v>
      </c>
      <c r="AS16" s="389">
        <v>0</v>
      </c>
    </row>
    <row r="17" spans="1:45" s="265" customFormat="1" ht="19.5">
      <c r="A17" s="373" t="s">
        <v>443</v>
      </c>
      <c r="B17" s="388">
        <v>0</v>
      </c>
      <c r="C17" s="389">
        <v>0</v>
      </c>
      <c r="D17" s="388">
        <v>206.15716</v>
      </c>
      <c r="E17" s="389">
        <v>7.9134994201212824E-3</v>
      </c>
      <c r="F17" s="388">
        <v>0</v>
      </c>
      <c r="G17" s="389">
        <v>0</v>
      </c>
      <c r="H17" s="388">
        <v>0</v>
      </c>
      <c r="I17" s="389">
        <v>0</v>
      </c>
      <c r="J17" s="388">
        <v>0</v>
      </c>
      <c r="K17" s="389">
        <v>0</v>
      </c>
      <c r="L17" s="388">
        <v>12.190799999999999</v>
      </c>
      <c r="M17" s="389">
        <v>1.6157856270190402E-3</v>
      </c>
      <c r="N17" s="388">
        <v>0</v>
      </c>
      <c r="O17" s="389">
        <v>0</v>
      </c>
      <c r="P17" s="388">
        <v>0</v>
      </c>
      <c r="Q17" s="389">
        <v>0</v>
      </c>
      <c r="R17" s="388">
        <v>64.101370000000003</v>
      </c>
      <c r="S17" s="389">
        <v>2.178367967853658E-3</v>
      </c>
      <c r="T17" s="388">
        <v>1303.3348700000001</v>
      </c>
      <c r="U17" s="389">
        <v>1.618484942900774E-2</v>
      </c>
      <c r="V17" s="388">
        <v>1371.0938700000002</v>
      </c>
      <c r="W17" s="389">
        <v>2.7786032309041229E-2</v>
      </c>
      <c r="X17" s="388">
        <v>0</v>
      </c>
      <c r="Y17" s="389">
        <v>0</v>
      </c>
      <c r="Z17" s="388">
        <v>677.80443000000002</v>
      </c>
      <c r="AA17" s="389">
        <v>1.1236942807326181E-2</v>
      </c>
      <c r="AB17" s="388">
        <v>3714.4154600000002</v>
      </c>
      <c r="AC17" s="389">
        <v>1.5144152562479033E-2</v>
      </c>
      <c r="AD17" s="388">
        <v>2632.1820200000002</v>
      </c>
      <c r="AE17" s="389">
        <v>1.3753101102390983E-2</v>
      </c>
      <c r="AF17" s="388">
        <v>565.79048999999998</v>
      </c>
      <c r="AG17" s="389">
        <v>1.501729546942759E-2</v>
      </c>
      <c r="AH17" s="388">
        <v>26.29156</v>
      </c>
      <c r="AI17" s="389">
        <v>8.263897635864945E-3</v>
      </c>
      <c r="AJ17" s="388">
        <v>0</v>
      </c>
      <c r="AK17" s="389">
        <v>0</v>
      </c>
      <c r="AL17" s="388">
        <v>0</v>
      </c>
      <c r="AM17" s="389">
        <v>0</v>
      </c>
      <c r="AN17" s="388">
        <v>1050.1092800000001</v>
      </c>
      <c r="AO17" s="389">
        <v>2.4190846582312672E-2</v>
      </c>
      <c r="AP17" s="388">
        <v>0</v>
      </c>
      <c r="AQ17" s="389">
        <v>0</v>
      </c>
      <c r="AR17" s="388">
        <v>11623.471310000001</v>
      </c>
      <c r="AS17" s="389">
        <v>8.4951826817565423E-3</v>
      </c>
    </row>
    <row r="18" spans="1:45" ht="19.5">
      <c r="A18" s="374" t="s">
        <v>444</v>
      </c>
      <c r="B18" s="388">
        <v>0</v>
      </c>
      <c r="C18" s="389">
        <v>0</v>
      </c>
      <c r="D18" s="388">
        <v>0</v>
      </c>
      <c r="E18" s="389">
        <v>0</v>
      </c>
      <c r="F18" s="388">
        <v>0</v>
      </c>
      <c r="G18" s="389">
        <v>0</v>
      </c>
      <c r="H18" s="388">
        <v>0</v>
      </c>
      <c r="I18" s="389">
        <v>0</v>
      </c>
      <c r="J18" s="388">
        <v>0</v>
      </c>
      <c r="K18" s="389">
        <v>0</v>
      </c>
      <c r="L18" s="388">
        <v>0</v>
      </c>
      <c r="M18" s="389">
        <v>0</v>
      </c>
      <c r="N18" s="388">
        <v>0</v>
      </c>
      <c r="O18" s="389">
        <v>0</v>
      </c>
      <c r="P18" s="388">
        <v>0</v>
      </c>
      <c r="Q18" s="389">
        <v>0</v>
      </c>
      <c r="R18" s="388">
        <v>0</v>
      </c>
      <c r="S18" s="389">
        <v>0</v>
      </c>
      <c r="T18" s="388">
        <v>0</v>
      </c>
      <c r="U18" s="389">
        <v>0</v>
      </c>
      <c r="V18" s="388">
        <v>0</v>
      </c>
      <c r="W18" s="389">
        <v>0</v>
      </c>
      <c r="X18" s="388">
        <v>0</v>
      </c>
      <c r="Y18" s="389">
        <v>0</v>
      </c>
      <c r="Z18" s="388">
        <v>0</v>
      </c>
      <c r="AA18" s="389">
        <v>0</v>
      </c>
      <c r="AB18" s="388">
        <v>0</v>
      </c>
      <c r="AC18" s="389">
        <v>0</v>
      </c>
      <c r="AD18" s="388">
        <v>0</v>
      </c>
      <c r="AE18" s="389">
        <v>0</v>
      </c>
      <c r="AF18" s="388">
        <v>0</v>
      </c>
      <c r="AG18" s="389">
        <v>0</v>
      </c>
      <c r="AH18" s="388">
        <v>0</v>
      </c>
      <c r="AI18" s="389">
        <v>0</v>
      </c>
      <c r="AJ18" s="388">
        <v>0</v>
      </c>
      <c r="AK18" s="389">
        <v>0</v>
      </c>
      <c r="AL18" s="388">
        <v>0</v>
      </c>
      <c r="AM18" s="389">
        <v>0</v>
      </c>
      <c r="AN18" s="388">
        <v>0</v>
      </c>
      <c r="AO18" s="389">
        <v>0</v>
      </c>
      <c r="AP18" s="388">
        <v>0</v>
      </c>
      <c r="AQ18" s="389">
        <v>0</v>
      </c>
      <c r="AR18" s="388">
        <v>0</v>
      </c>
      <c r="AS18" s="389">
        <v>0</v>
      </c>
    </row>
    <row r="19" spans="1:45" ht="18.75">
      <c r="A19" s="365" t="s">
        <v>445</v>
      </c>
      <c r="B19" s="388">
        <v>0</v>
      </c>
      <c r="C19" s="389">
        <v>0</v>
      </c>
      <c r="D19" s="388">
        <v>0</v>
      </c>
      <c r="E19" s="389">
        <v>0</v>
      </c>
      <c r="F19" s="388">
        <v>0</v>
      </c>
      <c r="G19" s="389">
        <v>0</v>
      </c>
      <c r="H19" s="388">
        <v>0</v>
      </c>
      <c r="I19" s="389">
        <v>0</v>
      </c>
      <c r="J19" s="388">
        <v>0</v>
      </c>
      <c r="K19" s="389">
        <v>0</v>
      </c>
      <c r="L19" s="388">
        <v>0</v>
      </c>
      <c r="M19" s="389">
        <v>0</v>
      </c>
      <c r="N19" s="388">
        <v>0</v>
      </c>
      <c r="O19" s="389">
        <v>0</v>
      </c>
      <c r="P19" s="388">
        <v>0</v>
      </c>
      <c r="Q19" s="389">
        <v>0</v>
      </c>
      <c r="R19" s="388">
        <v>0</v>
      </c>
      <c r="S19" s="389">
        <v>0</v>
      </c>
      <c r="T19" s="388">
        <v>0</v>
      </c>
      <c r="U19" s="389">
        <v>0</v>
      </c>
      <c r="V19" s="388">
        <v>0</v>
      </c>
      <c r="W19" s="389">
        <v>0</v>
      </c>
      <c r="X19" s="388">
        <v>0</v>
      </c>
      <c r="Y19" s="389">
        <v>0</v>
      </c>
      <c r="Z19" s="388">
        <v>0</v>
      </c>
      <c r="AA19" s="389">
        <v>0</v>
      </c>
      <c r="AB19" s="388">
        <v>0</v>
      </c>
      <c r="AC19" s="389">
        <v>0</v>
      </c>
      <c r="AD19" s="388">
        <v>0</v>
      </c>
      <c r="AE19" s="389">
        <v>0</v>
      </c>
      <c r="AF19" s="388">
        <v>0</v>
      </c>
      <c r="AG19" s="389">
        <v>0</v>
      </c>
      <c r="AH19" s="388">
        <v>0</v>
      </c>
      <c r="AI19" s="389">
        <v>0</v>
      </c>
      <c r="AJ19" s="388">
        <v>0</v>
      </c>
      <c r="AK19" s="389">
        <v>0</v>
      </c>
      <c r="AL19" s="388">
        <v>0</v>
      </c>
      <c r="AM19" s="389">
        <v>0</v>
      </c>
      <c r="AN19" s="388">
        <v>0</v>
      </c>
      <c r="AO19" s="389">
        <v>0</v>
      </c>
      <c r="AP19" s="388">
        <v>0</v>
      </c>
      <c r="AQ19" s="389">
        <v>0</v>
      </c>
      <c r="AR19" s="388">
        <v>0</v>
      </c>
      <c r="AS19" s="389">
        <v>0</v>
      </c>
    </row>
    <row r="20" spans="1:45" ht="19.5">
      <c r="A20" s="372" t="s">
        <v>446</v>
      </c>
      <c r="B20" s="388">
        <v>0</v>
      </c>
      <c r="C20" s="389">
        <v>0</v>
      </c>
      <c r="D20" s="388">
        <v>4183.70345</v>
      </c>
      <c r="E20" s="389">
        <v>0.16059463966972773</v>
      </c>
      <c r="F20" s="388">
        <v>3961.6159300000004</v>
      </c>
      <c r="G20" s="389">
        <v>0.15569085221530193</v>
      </c>
      <c r="H20" s="388">
        <v>3661.5708199999999</v>
      </c>
      <c r="I20" s="389">
        <v>0.14157060049319398</v>
      </c>
      <c r="J20" s="388">
        <v>14651.38582</v>
      </c>
      <c r="K20" s="389">
        <v>0.15415368920062464</v>
      </c>
      <c r="L20" s="388">
        <v>405.99365</v>
      </c>
      <c r="M20" s="389">
        <v>5.3810964360911408E-2</v>
      </c>
      <c r="N20" s="388">
        <v>28353.163270000001</v>
      </c>
      <c r="O20" s="389">
        <v>0.16410866932391524</v>
      </c>
      <c r="P20" s="388">
        <v>15306.91633</v>
      </c>
      <c r="Q20" s="389">
        <v>0.15761635163718968</v>
      </c>
      <c r="R20" s="388">
        <v>6741.6618799999997</v>
      </c>
      <c r="S20" s="389">
        <v>0.22910306424795709</v>
      </c>
      <c r="T20" s="388">
        <v>38586.519439999996</v>
      </c>
      <c r="U20" s="389">
        <v>0.47916849422273189</v>
      </c>
      <c r="V20" s="388">
        <v>14770.480390000001</v>
      </c>
      <c r="W20" s="389">
        <v>0.29933256527257313</v>
      </c>
      <c r="X20" s="388">
        <v>17242.437140000002</v>
      </c>
      <c r="Y20" s="389">
        <v>0.29060999865833848</v>
      </c>
      <c r="Z20" s="388">
        <v>26436.435960000003</v>
      </c>
      <c r="AA20" s="389">
        <v>0.43827497396566328</v>
      </c>
      <c r="AB20" s="388">
        <v>117106.23110999999</v>
      </c>
      <c r="AC20" s="389">
        <v>0.47745726051516274</v>
      </c>
      <c r="AD20" s="388">
        <v>91113.821709999989</v>
      </c>
      <c r="AE20" s="389">
        <v>0.47606798932653455</v>
      </c>
      <c r="AF20" s="388">
        <v>12084.677449999999</v>
      </c>
      <c r="AG20" s="389">
        <v>0.32075330909039984</v>
      </c>
      <c r="AH20" s="388">
        <v>1012.44746</v>
      </c>
      <c r="AI20" s="389">
        <v>0.31822996319470842</v>
      </c>
      <c r="AJ20" s="388">
        <v>316.23665</v>
      </c>
      <c r="AK20" s="389">
        <v>0.14362993208822009</v>
      </c>
      <c r="AL20" s="388">
        <v>11222.090340000001</v>
      </c>
      <c r="AM20" s="389">
        <v>0.1885492679773895</v>
      </c>
      <c r="AN20" s="388">
        <v>13751.30385</v>
      </c>
      <c r="AO20" s="389">
        <v>0.31678196553230681</v>
      </c>
      <c r="AP20" s="388">
        <v>14528.69508</v>
      </c>
      <c r="AQ20" s="389">
        <v>0.2584233640944445</v>
      </c>
      <c r="AR20" s="388">
        <v>435437.38773000002</v>
      </c>
      <c r="AS20" s="389">
        <v>0.3182457337035578</v>
      </c>
    </row>
    <row r="21" spans="1:45" s="265" customFormat="1" ht="19.5">
      <c r="A21" s="372" t="s">
        <v>447</v>
      </c>
      <c r="B21" s="388">
        <v>0</v>
      </c>
      <c r="C21" s="389">
        <v>0</v>
      </c>
      <c r="D21" s="388">
        <v>1633.25379</v>
      </c>
      <c r="E21" s="389">
        <v>6.2693689222707016E-2</v>
      </c>
      <c r="F21" s="388">
        <v>1709.4094599999999</v>
      </c>
      <c r="G21" s="389">
        <v>6.717950965334972E-2</v>
      </c>
      <c r="H21" s="388">
        <v>1797.8636200000001</v>
      </c>
      <c r="I21" s="389">
        <v>6.9512415517957268E-2</v>
      </c>
      <c r="J21" s="388">
        <v>6348.5691299999999</v>
      </c>
      <c r="K21" s="389">
        <v>6.6796094550918048E-2</v>
      </c>
      <c r="L21" s="388">
        <v>10.277059999999999</v>
      </c>
      <c r="M21" s="389">
        <v>1.3621358595016157E-3</v>
      </c>
      <c r="N21" s="388">
        <v>11238.055109999999</v>
      </c>
      <c r="O21" s="389">
        <v>6.5046085063895087E-2</v>
      </c>
      <c r="P21" s="388">
        <v>6588.2947899999999</v>
      </c>
      <c r="Q21" s="389">
        <v>6.7840116580169779E-2</v>
      </c>
      <c r="R21" s="388">
        <v>1717.6610600000001</v>
      </c>
      <c r="S21" s="389">
        <v>5.837157353631537E-2</v>
      </c>
      <c r="T21" s="388">
        <v>6000.3090499999998</v>
      </c>
      <c r="U21" s="389">
        <v>7.4512008185404016E-2</v>
      </c>
      <c r="V21" s="388">
        <v>6148.3574900000003</v>
      </c>
      <c r="W21" s="389">
        <v>0.12460011936649941</v>
      </c>
      <c r="X21" s="388">
        <v>3599.2547599999998</v>
      </c>
      <c r="Y21" s="389">
        <v>6.0663084486362706E-2</v>
      </c>
      <c r="Z21" s="388">
        <v>4260.6352900000002</v>
      </c>
      <c r="AA21" s="389">
        <v>7.0634703695586054E-2</v>
      </c>
      <c r="AB21" s="388">
        <v>18101.88996</v>
      </c>
      <c r="AC21" s="389">
        <v>7.3803748173998679E-2</v>
      </c>
      <c r="AD21" s="388">
        <v>13754.202160000001</v>
      </c>
      <c r="AE21" s="389">
        <v>7.1865445266283079E-2</v>
      </c>
      <c r="AF21" s="388">
        <v>4969.9720499999994</v>
      </c>
      <c r="AG21" s="389">
        <v>0.13191373851060442</v>
      </c>
      <c r="AH21" s="388">
        <v>187.16300000000001</v>
      </c>
      <c r="AI21" s="389">
        <v>5.8828607858240095E-2</v>
      </c>
      <c r="AJ21" s="388">
        <v>62.228940000000001</v>
      </c>
      <c r="AK21" s="389">
        <v>2.8263448990248036E-2</v>
      </c>
      <c r="AL21" s="388">
        <v>2296.0454500000001</v>
      </c>
      <c r="AM21" s="389">
        <v>3.8577277113625151E-2</v>
      </c>
      <c r="AN21" s="388">
        <v>5660.4160499999998</v>
      </c>
      <c r="AO21" s="389">
        <v>0.13039619672498301</v>
      </c>
      <c r="AP21" s="388">
        <v>4270.7810799999997</v>
      </c>
      <c r="AQ21" s="389">
        <v>7.596481362760521E-2</v>
      </c>
      <c r="AR21" s="388">
        <v>100354.6393</v>
      </c>
      <c r="AS21" s="389">
        <v>7.3345644435998045E-2</v>
      </c>
    </row>
    <row r="22" spans="1:45" s="265" customFormat="1" ht="19.5">
      <c r="A22" s="372" t="s">
        <v>448</v>
      </c>
      <c r="B22" s="388">
        <v>0</v>
      </c>
      <c r="C22" s="389">
        <v>0</v>
      </c>
      <c r="D22" s="388">
        <v>261.79642000000001</v>
      </c>
      <c r="E22" s="389">
        <v>1.0049254742643078E-2</v>
      </c>
      <c r="F22" s="388">
        <v>274.22496000000001</v>
      </c>
      <c r="G22" s="389">
        <v>1.0776995669316959E-2</v>
      </c>
      <c r="H22" s="388">
        <v>268.01069000000001</v>
      </c>
      <c r="I22" s="389">
        <v>1.0362337965620793E-2</v>
      </c>
      <c r="J22" s="388">
        <v>967.26235999999994</v>
      </c>
      <c r="K22" s="389">
        <v>1.0176993702217767E-2</v>
      </c>
      <c r="L22" s="388">
        <v>258.10365000000002</v>
      </c>
      <c r="M22" s="389">
        <v>3.4209417589588294E-2</v>
      </c>
      <c r="N22" s="388">
        <v>1763.6648700000001</v>
      </c>
      <c r="O22" s="389">
        <v>1.0208127121226004E-2</v>
      </c>
      <c r="P22" s="388">
        <v>1034.7571399999999</v>
      </c>
      <c r="Q22" s="389">
        <v>1.0654964182281689E-2</v>
      </c>
      <c r="R22" s="388">
        <v>2009.0383899999999</v>
      </c>
      <c r="S22" s="389">
        <v>6.8273499848198013E-2</v>
      </c>
      <c r="T22" s="388">
        <v>16993.301769999998</v>
      </c>
      <c r="U22" s="389">
        <v>0.21102330397186464</v>
      </c>
      <c r="V22" s="388">
        <v>2687.7546499999999</v>
      </c>
      <c r="W22" s="389">
        <v>5.4468945692008518E-2</v>
      </c>
      <c r="X22" s="388">
        <v>4201.2070100000001</v>
      </c>
      <c r="Y22" s="389">
        <v>7.0808595886202086E-2</v>
      </c>
      <c r="Z22" s="388">
        <v>11564.475630000001</v>
      </c>
      <c r="AA22" s="389">
        <v>0.19172101199018043</v>
      </c>
      <c r="AB22" s="388">
        <v>51383.422060000004</v>
      </c>
      <c r="AC22" s="389">
        <v>0.20949686195277969</v>
      </c>
      <c r="AD22" s="388">
        <v>40887.97365</v>
      </c>
      <c r="AE22" s="389">
        <v>0.21363888637167591</v>
      </c>
      <c r="AF22" s="388">
        <v>2366.6536299999998</v>
      </c>
      <c r="AG22" s="389">
        <v>6.281607319964562E-2</v>
      </c>
      <c r="AH22" s="388">
        <v>169.06483</v>
      </c>
      <c r="AI22" s="389">
        <v>5.3140036153994243E-2</v>
      </c>
      <c r="AJ22" s="388">
        <v>105.23636999999999</v>
      </c>
      <c r="AK22" s="389">
        <v>4.7796777117107711E-2</v>
      </c>
      <c r="AL22" s="388">
        <v>4907.3555199999992</v>
      </c>
      <c r="AM22" s="389">
        <v>8.2451509742595908E-2</v>
      </c>
      <c r="AN22" s="388">
        <v>2503.44218</v>
      </c>
      <c r="AO22" s="389">
        <v>5.7670555681662364E-2</v>
      </c>
      <c r="AP22" s="388">
        <v>4011.3690299999998</v>
      </c>
      <c r="AQ22" s="389">
        <v>7.1350625341699211E-2</v>
      </c>
      <c r="AR22" s="388">
        <v>148618.11481</v>
      </c>
      <c r="AS22" s="389">
        <v>0.10861970589139067</v>
      </c>
    </row>
    <row r="23" spans="1:45" ht="19.5">
      <c r="A23" s="372" t="s">
        <v>440</v>
      </c>
      <c r="B23" s="388">
        <v>0</v>
      </c>
      <c r="C23" s="389">
        <v>0</v>
      </c>
      <c r="D23" s="388">
        <v>0</v>
      </c>
      <c r="E23" s="389">
        <v>0</v>
      </c>
      <c r="F23" s="388">
        <v>0</v>
      </c>
      <c r="G23" s="389">
        <v>0</v>
      </c>
      <c r="H23" s="388">
        <v>0</v>
      </c>
      <c r="I23" s="389">
        <v>0</v>
      </c>
      <c r="J23" s="388">
        <v>0</v>
      </c>
      <c r="K23" s="389">
        <v>0</v>
      </c>
      <c r="L23" s="388">
        <v>0</v>
      </c>
      <c r="M23" s="389">
        <v>0</v>
      </c>
      <c r="N23" s="388">
        <v>0</v>
      </c>
      <c r="O23" s="389">
        <v>0</v>
      </c>
      <c r="P23" s="388">
        <v>0</v>
      </c>
      <c r="Q23" s="389">
        <v>0</v>
      </c>
      <c r="R23" s="388">
        <v>0</v>
      </c>
      <c r="S23" s="389">
        <v>0</v>
      </c>
      <c r="T23" s="388">
        <v>0</v>
      </c>
      <c r="U23" s="389">
        <v>0</v>
      </c>
      <c r="V23" s="388">
        <v>0</v>
      </c>
      <c r="W23" s="389">
        <v>0</v>
      </c>
      <c r="X23" s="388">
        <v>0</v>
      </c>
      <c r="Y23" s="389">
        <v>0</v>
      </c>
      <c r="Z23" s="388">
        <v>0</v>
      </c>
      <c r="AA23" s="389">
        <v>0</v>
      </c>
      <c r="AB23" s="388">
        <v>0</v>
      </c>
      <c r="AC23" s="389">
        <v>0</v>
      </c>
      <c r="AD23" s="388">
        <v>0</v>
      </c>
      <c r="AE23" s="389">
        <v>0</v>
      </c>
      <c r="AF23" s="388">
        <v>0</v>
      </c>
      <c r="AG23" s="389">
        <v>0</v>
      </c>
      <c r="AH23" s="388">
        <v>0</v>
      </c>
      <c r="AI23" s="389">
        <v>0</v>
      </c>
      <c r="AJ23" s="388">
        <v>0</v>
      </c>
      <c r="AK23" s="389">
        <v>0</v>
      </c>
      <c r="AL23" s="388">
        <v>0</v>
      </c>
      <c r="AM23" s="389">
        <v>0</v>
      </c>
      <c r="AN23" s="388">
        <v>0</v>
      </c>
      <c r="AO23" s="389">
        <v>0</v>
      </c>
      <c r="AP23" s="388">
        <v>0</v>
      </c>
      <c r="AQ23" s="389">
        <v>0</v>
      </c>
      <c r="AR23" s="388">
        <v>0</v>
      </c>
      <c r="AS23" s="389">
        <v>0</v>
      </c>
    </row>
    <row r="24" spans="1:45" ht="19.5">
      <c r="A24" s="372" t="s">
        <v>449</v>
      </c>
      <c r="B24" s="388">
        <v>0</v>
      </c>
      <c r="C24" s="389">
        <v>0</v>
      </c>
      <c r="D24" s="388">
        <v>0</v>
      </c>
      <c r="E24" s="389">
        <v>0</v>
      </c>
      <c r="F24" s="388">
        <v>0</v>
      </c>
      <c r="G24" s="389">
        <v>0</v>
      </c>
      <c r="H24" s="388">
        <v>0</v>
      </c>
      <c r="I24" s="389">
        <v>0</v>
      </c>
      <c r="J24" s="388">
        <v>0</v>
      </c>
      <c r="K24" s="389">
        <v>0</v>
      </c>
      <c r="L24" s="388">
        <v>0</v>
      </c>
      <c r="M24" s="389">
        <v>0</v>
      </c>
      <c r="N24" s="388">
        <v>0</v>
      </c>
      <c r="O24" s="389">
        <v>0</v>
      </c>
      <c r="P24" s="388">
        <v>0</v>
      </c>
      <c r="Q24" s="389">
        <v>0</v>
      </c>
      <c r="R24" s="388">
        <v>0</v>
      </c>
      <c r="S24" s="389">
        <v>0</v>
      </c>
      <c r="T24" s="388">
        <v>2316.3320899999999</v>
      </c>
      <c r="U24" s="389">
        <v>2.8764277675029752E-2</v>
      </c>
      <c r="V24" s="388">
        <v>0</v>
      </c>
      <c r="W24" s="389">
        <v>0</v>
      </c>
      <c r="X24" s="388">
        <v>0</v>
      </c>
      <c r="Y24" s="389">
        <v>0</v>
      </c>
      <c r="Z24" s="388">
        <v>1718.56897</v>
      </c>
      <c r="AA24" s="389">
        <v>2.8491199484098187E-2</v>
      </c>
      <c r="AB24" s="388">
        <v>7098.4370499999995</v>
      </c>
      <c r="AC24" s="389">
        <v>2.8941246556289532E-2</v>
      </c>
      <c r="AD24" s="388">
        <v>5604.0292499999996</v>
      </c>
      <c r="AE24" s="389">
        <v>2.9280946481051603E-2</v>
      </c>
      <c r="AF24" s="388">
        <v>0</v>
      </c>
      <c r="AG24" s="389">
        <v>0</v>
      </c>
      <c r="AH24" s="388">
        <v>0</v>
      </c>
      <c r="AI24" s="389">
        <v>0</v>
      </c>
      <c r="AJ24" s="388">
        <v>0</v>
      </c>
      <c r="AK24" s="389">
        <v>0</v>
      </c>
      <c r="AL24" s="388">
        <v>0</v>
      </c>
      <c r="AM24" s="389">
        <v>0</v>
      </c>
      <c r="AN24" s="388">
        <v>0</v>
      </c>
      <c r="AO24" s="389">
        <v>0</v>
      </c>
      <c r="AP24" s="388">
        <v>0</v>
      </c>
      <c r="AQ24" s="389">
        <v>0</v>
      </c>
      <c r="AR24" s="388">
        <v>16737.36736</v>
      </c>
      <c r="AS24" s="389">
        <v>1.2232747820570756E-2</v>
      </c>
    </row>
    <row r="25" spans="1:45" ht="19.5">
      <c r="A25" s="373" t="s">
        <v>442</v>
      </c>
      <c r="B25" s="388">
        <v>0</v>
      </c>
      <c r="C25" s="389">
        <v>0</v>
      </c>
      <c r="D25" s="388">
        <v>229.79837000000001</v>
      </c>
      <c r="E25" s="389">
        <v>8.8209852509600738E-3</v>
      </c>
      <c r="F25" s="388">
        <v>222.55408</v>
      </c>
      <c r="G25" s="389">
        <v>8.746338613191228E-3</v>
      </c>
      <c r="H25" s="388">
        <v>226.18548000000001</v>
      </c>
      <c r="I25" s="389">
        <v>8.7452123147631258E-3</v>
      </c>
      <c r="J25" s="388">
        <v>845.36487</v>
      </c>
      <c r="K25" s="389">
        <v>8.8944564720435746E-3</v>
      </c>
      <c r="L25" s="388">
        <v>0</v>
      </c>
      <c r="M25" s="389">
        <v>0</v>
      </c>
      <c r="N25" s="388">
        <v>1534.7953500000001</v>
      </c>
      <c r="O25" s="389">
        <v>8.8834258165308693E-3</v>
      </c>
      <c r="P25" s="388">
        <v>880.41511000000003</v>
      </c>
      <c r="Q25" s="389">
        <v>9.0656938715007029E-3</v>
      </c>
      <c r="R25" s="388">
        <v>0</v>
      </c>
      <c r="S25" s="389">
        <v>0</v>
      </c>
      <c r="T25" s="388">
        <v>1040.1341400000001</v>
      </c>
      <c r="U25" s="389">
        <v>1.2916415289242172E-2</v>
      </c>
      <c r="V25" s="388">
        <v>0</v>
      </c>
      <c r="W25" s="389">
        <v>0</v>
      </c>
      <c r="X25" s="388">
        <v>0</v>
      </c>
      <c r="Y25" s="389">
        <v>0</v>
      </c>
      <c r="Z25" s="388">
        <v>0</v>
      </c>
      <c r="AA25" s="389">
        <v>0</v>
      </c>
      <c r="AB25" s="388">
        <v>3149.5662599999996</v>
      </c>
      <c r="AC25" s="389">
        <v>1.2841189269408354E-2</v>
      </c>
      <c r="AD25" s="388">
        <v>2419.8034199999997</v>
      </c>
      <c r="AE25" s="389">
        <v>1.2643426947795754E-2</v>
      </c>
      <c r="AF25" s="388">
        <v>0</v>
      </c>
      <c r="AG25" s="389">
        <v>0</v>
      </c>
      <c r="AH25" s="388">
        <v>0</v>
      </c>
      <c r="AI25" s="389">
        <v>0</v>
      </c>
      <c r="AJ25" s="388">
        <v>0</v>
      </c>
      <c r="AK25" s="389">
        <v>0</v>
      </c>
      <c r="AL25" s="388">
        <v>0</v>
      </c>
      <c r="AM25" s="389">
        <v>0</v>
      </c>
      <c r="AN25" s="388">
        <v>0</v>
      </c>
      <c r="AO25" s="389">
        <v>0</v>
      </c>
      <c r="AP25" s="388">
        <v>0</v>
      </c>
      <c r="AQ25" s="389">
        <v>0</v>
      </c>
      <c r="AR25" s="388">
        <v>10548.61708</v>
      </c>
      <c r="AS25" s="389">
        <v>7.7096098699362863E-3</v>
      </c>
    </row>
    <row r="26" spans="1:45" ht="39">
      <c r="A26" s="373" t="s">
        <v>450</v>
      </c>
      <c r="B26" s="388">
        <v>0</v>
      </c>
      <c r="C26" s="389">
        <v>0</v>
      </c>
      <c r="D26" s="388">
        <v>2058.8548700000001</v>
      </c>
      <c r="E26" s="389">
        <v>7.9030710453417571E-2</v>
      </c>
      <c r="F26" s="388">
        <v>1755.42743</v>
      </c>
      <c r="G26" s="389">
        <v>6.8988008279443999E-2</v>
      </c>
      <c r="H26" s="388">
        <v>1369.5110300000001</v>
      </c>
      <c r="I26" s="389">
        <v>5.2950634694852797E-2</v>
      </c>
      <c r="J26" s="388">
        <v>6490.1894599999996</v>
      </c>
      <c r="K26" s="389">
        <v>6.8286144475445246E-2</v>
      </c>
      <c r="L26" s="388">
        <v>137.61294000000001</v>
      </c>
      <c r="M26" s="389">
        <v>1.8239410911821505E-2</v>
      </c>
      <c r="N26" s="388">
        <v>13816.647939999999</v>
      </c>
      <c r="O26" s="389">
        <v>7.997103132226327E-2</v>
      </c>
      <c r="P26" s="388">
        <v>6803.4492900000005</v>
      </c>
      <c r="Q26" s="389">
        <v>7.0055577003237487E-2</v>
      </c>
      <c r="R26" s="388">
        <v>3014.96243</v>
      </c>
      <c r="S26" s="389">
        <v>0.10245799086344373</v>
      </c>
      <c r="T26" s="388">
        <v>12236.44239</v>
      </c>
      <c r="U26" s="389">
        <v>0.15195248910119133</v>
      </c>
      <c r="V26" s="388">
        <v>5934.3682500000004</v>
      </c>
      <c r="W26" s="389">
        <v>0.12026350021406518</v>
      </c>
      <c r="X26" s="388">
        <v>9441.9753699999983</v>
      </c>
      <c r="Y26" s="389">
        <v>0.15913831828577363</v>
      </c>
      <c r="Z26" s="388">
        <v>8892.7560699999995</v>
      </c>
      <c r="AA26" s="389">
        <v>0.14742805879579857</v>
      </c>
      <c r="AB26" s="388">
        <v>37372.915780000003</v>
      </c>
      <c r="AC26" s="389">
        <v>0.15237421456268657</v>
      </c>
      <c r="AD26" s="388">
        <v>28447.81323</v>
      </c>
      <c r="AE26" s="389">
        <v>0.14863928425972828</v>
      </c>
      <c r="AF26" s="388">
        <v>4748.0517699999991</v>
      </c>
      <c r="AG26" s="389">
        <v>0.12602349738014976</v>
      </c>
      <c r="AH26" s="388">
        <v>656.21963000000005</v>
      </c>
      <c r="AI26" s="389">
        <v>0.20626131918247415</v>
      </c>
      <c r="AJ26" s="388">
        <v>148.77134000000001</v>
      </c>
      <c r="AK26" s="389">
        <v>6.7569705980864328E-2</v>
      </c>
      <c r="AL26" s="388">
        <v>4018.6893700000001</v>
      </c>
      <c r="AM26" s="389">
        <v>6.752048112116843E-2</v>
      </c>
      <c r="AN26" s="388">
        <v>5587.4456200000004</v>
      </c>
      <c r="AO26" s="389">
        <v>0.12871521312566145</v>
      </c>
      <c r="AP26" s="388">
        <v>6246.5449699999999</v>
      </c>
      <c r="AQ26" s="389">
        <v>0.11110792512514006</v>
      </c>
      <c r="AR26" s="388">
        <v>159178.64918000001</v>
      </c>
      <c r="AS26" s="389">
        <v>0.11633802568566207</v>
      </c>
    </row>
    <row r="27" spans="1:45" ht="19.5">
      <c r="A27" s="374" t="s">
        <v>444</v>
      </c>
      <c r="B27" s="388">
        <v>0</v>
      </c>
      <c r="C27" s="389">
        <v>0</v>
      </c>
      <c r="D27" s="388">
        <v>0</v>
      </c>
      <c r="E27" s="389">
        <v>0</v>
      </c>
      <c r="F27" s="388">
        <v>0</v>
      </c>
      <c r="G27" s="389">
        <v>0</v>
      </c>
      <c r="H27" s="388">
        <v>0</v>
      </c>
      <c r="I27" s="389">
        <v>0</v>
      </c>
      <c r="J27" s="388">
        <v>0</v>
      </c>
      <c r="K27" s="389">
        <v>0</v>
      </c>
      <c r="L27" s="388">
        <v>0</v>
      </c>
      <c r="M27" s="389">
        <v>0</v>
      </c>
      <c r="N27" s="388">
        <v>0</v>
      </c>
      <c r="O27" s="389">
        <v>0</v>
      </c>
      <c r="P27" s="388">
        <v>0</v>
      </c>
      <c r="Q27" s="389">
        <v>0</v>
      </c>
      <c r="R27" s="388">
        <v>0</v>
      </c>
      <c r="S27" s="389">
        <v>0</v>
      </c>
      <c r="T27" s="388">
        <v>0</v>
      </c>
      <c r="U27" s="389">
        <v>0</v>
      </c>
      <c r="V27" s="388">
        <v>0</v>
      </c>
      <c r="W27" s="389">
        <v>0</v>
      </c>
      <c r="X27" s="388">
        <v>0</v>
      </c>
      <c r="Y27" s="389">
        <v>0</v>
      </c>
      <c r="Z27" s="388">
        <v>0</v>
      </c>
      <c r="AA27" s="389">
        <v>0</v>
      </c>
      <c r="AB27" s="388">
        <v>0</v>
      </c>
      <c r="AC27" s="389">
        <v>0</v>
      </c>
      <c r="AD27" s="388">
        <v>0</v>
      </c>
      <c r="AE27" s="389">
        <v>0</v>
      </c>
      <c r="AF27" s="388">
        <v>0</v>
      </c>
      <c r="AG27" s="389">
        <v>0</v>
      </c>
      <c r="AH27" s="388">
        <v>0</v>
      </c>
      <c r="AI27" s="389">
        <v>0</v>
      </c>
      <c r="AJ27" s="388">
        <v>0</v>
      </c>
      <c r="AK27" s="389">
        <v>0</v>
      </c>
      <c r="AL27" s="388">
        <v>0</v>
      </c>
      <c r="AM27" s="389">
        <v>0</v>
      </c>
      <c r="AN27" s="388">
        <v>0</v>
      </c>
      <c r="AO27" s="389">
        <v>0</v>
      </c>
      <c r="AP27" s="388">
        <v>0</v>
      </c>
      <c r="AQ27" s="389">
        <v>0</v>
      </c>
      <c r="AR27" s="388">
        <v>0</v>
      </c>
      <c r="AS27" s="389">
        <v>0</v>
      </c>
    </row>
    <row r="28" spans="1:45" ht="19.5">
      <c r="A28" s="372" t="s">
        <v>445</v>
      </c>
      <c r="B28" s="388">
        <v>0</v>
      </c>
      <c r="C28" s="389">
        <v>0</v>
      </c>
      <c r="D28" s="388">
        <v>0</v>
      </c>
      <c r="E28" s="389">
        <v>0</v>
      </c>
      <c r="F28" s="388">
        <v>0</v>
      </c>
      <c r="G28" s="389">
        <v>0</v>
      </c>
      <c r="H28" s="388">
        <v>0</v>
      </c>
      <c r="I28" s="389">
        <v>0</v>
      </c>
      <c r="J28" s="388">
        <v>0</v>
      </c>
      <c r="K28" s="389">
        <v>0</v>
      </c>
      <c r="L28" s="388">
        <v>0</v>
      </c>
      <c r="M28" s="389">
        <v>0</v>
      </c>
      <c r="N28" s="388">
        <v>0</v>
      </c>
      <c r="O28" s="389">
        <v>0</v>
      </c>
      <c r="P28" s="388">
        <v>0</v>
      </c>
      <c r="Q28" s="389">
        <v>0</v>
      </c>
      <c r="R28" s="388">
        <v>0</v>
      </c>
      <c r="S28" s="389">
        <v>0</v>
      </c>
      <c r="T28" s="388">
        <v>0</v>
      </c>
      <c r="U28" s="389">
        <v>0</v>
      </c>
      <c r="V28" s="388">
        <v>0</v>
      </c>
      <c r="W28" s="389">
        <v>0</v>
      </c>
      <c r="X28" s="388">
        <v>0</v>
      </c>
      <c r="Y28" s="389">
        <v>0</v>
      </c>
      <c r="Z28" s="388">
        <v>0</v>
      </c>
      <c r="AA28" s="389">
        <v>0</v>
      </c>
      <c r="AB28" s="388">
        <v>0</v>
      </c>
      <c r="AC28" s="389">
        <v>0</v>
      </c>
      <c r="AD28" s="388">
        <v>0</v>
      </c>
      <c r="AE28" s="389">
        <v>0</v>
      </c>
      <c r="AF28" s="388">
        <v>0</v>
      </c>
      <c r="AG28" s="389">
        <v>0</v>
      </c>
      <c r="AH28" s="388">
        <v>0</v>
      </c>
      <c r="AI28" s="389">
        <v>0</v>
      </c>
      <c r="AJ28" s="388">
        <v>0</v>
      </c>
      <c r="AK28" s="389">
        <v>0</v>
      </c>
      <c r="AL28" s="388">
        <v>0</v>
      </c>
      <c r="AM28" s="389">
        <v>0</v>
      </c>
      <c r="AN28" s="388">
        <v>0</v>
      </c>
      <c r="AO28" s="389">
        <v>0</v>
      </c>
      <c r="AP28" s="388">
        <v>0</v>
      </c>
      <c r="AQ28" s="389">
        <v>0</v>
      </c>
      <c r="AR28" s="388">
        <v>0</v>
      </c>
      <c r="AS28" s="389">
        <v>0</v>
      </c>
    </row>
    <row r="29" spans="1:45" ht="19.5">
      <c r="A29" s="372" t="s">
        <v>451</v>
      </c>
      <c r="B29" s="388">
        <v>0</v>
      </c>
      <c r="C29" s="389">
        <v>0</v>
      </c>
      <c r="D29" s="388">
        <v>0</v>
      </c>
      <c r="E29" s="389">
        <v>0</v>
      </c>
      <c r="F29" s="388">
        <v>0</v>
      </c>
      <c r="G29" s="389">
        <v>0</v>
      </c>
      <c r="H29" s="388">
        <v>0</v>
      </c>
      <c r="I29" s="389">
        <v>0</v>
      </c>
      <c r="J29" s="388">
        <v>0</v>
      </c>
      <c r="K29" s="389">
        <v>0</v>
      </c>
      <c r="L29" s="388">
        <v>0</v>
      </c>
      <c r="M29" s="389">
        <v>0</v>
      </c>
      <c r="N29" s="388">
        <v>0</v>
      </c>
      <c r="O29" s="389">
        <v>0</v>
      </c>
      <c r="P29" s="388">
        <v>0</v>
      </c>
      <c r="Q29" s="389">
        <v>0</v>
      </c>
      <c r="R29" s="388">
        <v>0</v>
      </c>
      <c r="S29" s="389">
        <v>0</v>
      </c>
      <c r="T29" s="388">
        <v>0</v>
      </c>
      <c r="U29" s="389">
        <v>0</v>
      </c>
      <c r="V29" s="388">
        <v>0</v>
      </c>
      <c r="W29" s="389">
        <v>0</v>
      </c>
      <c r="X29" s="388">
        <v>0</v>
      </c>
      <c r="Y29" s="389">
        <v>0</v>
      </c>
      <c r="Z29" s="388">
        <v>0</v>
      </c>
      <c r="AA29" s="389">
        <v>0</v>
      </c>
      <c r="AB29" s="388">
        <v>0</v>
      </c>
      <c r="AC29" s="389">
        <v>0</v>
      </c>
      <c r="AD29" s="388">
        <v>0</v>
      </c>
      <c r="AE29" s="389">
        <v>0</v>
      </c>
      <c r="AF29" s="388">
        <v>0</v>
      </c>
      <c r="AG29" s="389">
        <v>0</v>
      </c>
      <c r="AH29" s="388">
        <v>0</v>
      </c>
      <c r="AI29" s="389">
        <v>0</v>
      </c>
      <c r="AJ29" s="388">
        <v>0</v>
      </c>
      <c r="AK29" s="389">
        <v>0</v>
      </c>
      <c r="AL29" s="388">
        <v>0</v>
      </c>
      <c r="AM29" s="389">
        <v>0</v>
      </c>
      <c r="AN29" s="388">
        <v>0</v>
      </c>
      <c r="AO29" s="389">
        <v>0</v>
      </c>
      <c r="AP29" s="388">
        <v>0</v>
      </c>
      <c r="AQ29" s="389">
        <v>0</v>
      </c>
      <c r="AR29" s="388">
        <v>0</v>
      </c>
      <c r="AS29" s="389">
        <v>0</v>
      </c>
    </row>
    <row r="30" spans="1:45" ht="18">
      <c r="A30" s="365" t="s">
        <v>452</v>
      </c>
      <c r="B30" s="386">
        <v>591.40201000000002</v>
      </c>
      <c r="C30" s="387">
        <v>1.0003297829471043</v>
      </c>
      <c r="D30" s="386">
        <v>26112.346539999999</v>
      </c>
      <c r="E30" s="387">
        <v>1.0023422868373622</v>
      </c>
      <c r="F30" s="386">
        <v>25502.076079999999</v>
      </c>
      <c r="G30" s="387">
        <v>1.0022273810259708</v>
      </c>
      <c r="H30" s="386">
        <v>25914.965850000001</v>
      </c>
      <c r="I30" s="387">
        <v>1.0019735948040778</v>
      </c>
      <c r="J30" s="386">
        <v>95228.232199999999</v>
      </c>
      <c r="K30" s="387">
        <v>1.0019382118546734</v>
      </c>
      <c r="L30" s="386">
        <v>7550.40877</v>
      </c>
      <c r="M30" s="387">
        <v>1.0007417042921309</v>
      </c>
      <c r="N30" s="386">
        <v>173090.91722</v>
      </c>
      <c r="O30" s="387">
        <v>1.0018536495039261</v>
      </c>
      <c r="P30" s="386">
        <v>97312.50056</v>
      </c>
      <c r="Q30" s="387">
        <v>1.0020333930288869</v>
      </c>
      <c r="R30" s="386">
        <v>29468.221829999999</v>
      </c>
      <c r="S30" s="387">
        <v>1.0014236903841196</v>
      </c>
      <c r="T30" s="386">
        <v>80689.41519</v>
      </c>
      <c r="U30" s="387">
        <v>1.002003449324455</v>
      </c>
      <c r="V30" s="386">
        <v>49409.90999</v>
      </c>
      <c r="W30" s="387">
        <v>1.0013211971905023</v>
      </c>
      <c r="X30" s="386">
        <v>59417.715340000002</v>
      </c>
      <c r="Y30" s="387">
        <v>1.0014467232814246</v>
      </c>
      <c r="Z30" s="386">
        <v>60405.51655</v>
      </c>
      <c r="AA30" s="387">
        <v>1.0014294753419435</v>
      </c>
      <c r="AB30" s="386">
        <v>245525.39457</v>
      </c>
      <c r="AC30" s="387">
        <v>1.001038810378778</v>
      </c>
      <c r="AD30" s="386">
        <v>191632.81793000002</v>
      </c>
      <c r="AE30" s="387">
        <v>1.0012778369815676</v>
      </c>
      <c r="AF30" s="386">
        <v>37734.77779</v>
      </c>
      <c r="AG30" s="387">
        <v>1.0015620933211937</v>
      </c>
      <c r="AH30" s="386">
        <v>3185.2464100000002</v>
      </c>
      <c r="AI30" s="387">
        <v>1.0011787158025733</v>
      </c>
      <c r="AJ30" s="386">
        <v>2203.57852</v>
      </c>
      <c r="AK30" s="387">
        <v>1.0008322349059178</v>
      </c>
      <c r="AL30" s="386">
        <v>59582.171750000001</v>
      </c>
      <c r="AM30" s="387">
        <v>1.0010768517806814</v>
      </c>
      <c r="AN30" s="386">
        <v>43475.144569999997</v>
      </c>
      <c r="AO30" s="387">
        <v>1.0015153398479952</v>
      </c>
      <c r="AP30" s="386">
        <v>56294.68866</v>
      </c>
      <c r="AQ30" s="387">
        <v>1.001319302529307</v>
      </c>
      <c r="AR30" s="386">
        <v>1370327.4483299998</v>
      </c>
      <c r="AS30" s="387">
        <v>1.0015237012176741</v>
      </c>
    </row>
    <row r="31" spans="1:45" ht="19.5">
      <c r="A31" s="372" t="s">
        <v>453</v>
      </c>
      <c r="B31" s="388">
        <v>0.19497</v>
      </c>
      <c r="C31" s="389">
        <v>3.2978294710428349E-4</v>
      </c>
      <c r="D31" s="388">
        <v>61.019680000000001</v>
      </c>
      <c r="E31" s="389">
        <v>2.342286837362264E-3</v>
      </c>
      <c r="F31" s="388">
        <v>56.676600000000001</v>
      </c>
      <c r="G31" s="389">
        <v>2.2273810259708289E-3</v>
      </c>
      <c r="H31" s="388">
        <v>51.044899999999998</v>
      </c>
      <c r="I31" s="389">
        <v>1.9735948040778403E-3</v>
      </c>
      <c r="J31" s="388">
        <v>184.21544</v>
      </c>
      <c r="K31" s="389">
        <v>1.938211854673302E-3</v>
      </c>
      <c r="L31" s="388">
        <v>5.5960200000000002</v>
      </c>
      <c r="M31" s="389">
        <v>7.4170429213104064E-4</v>
      </c>
      <c r="N31" s="388">
        <v>320.25625000000002</v>
      </c>
      <c r="O31" s="389">
        <v>1.8536495039259561E-3</v>
      </c>
      <c r="P31" s="388">
        <v>197.47301999999999</v>
      </c>
      <c r="Q31" s="389">
        <v>2.033393028886948E-3</v>
      </c>
      <c r="R31" s="388">
        <v>41.893980000000006</v>
      </c>
      <c r="S31" s="389">
        <v>1.4236903841197434E-3</v>
      </c>
      <c r="T31" s="388">
        <v>161.33392999999998</v>
      </c>
      <c r="U31" s="389">
        <v>2.0034493244549456E-3</v>
      </c>
      <c r="V31" s="388">
        <v>65.194099999999992</v>
      </c>
      <c r="W31" s="389">
        <v>1.3211971905022553E-3</v>
      </c>
      <c r="X31" s="388">
        <v>85.83681</v>
      </c>
      <c r="Y31" s="389">
        <v>1.4467232814244758E-3</v>
      </c>
      <c r="Z31" s="388">
        <v>86.224940000000004</v>
      </c>
      <c r="AA31" s="389">
        <v>1.4294753419435923E-3</v>
      </c>
      <c r="AB31" s="388">
        <v>254.78964999999999</v>
      </c>
      <c r="AC31" s="389">
        <v>1.0388103787777783E-3</v>
      </c>
      <c r="AD31" s="388">
        <v>244.56298999999999</v>
      </c>
      <c r="AE31" s="389">
        <v>1.277836981567496E-3</v>
      </c>
      <c r="AF31" s="388">
        <v>58.85331</v>
      </c>
      <c r="AG31" s="389">
        <v>1.562093321193535E-3</v>
      </c>
      <c r="AH31" s="388">
        <v>3.7500800000000001</v>
      </c>
      <c r="AI31" s="389">
        <v>1.178715802573313E-3</v>
      </c>
      <c r="AJ31" s="388">
        <v>1.8323699999999998</v>
      </c>
      <c r="AK31" s="389">
        <v>8.3223490591774159E-4</v>
      </c>
      <c r="AL31" s="388">
        <v>64.092150000000004</v>
      </c>
      <c r="AM31" s="389">
        <v>1.0768517806814453E-3</v>
      </c>
      <c r="AN31" s="388">
        <v>65.779939999999996</v>
      </c>
      <c r="AO31" s="389">
        <v>1.5153398479953745E-3</v>
      </c>
      <c r="AP31" s="388">
        <v>74.171869999999998</v>
      </c>
      <c r="AQ31" s="389">
        <v>1.3193025293071127E-3</v>
      </c>
      <c r="AR31" s="388">
        <v>2084.7929999999997</v>
      </c>
      <c r="AS31" s="389">
        <v>1.5237012176741254E-3</v>
      </c>
    </row>
    <row r="32" spans="1:45" ht="22.5" customHeight="1">
      <c r="A32" s="944" t="s">
        <v>454</v>
      </c>
      <c r="B32" s="945">
        <v>591.20704000000001</v>
      </c>
      <c r="C32" s="946">
        <v>1</v>
      </c>
      <c r="D32" s="945">
        <v>26051.326860000001</v>
      </c>
      <c r="E32" s="946">
        <v>1</v>
      </c>
      <c r="F32" s="945">
        <v>25445.39948</v>
      </c>
      <c r="G32" s="946">
        <v>1</v>
      </c>
      <c r="H32" s="945">
        <v>25863.92095</v>
      </c>
      <c r="I32" s="946">
        <v>1</v>
      </c>
      <c r="J32" s="945">
        <v>95044.016759999999</v>
      </c>
      <c r="K32" s="946">
        <v>1</v>
      </c>
      <c r="L32" s="945">
        <v>7544.8127500000001</v>
      </c>
      <c r="M32" s="946">
        <v>1</v>
      </c>
      <c r="N32" s="945">
        <v>172770.66097</v>
      </c>
      <c r="O32" s="946">
        <v>1</v>
      </c>
      <c r="P32" s="945">
        <v>97115.02754000001</v>
      </c>
      <c r="Q32" s="946">
        <v>1</v>
      </c>
      <c r="R32" s="945">
        <v>29426.327850000001</v>
      </c>
      <c r="S32" s="946">
        <v>1</v>
      </c>
      <c r="T32" s="945">
        <v>80528.081260000006</v>
      </c>
      <c r="U32" s="946">
        <v>1</v>
      </c>
      <c r="V32" s="945">
        <v>49344.715889999999</v>
      </c>
      <c r="W32" s="946">
        <v>1</v>
      </c>
      <c r="X32" s="945">
        <v>59331.878530000002</v>
      </c>
      <c r="Y32" s="946">
        <v>1</v>
      </c>
      <c r="Z32" s="945">
        <v>60319.29161</v>
      </c>
      <c r="AA32" s="946">
        <v>1</v>
      </c>
      <c r="AB32" s="945">
        <v>245270.60491999998</v>
      </c>
      <c r="AC32" s="946">
        <v>1</v>
      </c>
      <c r="AD32" s="945">
        <v>191388.25493999998</v>
      </c>
      <c r="AE32" s="946">
        <v>1</v>
      </c>
      <c r="AF32" s="945">
        <v>37675.924479999994</v>
      </c>
      <c r="AG32" s="946">
        <v>1</v>
      </c>
      <c r="AH32" s="945">
        <v>3181.4963299999999</v>
      </c>
      <c r="AI32" s="946">
        <v>1</v>
      </c>
      <c r="AJ32" s="945">
        <v>2201.7461499999999</v>
      </c>
      <c r="AK32" s="946">
        <v>1</v>
      </c>
      <c r="AL32" s="945">
        <v>59518.079600000005</v>
      </c>
      <c r="AM32" s="946">
        <v>1</v>
      </c>
      <c r="AN32" s="945">
        <v>43409.364630000004</v>
      </c>
      <c r="AO32" s="946">
        <v>1</v>
      </c>
      <c r="AP32" s="945">
        <v>56220.516790000001</v>
      </c>
      <c r="AQ32" s="946">
        <v>1</v>
      </c>
      <c r="AR32" s="945">
        <v>1368242.65533</v>
      </c>
      <c r="AS32" s="946">
        <v>1</v>
      </c>
    </row>
    <row r="33" spans="1:45" ht="19.5">
      <c r="A33" s="374" t="s">
        <v>455</v>
      </c>
      <c r="B33" s="388">
        <v>0</v>
      </c>
      <c r="C33" s="389">
        <v>0</v>
      </c>
      <c r="D33" s="388">
        <v>0</v>
      </c>
      <c r="E33" s="389">
        <v>0</v>
      </c>
      <c r="F33" s="388">
        <v>0</v>
      </c>
      <c r="G33" s="389">
        <v>0</v>
      </c>
      <c r="H33" s="388">
        <v>0</v>
      </c>
      <c r="I33" s="389">
        <v>0</v>
      </c>
      <c r="J33" s="388">
        <v>0</v>
      </c>
      <c r="K33" s="389">
        <v>0</v>
      </c>
      <c r="L33" s="388">
        <v>3.1290100000000001</v>
      </c>
      <c r="M33" s="389">
        <v>4.1472334750786226E-4</v>
      </c>
      <c r="N33" s="388">
        <v>0</v>
      </c>
      <c r="O33" s="389">
        <v>0</v>
      </c>
      <c r="P33" s="388">
        <v>5.6932799999999997</v>
      </c>
      <c r="Q33" s="389">
        <v>5.8624088817305188E-5</v>
      </c>
      <c r="R33" s="388">
        <v>0</v>
      </c>
      <c r="S33" s="389">
        <v>0</v>
      </c>
      <c r="T33" s="388">
        <v>0</v>
      </c>
      <c r="U33" s="389">
        <v>0</v>
      </c>
      <c r="V33" s="388">
        <v>6.7573699999999999</v>
      </c>
      <c r="W33" s="389">
        <v>1.3694211990324624E-4</v>
      </c>
      <c r="X33" s="388">
        <v>0</v>
      </c>
      <c r="Y33" s="389">
        <v>0</v>
      </c>
      <c r="Z33" s="388">
        <v>0</v>
      </c>
      <c r="AA33" s="389">
        <v>0</v>
      </c>
      <c r="AB33" s="388">
        <v>0</v>
      </c>
      <c r="AC33" s="389">
        <v>0</v>
      </c>
      <c r="AD33" s="388">
        <v>0</v>
      </c>
      <c r="AE33" s="389">
        <v>0</v>
      </c>
      <c r="AF33" s="388">
        <v>7.3204899999999995</v>
      </c>
      <c r="AG33" s="389">
        <v>1.9430153608801374E-4</v>
      </c>
      <c r="AH33" s="388">
        <v>0</v>
      </c>
      <c r="AI33" s="389">
        <v>0</v>
      </c>
      <c r="AJ33" s="388">
        <v>0</v>
      </c>
      <c r="AK33" s="389">
        <v>0</v>
      </c>
      <c r="AL33" s="388">
        <v>0</v>
      </c>
      <c r="AM33" s="389">
        <v>0</v>
      </c>
      <c r="AN33" s="388">
        <v>13.332090000000001</v>
      </c>
      <c r="AO33" s="389">
        <v>3.0712474401862718E-4</v>
      </c>
      <c r="AP33" s="388">
        <v>11.262280000000001</v>
      </c>
      <c r="AQ33" s="389">
        <v>2.0032330976372728E-4</v>
      </c>
      <c r="AR33" s="388">
        <v>47.494519999999994</v>
      </c>
      <c r="AS33" s="389">
        <v>3.471205916215572E-5</v>
      </c>
    </row>
    <row r="34" spans="1:45" ht="28.5">
      <c r="A34" s="374" t="s">
        <v>456</v>
      </c>
      <c r="B34" s="388">
        <v>0</v>
      </c>
      <c r="C34" s="389">
        <v>0</v>
      </c>
      <c r="D34" s="388">
        <v>0</v>
      </c>
      <c r="E34" s="389">
        <v>0</v>
      </c>
      <c r="F34" s="388">
        <v>0</v>
      </c>
      <c r="G34" s="389">
        <v>0</v>
      </c>
      <c r="H34" s="388">
        <v>0</v>
      </c>
      <c r="I34" s="389">
        <v>0</v>
      </c>
      <c r="J34" s="388">
        <v>0</v>
      </c>
      <c r="K34" s="389">
        <v>0</v>
      </c>
      <c r="L34" s="388">
        <v>0</v>
      </c>
      <c r="M34" s="389">
        <v>0</v>
      </c>
      <c r="N34" s="388">
        <v>0</v>
      </c>
      <c r="O34" s="389">
        <v>0</v>
      </c>
      <c r="P34" s="388">
        <v>0</v>
      </c>
      <c r="Q34" s="389">
        <v>0</v>
      </c>
      <c r="R34" s="388">
        <v>0</v>
      </c>
      <c r="S34" s="389">
        <v>0</v>
      </c>
      <c r="T34" s="388">
        <v>0</v>
      </c>
      <c r="U34" s="389">
        <v>0</v>
      </c>
      <c r="V34" s="388">
        <v>0</v>
      </c>
      <c r="W34" s="389">
        <v>0</v>
      </c>
      <c r="X34" s="388">
        <v>0</v>
      </c>
      <c r="Y34" s="389">
        <v>0</v>
      </c>
      <c r="Z34" s="388">
        <v>0</v>
      </c>
      <c r="AA34" s="389">
        <v>0</v>
      </c>
      <c r="AB34" s="388">
        <v>0</v>
      </c>
      <c r="AC34" s="389">
        <v>0</v>
      </c>
      <c r="AD34" s="388">
        <v>0</v>
      </c>
      <c r="AE34" s="389">
        <v>0</v>
      </c>
      <c r="AF34" s="388">
        <v>0</v>
      </c>
      <c r="AG34" s="389">
        <v>0</v>
      </c>
      <c r="AH34" s="388">
        <v>0</v>
      </c>
      <c r="AI34" s="389">
        <v>0</v>
      </c>
      <c r="AJ34" s="388">
        <v>0</v>
      </c>
      <c r="AK34" s="389">
        <v>0</v>
      </c>
      <c r="AL34" s="388">
        <v>0</v>
      </c>
      <c r="AM34" s="389">
        <v>0</v>
      </c>
      <c r="AN34" s="388">
        <v>0</v>
      </c>
      <c r="AO34" s="389">
        <v>0</v>
      </c>
      <c r="AP34" s="388">
        <v>0</v>
      </c>
      <c r="AQ34" s="389">
        <v>0</v>
      </c>
      <c r="AR34" s="388">
        <v>0</v>
      </c>
      <c r="AS34" s="389">
        <v>0</v>
      </c>
    </row>
    <row r="35" spans="1:45" ht="12.75" customHeight="1">
      <c r="A35" s="34" t="s">
        <v>555</v>
      </c>
      <c r="B35" s="34"/>
      <c r="C35" s="34"/>
    </row>
    <row r="37" spans="1:45">
      <c r="A37" s="621" t="s">
        <v>81</v>
      </c>
      <c r="B37" s="621"/>
      <c r="C37" s="621"/>
      <c r="AS37" s="25" t="s">
        <v>1043</v>
      </c>
    </row>
    <row r="39" spans="1:45" ht="12.75" customHeight="1"/>
    <row r="51" spans="1:3">
      <c r="A51" s="34"/>
      <c r="B51" s="34"/>
      <c r="C51" s="34"/>
    </row>
    <row r="52" spans="1:3">
      <c r="A52" s="543"/>
      <c r="B52" s="543"/>
      <c r="C52" s="543"/>
    </row>
  </sheetData>
  <mergeCells count="23">
    <mergeCell ref="AP5:AQ5"/>
    <mergeCell ref="AR5:AS5"/>
    <mergeCell ref="AD5:AE5"/>
    <mergeCell ref="AF5:AG5"/>
    <mergeCell ref="AH5:AI5"/>
    <mergeCell ref="AJ5:AK5"/>
    <mergeCell ref="AL5:AM5"/>
    <mergeCell ref="V5:W5"/>
    <mergeCell ref="X5:Y5"/>
    <mergeCell ref="Z5:AA5"/>
    <mergeCell ref="AB5:AC5"/>
    <mergeCell ref="AN5:AO5"/>
    <mergeCell ref="L5:M5"/>
    <mergeCell ref="N5:O5"/>
    <mergeCell ref="P5:Q5"/>
    <mergeCell ref="R5:S5"/>
    <mergeCell ref="T5:U5"/>
    <mergeCell ref="A5:A7"/>
    <mergeCell ref="D5:E5"/>
    <mergeCell ref="F5:G5"/>
    <mergeCell ref="H5:I5"/>
    <mergeCell ref="J5:K5"/>
    <mergeCell ref="B5:C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02" t="s">
        <v>1455</v>
      </c>
      <c r="B1" s="601"/>
      <c r="C1" s="601"/>
      <c r="D1" s="601"/>
      <c r="E1" s="601"/>
      <c r="F1" s="601"/>
      <c r="G1" s="556"/>
      <c r="H1" s="556"/>
      <c r="I1" s="556"/>
    </row>
    <row r="2" spans="1:9">
      <c r="A2" s="603" t="s">
        <v>1456</v>
      </c>
      <c r="B2" s="601"/>
      <c r="C2" s="601"/>
      <c r="D2" s="601"/>
      <c r="E2" s="601"/>
      <c r="F2" s="601"/>
      <c r="G2" s="556"/>
      <c r="H2" s="556"/>
      <c r="I2" s="556"/>
    </row>
    <row r="4" spans="1:9">
      <c r="A4" s="59" t="s">
        <v>83</v>
      </c>
      <c r="I4" s="60"/>
    </row>
    <row r="5" spans="1:9">
      <c r="A5" s="555" t="s">
        <v>84</v>
      </c>
      <c r="I5" s="61"/>
    </row>
    <row r="7" spans="1:9" ht="26.25" customHeight="1">
      <c r="A7" s="1133" t="s">
        <v>683</v>
      </c>
      <c r="B7" s="1133"/>
      <c r="C7" s="1133"/>
      <c r="D7" s="59"/>
      <c r="E7" s="1133" t="s">
        <v>685</v>
      </c>
      <c r="F7" s="1133"/>
      <c r="G7" s="1133"/>
      <c r="I7" s="59"/>
    </row>
    <row r="8" spans="1:9" ht="27.75" customHeight="1">
      <c r="A8" s="1134" t="s">
        <v>684</v>
      </c>
      <c r="B8" s="1134"/>
      <c r="C8" s="1134"/>
      <c r="E8" s="1134" t="s">
        <v>686</v>
      </c>
      <c r="F8" s="1134"/>
      <c r="G8" s="1134"/>
      <c r="H8" s="557"/>
    </row>
    <row r="9" spans="1:9">
      <c r="B9" s="556"/>
    </row>
    <row r="10" spans="1:9" ht="26.25" customHeight="1">
      <c r="A10" s="140" t="s">
        <v>551</v>
      </c>
      <c r="B10" s="140" t="s">
        <v>552</v>
      </c>
      <c r="C10" s="140" t="s">
        <v>553</v>
      </c>
      <c r="E10" s="140" t="s">
        <v>554</v>
      </c>
      <c r="F10" s="140" t="s">
        <v>552</v>
      </c>
      <c r="G10" s="140" t="s">
        <v>553</v>
      </c>
    </row>
    <row r="11" spans="1:9">
      <c r="A11" s="81" t="s">
        <v>226</v>
      </c>
      <c r="B11" s="82">
        <v>251</v>
      </c>
      <c r="C11" s="82">
        <v>249</v>
      </c>
      <c r="E11" s="83" t="s">
        <v>1434</v>
      </c>
      <c r="F11" s="82">
        <v>6954</v>
      </c>
      <c r="G11" s="82">
        <v>6947</v>
      </c>
    </row>
    <row r="12" spans="1:9">
      <c r="A12" s="81" t="s">
        <v>234</v>
      </c>
      <c r="B12" s="181">
        <v>347</v>
      </c>
      <c r="C12" s="82">
        <v>343</v>
      </c>
      <c r="E12" s="83" t="s">
        <v>1481</v>
      </c>
      <c r="F12" s="82">
        <v>7820</v>
      </c>
      <c r="G12" s="82">
        <v>7813</v>
      </c>
    </row>
    <row r="13" spans="1:9">
      <c r="A13" s="81" t="s">
        <v>902</v>
      </c>
      <c r="B13" s="82">
        <v>1521</v>
      </c>
      <c r="C13" s="82">
        <v>1513</v>
      </c>
      <c r="E13" s="83" t="s">
        <v>1484</v>
      </c>
      <c r="F13" s="82">
        <v>8642</v>
      </c>
      <c r="G13" s="82">
        <v>8630</v>
      </c>
    </row>
    <row r="14" spans="1:9">
      <c r="A14" s="81" t="s">
        <v>1164</v>
      </c>
      <c r="B14" s="82">
        <v>4427</v>
      </c>
      <c r="C14" s="82">
        <v>4419</v>
      </c>
      <c r="E14" s="83" t="s">
        <v>1524</v>
      </c>
      <c r="F14" s="82">
        <v>9205</v>
      </c>
      <c r="G14" s="82">
        <v>9192</v>
      </c>
    </row>
    <row r="15" spans="1:9">
      <c r="A15" s="81" t="s">
        <v>1480</v>
      </c>
      <c r="B15" s="82">
        <v>7820</v>
      </c>
      <c r="C15" s="82">
        <v>7813</v>
      </c>
      <c r="E15" s="83" t="s">
        <v>1549</v>
      </c>
      <c r="F15" s="82">
        <v>10376</v>
      </c>
      <c r="G15" s="82">
        <v>10362</v>
      </c>
    </row>
    <row r="16" spans="1:9" ht="15">
      <c r="A16" s="34" t="s">
        <v>555</v>
      </c>
      <c r="E16" s="34" t="s">
        <v>550</v>
      </c>
      <c r="F16"/>
      <c r="G16"/>
    </row>
    <row r="17" spans="1:9">
      <c r="A17" s="34"/>
    </row>
    <row r="18" spans="1:9">
      <c r="A18" s="898"/>
    </row>
    <row r="19" spans="1:9">
      <c r="A19" s="899"/>
    </row>
    <row r="21" spans="1:9">
      <c r="A21" s="59" t="s">
        <v>85</v>
      </c>
    </row>
    <row r="22" spans="1:9">
      <c r="A22" s="555" t="s">
        <v>86</v>
      </c>
    </row>
    <row r="23" spans="1:9">
      <c r="E23" s="34"/>
    </row>
    <row r="24" spans="1:9" ht="29.25" customHeight="1">
      <c r="A24" s="1133" t="s">
        <v>687</v>
      </c>
      <c r="B24" s="1133"/>
      <c r="C24" s="1133"/>
      <c r="E24" s="1133" t="s">
        <v>689</v>
      </c>
      <c r="F24" s="1133"/>
      <c r="G24" s="1133"/>
    </row>
    <row r="25" spans="1:9" ht="27" customHeight="1">
      <c r="A25" s="1134" t="s">
        <v>688</v>
      </c>
      <c r="B25" s="1134"/>
      <c r="C25" s="1134"/>
      <c r="E25" s="1134" t="s">
        <v>690</v>
      </c>
      <c r="F25" s="1134"/>
      <c r="G25" s="1134"/>
      <c r="H25" s="1135"/>
      <c r="I25" s="1135"/>
    </row>
    <row r="26" spans="1:9">
      <c r="H26" s="75"/>
      <c r="I26" s="76"/>
    </row>
    <row r="27" spans="1:9" ht="25.5" customHeight="1">
      <c r="A27" s="140" t="s">
        <v>551</v>
      </c>
      <c r="B27" s="140" t="s">
        <v>552</v>
      </c>
      <c r="C27" s="140" t="s">
        <v>553</v>
      </c>
      <c r="E27" s="140" t="s">
        <v>554</v>
      </c>
      <c r="F27" s="140" t="s">
        <v>552</v>
      </c>
      <c r="G27" s="140" t="s">
        <v>553</v>
      </c>
    </row>
    <row r="28" spans="1:9">
      <c r="A28" s="81" t="s">
        <v>226</v>
      </c>
      <c r="B28" s="82">
        <v>11521</v>
      </c>
      <c r="C28" s="82">
        <v>11909</v>
      </c>
      <c r="E28" s="83" t="s">
        <v>1434</v>
      </c>
      <c r="F28" s="82">
        <v>5768</v>
      </c>
      <c r="G28" s="82">
        <v>5897</v>
      </c>
    </row>
    <row r="29" spans="1:9">
      <c r="A29" s="81" t="s">
        <v>234</v>
      </c>
      <c r="B29" s="82">
        <v>10024</v>
      </c>
      <c r="C29" s="82">
        <v>10317</v>
      </c>
      <c r="E29" s="83" t="s">
        <v>1481</v>
      </c>
      <c r="F29" s="82">
        <v>5674</v>
      </c>
      <c r="G29" s="82">
        <v>5806</v>
      </c>
    </row>
    <row r="30" spans="1:9">
      <c r="A30" s="81" t="s">
        <v>902</v>
      </c>
      <c r="B30" s="82">
        <v>7714</v>
      </c>
      <c r="C30" s="82">
        <v>7908</v>
      </c>
      <c r="E30" s="83" t="s">
        <v>1484</v>
      </c>
      <c r="F30" s="82">
        <v>5471</v>
      </c>
      <c r="G30" s="82">
        <v>5604</v>
      </c>
    </row>
    <row r="31" spans="1:9">
      <c r="A31" s="81" t="s">
        <v>1164</v>
      </c>
      <c r="B31" s="82">
        <v>6273</v>
      </c>
      <c r="C31" s="82">
        <v>6390</v>
      </c>
      <c r="E31" s="83" t="s">
        <v>1524</v>
      </c>
      <c r="F31" s="82">
        <v>5394</v>
      </c>
      <c r="G31" s="82">
        <v>5534</v>
      </c>
    </row>
    <row r="32" spans="1:9">
      <c r="A32" s="81" t="s">
        <v>1480</v>
      </c>
      <c r="B32" s="82">
        <v>5674</v>
      </c>
      <c r="C32" s="82">
        <v>5806</v>
      </c>
      <c r="E32" s="83" t="s">
        <v>1549</v>
      </c>
      <c r="F32" s="82">
        <v>5308</v>
      </c>
      <c r="G32" s="82">
        <v>5447</v>
      </c>
    </row>
    <row r="33" spans="1:9" ht="15">
      <c r="A33" s="34" t="s">
        <v>550</v>
      </c>
      <c r="E33" s="34" t="s">
        <v>550</v>
      </c>
      <c r="F33" s="265"/>
      <c r="G33" s="265"/>
    </row>
    <row r="35" spans="1:9">
      <c r="A35" s="898"/>
    </row>
    <row r="36" spans="1:9">
      <c r="A36" s="899"/>
    </row>
    <row r="37" spans="1:9">
      <c r="A37" s="621" t="s">
        <v>81</v>
      </c>
    </row>
    <row r="40" spans="1:9">
      <c r="E40" s="34"/>
    </row>
    <row r="41" spans="1:9">
      <c r="E41" s="34"/>
    </row>
    <row r="42" spans="1:9">
      <c r="D42" s="219"/>
      <c r="E42" s="219"/>
      <c r="F42" s="219"/>
      <c r="G42" s="219"/>
      <c r="H42" s="219"/>
      <c r="I42" s="219"/>
    </row>
    <row r="44" spans="1:9">
      <c r="D44" s="220"/>
      <c r="E44" s="220"/>
      <c r="F44" s="220"/>
      <c r="G44" s="220"/>
      <c r="H44" s="220"/>
      <c r="I44" s="220"/>
    </row>
    <row r="46" spans="1:9">
      <c r="I46" s="62"/>
    </row>
    <row r="53" spans="8:8">
      <c r="H53" s="62" t="s">
        <v>1044</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F56"/>
  <sheetViews>
    <sheetView showGridLines="0" zoomScaleNormal="100" workbookViewId="0"/>
  </sheetViews>
  <sheetFormatPr defaultColWidth="9.140625" defaultRowHeight="14.25"/>
  <cols>
    <col min="1" max="1" width="50.140625" style="841" customWidth="1"/>
    <col min="2" max="2" width="14.28515625" style="841" bestFit="1" customWidth="1"/>
    <col min="3" max="3" width="12.5703125" style="841" customWidth="1"/>
    <col min="4" max="4" width="13.7109375" style="841" customWidth="1"/>
    <col min="5" max="16384" width="9.140625" style="841"/>
  </cols>
  <sheetData>
    <row r="1" spans="1:4">
      <c r="A1" s="150" t="s">
        <v>981</v>
      </c>
      <c r="B1" s="290"/>
      <c r="C1" s="290"/>
      <c r="D1" s="290"/>
    </row>
    <row r="2" spans="1:4">
      <c r="A2" s="531" t="s">
        <v>982</v>
      </c>
      <c r="B2" s="290"/>
      <c r="C2" s="290"/>
      <c r="D2" s="290"/>
    </row>
    <row r="3" spans="1:4">
      <c r="A3" s="290"/>
      <c r="B3" s="290"/>
      <c r="C3" s="290"/>
      <c r="D3" s="290"/>
    </row>
    <row r="4" spans="1:4">
      <c r="A4" s="290"/>
      <c r="B4" s="290"/>
      <c r="C4" s="290"/>
      <c r="D4" s="842" t="s">
        <v>324</v>
      </c>
    </row>
    <row r="5" spans="1:4" ht="35.25" customHeight="1">
      <c r="A5" s="1136" t="s">
        <v>314</v>
      </c>
      <c r="B5" s="843" t="s">
        <v>983</v>
      </c>
      <c r="C5" s="1138" t="s">
        <v>353</v>
      </c>
      <c r="D5" s="1138"/>
    </row>
    <row r="6" spans="1:4" ht="22.5">
      <c r="A6" s="1137"/>
      <c r="B6" s="844" t="s">
        <v>1549</v>
      </c>
      <c r="C6" s="845" t="s">
        <v>354</v>
      </c>
      <c r="D6" s="845" t="s">
        <v>355</v>
      </c>
    </row>
    <row r="7" spans="1:4">
      <c r="A7" s="462" t="s">
        <v>984</v>
      </c>
      <c r="B7" s="463">
        <v>5544.7237800000003</v>
      </c>
      <c r="C7" s="464">
        <v>-2.2973199395980172E-2</v>
      </c>
      <c r="D7" s="463">
        <v>-130.37517999999972</v>
      </c>
    </row>
    <row r="8" spans="1:4">
      <c r="A8" s="462" t="s">
        <v>1027</v>
      </c>
      <c r="B8" s="463">
        <v>11513.49496</v>
      </c>
      <c r="C8" s="464">
        <v>-4.5903255658200699E-2</v>
      </c>
      <c r="D8" s="463">
        <v>-553.93428999999912</v>
      </c>
    </row>
    <row r="9" spans="1:4">
      <c r="A9" s="462" t="s">
        <v>1028</v>
      </c>
      <c r="B9" s="463">
        <v>2269445.5684499997</v>
      </c>
      <c r="C9" s="464">
        <v>0.30366080488457509</v>
      </c>
      <c r="D9" s="463">
        <v>528620.37837999966</v>
      </c>
    </row>
    <row r="10" spans="1:4">
      <c r="A10" s="462" t="s">
        <v>985</v>
      </c>
      <c r="B10" s="463">
        <v>1390.7776899999999</v>
      </c>
      <c r="C10" s="464">
        <v>76.36441068767428</v>
      </c>
      <c r="D10" s="463">
        <v>1372.80072</v>
      </c>
    </row>
    <row r="11" spans="1:4">
      <c r="A11" s="462" t="s">
        <v>986</v>
      </c>
      <c r="B11" s="463">
        <v>2606.94389</v>
      </c>
      <c r="C11" s="464">
        <v>-0.76679979714992175</v>
      </c>
      <c r="D11" s="463">
        <v>-8572.051059999998</v>
      </c>
    </row>
    <row r="12" spans="1:4">
      <c r="A12" s="462" t="s">
        <v>1029</v>
      </c>
      <c r="B12" s="463">
        <v>315707.97021</v>
      </c>
      <c r="C12" s="464">
        <v>1.4523705608280086</v>
      </c>
      <c r="D12" s="463">
        <v>186972.13588999998</v>
      </c>
    </row>
    <row r="13" spans="1:4" ht="22.5">
      <c r="A13" s="465" t="s">
        <v>1030</v>
      </c>
      <c r="B13" s="463">
        <v>454.30692000000005</v>
      </c>
      <c r="C13" s="464">
        <v>2.7077565199166669</v>
      </c>
      <c r="D13" s="463">
        <v>331.77813000000009</v>
      </c>
    </row>
    <row r="14" spans="1:4">
      <c r="A14" s="846" t="s">
        <v>987</v>
      </c>
      <c r="B14" s="847">
        <v>2606663.7859</v>
      </c>
      <c r="C14" s="848">
        <v>0.37292327792798269</v>
      </c>
      <c r="D14" s="847">
        <v>708040.73259000015</v>
      </c>
    </row>
    <row r="15" spans="1:4">
      <c r="A15" s="462" t="s">
        <v>1031</v>
      </c>
      <c r="B15" s="463">
        <v>1598526.0570100001</v>
      </c>
      <c r="C15" s="464">
        <v>0.95307722680553286</v>
      </c>
      <c r="D15" s="463">
        <v>780060.69626</v>
      </c>
    </row>
    <row r="16" spans="1:4">
      <c r="A16" s="465" t="s">
        <v>1032</v>
      </c>
      <c r="B16" s="463">
        <v>194773.96991000001</v>
      </c>
      <c r="C16" s="464">
        <v>0.88258991902863193</v>
      </c>
      <c r="D16" s="463">
        <v>91313.32352000002</v>
      </c>
    </row>
    <row r="17" spans="1:4" ht="22.5">
      <c r="A17" s="465" t="s">
        <v>1034</v>
      </c>
      <c r="B17" s="463">
        <v>0</v>
      </c>
      <c r="C17" s="464">
        <v>0</v>
      </c>
      <c r="D17" s="463">
        <v>0</v>
      </c>
    </row>
    <row r="18" spans="1:4">
      <c r="A18" s="462" t="s">
        <v>1035</v>
      </c>
      <c r="B18" s="463">
        <v>0</v>
      </c>
      <c r="C18" s="464">
        <v>0</v>
      </c>
      <c r="D18" s="463">
        <v>0</v>
      </c>
    </row>
    <row r="19" spans="1:4">
      <c r="A19" s="462" t="s">
        <v>1036</v>
      </c>
      <c r="B19" s="463">
        <v>2283982.5843600002</v>
      </c>
      <c r="C19" s="464">
        <v>0.37092399023697903</v>
      </c>
      <c r="D19" s="463">
        <v>617965.64934000012</v>
      </c>
    </row>
    <row r="20" spans="1:4">
      <c r="A20" s="462" t="s">
        <v>1037</v>
      </c>
      <c r="B20" s="463">
        <v>0</v>
      </c>
      <c r="C20" s="464">
        <v>-1</v>
      </c>
      <c r="D20" s="463">
        <v>-17042.875030000003</v>
      </c>
    </row>
    <row r="21" spans="1:4">
      <c r="A21" s="462" t="s">
        <v>1038</v>
      </c>
      <c r="B21" s="463">
        <v>4736.9940800000004</v>
      </c>
      <c r="C21" s="464">
        <v>0.13284131672063745</v>
      </c>
      <c r="D21" s="463">
        <v>555.47808999999984</v>
      </c>
    </row>
    <row r="22" spans="1:4">
      <c r="A22" s="462" t="s">
        <v>1039</v>
      </c>
      <c r="B22" s="463">
        <v>0</v>
      </c>
      <c r="C22" s="464">
        <v>-1</v>
      </c>
      <c r="D22" s="463">
        <v>-481.93283000000002</v>
      </c>
    </row>
    <row r="23" spans="1:4">
      <c r="A23" s="465" t="s">
        <v>1040</v>
      </c>
      <c r="B23" s="463">
        <v>3301.9020599999994</v>
      </c>
      <c r="C23" s="464">
        <v>0.24208368600101854</v>
      </c>
      <c r="D23" s="463">
        <v>643.54489999999942</v>
      </c>
    </row>
    <row r="24" spans="1:4" ht="22.5">
      <c r="A24" s="465" t="s">
        <v>1041</v>
      </c>
      <c r="B24" s="463">
        <v>119868.33549</v>
      </c>
      <c r="C24" s="464">
        <v>0.14399151308868136</v>
      </c>
      <c r="D24" s="463">
        <v>15087.54461999999</v>
      </c>
    </row>
    <row r="25" spans="1:4">
      <c r="A25" s="846" t="s">
        <v>988</v>
      </c>
      <c r="B25" s="847">
        <v>2606663.7859</v>
      </c>
      <c r="C25" s="848">
        <v>0.37292327794244495</v>
      </c>
      <c r="D25" s="847">
        <v>708040.73261000018</v>
      </c>
    </row>
    <row r="26" spans="1:4">
      <c r="A26" s="462" t="s">
        <v>1058</v>
      </c>
      <c r="B26" s="463">
        <v>1598526.0570100001</v>
      </c>
      <c r="C26" s="464">
        <v>0.95307722680553286</v>
      </c>
      <c r="D26" s="463">
        <v>780060.69626</v>
      </c>
    </row>
    <row r="27" spans="1:4">
      <c r="A27" s="34" t="s">
        <v>555</v>
      </c>
      <c r="B27" s="849"/>
      <c r="C27" s="849"/>
      <c r="D27" s="850"/>
    </row>
    <row r="28" spans="1:4">
      <c r="A28" s="898"/>
      <c r="B28" s="849"/>
      <c r="C28" s="849"/>
      <c r="D28" s="850"/>
    </row>
    <row r="29" spans="1:4">
      <c r="A29" s="899"/>
      <c r="B29" s="852"/>
      <c r="C29" s="852"/>
      <c r="D29" s="850"/>
    </row>
    <row r="30" spans="1:4">
      <c r="A30" s="899"/>
      <c r="B30" s="852"/>
      <c r="C30" s="852"/>
      <c r="D30" s="850"/>
    </row>
    <row r="31" spans="1:4">
      <c r="A31" s="150" t="s">
        <v>1047</v>
      </c>
      <c r="B31" s="852"/>
      <c r="C31" s="852"/>
      <c r="D31" s="850"/>
    </row>
    <row r="32" spans="1:4">
      <c r="A32" s="531" t="s">
        <v>1048</v>
      </c>
      <c r="B32" s="852"/>
      <c r="C32" s="852"/>
      <c r="D32" s="850"/>
    </row>
    <row r="33" spans="1:6">
      <c r="A33" s="851"/>
      <c r="B33" s="852"/>
      <c r="C33" s="852"/>
      <c r="D33" s="850"/>
    </row>
    <row r="34" spans="1:6">
      <c r="A34" s="853"/>
      <c r="B34" s="290"/>
      <c r="C34" s="290"/>
      <c r="D34" s="842" t="s">
        <v>324</v>
      </c>
    </row>
    <row r="35" spans="1:6" ht="40.5" customHeight="1">
      <c r="A35" s="1136" t="s">
        <v>314</v>
      </c>
      <c r="B35" s="843" t="s">
        <v>315</v>
      </c>
      <c r="C35" s="1138" t="s">
        <v>373</v>
      </c>
      <c r="D35" s="1138"/>
    </row>
    <row r="36" spans="1:6" ht="22.5">
      <c r="A36" s="1139"/>
      <c r="B36" s="844" t="s">
        <v>1550</v>
      </c>
      <c r="C36" s="845" t="s">
        <v>354</v>
      </c>
      <c r="D36" s="845" t="s">
        <v>355</v>
      </c>
    </row>
    <row r="37" spans="1:6" ht="45">
      <c r="A37" s="80" t="s">
        <v>1015</v>
      </c>
      <c r="B37" s="463">
        <v>693124.22253000003</v>
      </c>
      <c r="C37" s="464">
        <v>4.5465956289040335E-2</v>
      </c>
      <c r="D37" s="463">
        <v>30143.072009999989</v>
      </c>
    </row>
    <row r="38" spans="1:6">
      <c r="A38" s="80" t="s">
        <v>1016</v>
      </c>
      <c r="B38" s="463">
        <v>346349.67550000001</v>
      </c>
      <c r="C38" s="464">
        <v>2.0879764431136771</v>
      </c>
      <c r="D38" s="463">
        <v>234188.95087</v>
      </c>
    </row>
    <row r="39" spans="1:6">
      <c r="A39" s="80" t="s">
        <v>1017</v>
      </c>
      <c r="B39" s="463">
        <v>0</v>
      </c>
      <c r="C39" s="464">
        <v>0</v>
      </c>
      <c r="D39" s="463">
        <v>0</v>
      </c>
    </row>
    <row r="40" spans="1:6">
      <c r="A40" s="80" t="s">
        <v>1018</v>
      </c>
      <c r="B40" s="463">
        <v>374.77807000000001</v>
      </c>
      <c r="C40" s="464">
        <v>-0.72272211694549027</v>
      </c>
      <c r="D40" s="463">
        <v>-976.85540999999989</v>
      </c>
    </row>
    <row r="41" spans="1:6" ht="22.5">
      <c r="A41" s="80" t="s">
        <v>1019</v>
      </c>
      <c r="B41" s="521">
        <v>-684935.14809999999</v>
      </c>
      <c r="C41" s="854">
        <v>4.0982565885853119E-2</v>
      </c>
      <c r="D41" s="521">
        <v>-26965.292939999938</v>
      </c>
    </row>
    <row r="42" spans="1:6">
      <c r="A42" s="80" t="s">
        <v>1020</v>
      </c>
      <c r="B42" s="521">
        <v>-39574.999459999999</v>
      </c>
      <c r="C42" s="854">
        <v>1.8275950849058942</v>
      </c>
      <c r="D42" s="521">
        <v>-25579.007010000001</v>
      </c>
    </row>
    <row r="43" spans="1:6">
      <c r="A43" s="80" t="s">
        <v>1021</v>
      </c>
      <c r="B43" s="521">
        <v>-334243.71044</v>
      </c>
      <c r="C43" s="854">
        <v>2.4896715108547314</v>
      </c>
      <c r="D43" s="521">
        <v>-238462.85845999999</v>
      </c>
    </row>
    <row r="44" spans="1:6">
      <c r="A44" s="80" t="s">
        <v>1022</v>
      </c>
      <c r="B44" s="521">
        <v>-7993.4662600000001</v>
      </c>
      <c r="C44" s="854">
        <v>2.2334570234128068</v>
      </c>
      <c r="D44" s="521">
        <v>-5521.3547699999999</v>
      </c>
    </row>
    <row r="45" spans="1:6" ht="22.5">
      <c r="A45" s="80" t="s">
        <v>1023</v>
      </c>
      <c r="B45" s="521">
        <v>-26898.648160000001</v>
      </c>
      <c r="C45" s="854">
        <v>-5.2868437794264675</v>
      </c>
      <c r="D45" s="521">
        <v>-33173.345710000001</v>
      </c>
      <c r="E45" s="1044"/>
      <c r="F45" s="1044"/>
    </row>
    <row r="46" spans="1:6">
      <c r="A46" s="80" t="s">
        <v>1024</v>
      </c>
      <c r="B46" s="521">
        <v>-7.9930000000000001E-2</v>
      </c>
      <c r="C46" s="854">
        <v>-0.99994931997172853</v>
      </c>
      <c r="D46" s="521">
        <v>1577.0699400000001</v>
      </c>
    </row>
    <row r="47" spans="1:6" ht="22.5">
      <c r="A47" s="80" t="s">
        <v>1025</v>
      </c>
      <c r="B47" s="521">
        <v>-26898.728090000001</v>
      </c>
      <c r="C47" s="854">
        <v>-6.7261213557283153</v>
      </c>
      <c r="D47" s="521">
        <v>-31596.27577</v>
      </c>
    </row>
    <row r="48" spans="1:6">
      <c r="A48" s="80" t="s">
        <v>1026</v>
      </c>
      <c r="B48" s="521">
        <v>-361.26936000000001</v>
      </c>
      <c r="C48" s="854">
        <v>-0.25912434071752133</v>
      </c>
      <c r="D48" s="521">
        <v>126.35546000000002</v>
      </c>
    </row>
    <row r="49" spans="1:5" ht="21.75">
      <c r="A49" s="855" t="s">
        <v>1033</v>
      </c>
      <c r="B49" s="856">
        <v>-27259.997449999999</v>
      </c>
      <c r="C49" s="857">
        <v>-7.4751774216594544</v>
      </c>
      <c r="D49" s="856">
        <v>-31469.920309999998</v>
      </c>
    </row>
    <row r="50" spans="1:5">
      <c r="A50" s="34" t="s">
        <v>555</v>
      </c>
    </row>
    <row r="51" spans="1:5">
      <c r="A51" s="898"/>
    </row>
    <row r="52" spans="1:5">
      <c r="A52" s="899"/>
    </row>
    <row r="54" spans="1:5">
      <c r="A54" s="621" t="s">
        <v>81</v>
      </c>
    </row>
    <row r="56" spans="1:5">
      <c r="E56" s="62" t="s">
        <v>1107</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841" customWidth="1"/>
    <col min="2" max="2" width="13.140625" style="841" customWidth="1"/>
    <col min="3" max="3" width="13.42578125" style="841" customWidth="1"/>
    <col min="4" max="4" width="12.85546875" style="841" customWidth="1"/>
    <col min="5" max="5" width="12.7109375" style="841" bestFit="1" customWidth="1"/>
    <col min="6" max="16384" width="9.140625" style="841"/>
  </cols>
  <sheetData>
    <row r="1" spans="1:5">
      <c r="A1" s="858" t="s">
        <v>1050</v>
      </c>
      <c r="B1" s="859"/>
      <c r="C1" s="859"/>
      <c r="D1" s="860"/>
      <c r="E1" s="707" t="s">
        <v>1543</v>
      </c>
    </row>
    <row r="2" spans="1:5">
      <c r="A2" s="531" t="s">
        <v>1051</v>
      </c>
      <c r="B2" s="860"/>
      <c r="C2" s="860"/>
      <c r="D2" s="860"/>
      <c r="E2" s="536" t="s">
        <v>1544</v>
      </c>
    </row>
    <row r="3" spans="1:5">
      <c r="A3" s="860"/>
      <c r="B3" s="860"/>
      <c r="C3" s="842" t="s">
        <v>324</v>
      </c>
      <c r="D3" s="860"/>
    </row>
    <row r="4" spans="1:5" ht="24">
      <c r="A4" s="843" t="s">
        <v>426</v>
      </c>
      <c r="B4" s="872" t="s">
        <v>989</v>
      </c>
      <c r="C4" s="872" t="s">
        <v>990</v>
      </c>
      <c r="D4" s="860"/>
    </row>
    <row r="5" spans="1:5">
      <c r="A5" s="887" t="s">
        <v>1049</v>
      </c>
      <c r="B5" s="870">
        <v>61995.019190000006</v>
      </c>
      <c r="C5" s="871">
        <v>2.860087610356854E-2</v>
      </c>
      <c r="D5" s="860"/>
    </row>
    <row r="6" spans="1:5">
      <c r="A6" s="80" t="s">
        <v>991</v>
      </c>
      <c r="B6" s="870">
        <v>0</v>
      </c>
      <c r="C6" s="871">
        <v>0</v>
      </c>
      <c r="D6" s="860"/>
    </row>
    <row r="7" spans="1:5">
      <c r="A7" s="80" t="s">
        <v>995</v>
      </c>
      <c r="B7" s="870">
        <v>0</v>
      </c>
      <c r="C7" s="871">
        <v>0</v>
      </c>
      <c r="D7" s="860"/>
    </row>
    <row r="8" spans="1:5">
      <c r="A8" s="80" t="s">
        <v>992</v>
      </c>
      <c r="B8" s="870">
        <v>1863871.88439</v>
      </c>
      <c r="C8" s="871">
        <v>0.85988147975219953</v>
      </c>
      <c r="D8" s="860"/>
    </row>
    <row r="9" spans="1:5">
      <c r="A9" s="80" t="s">
        <v>993</v>
      </c>
      <c r="B9" s="870">
        <v>1527.04207</v>
      </c>
      <c r="C9" s="871">
        <v>7.0448790273221998E-4</v>
      </c>
      <c r="D9" s="860"/>
    </row>
    <row r="10" spans="1:5">
      <c r="A10" s="80" t="s">
        <v>994</v>
      </c>
      <c r="B10" s="870">
        <v>146533.63428999999</v>
      </c>
      <c r="C10" s="871">
        <v>6.7602048907986018E-2</v>
      </c>
      <c r="D10" s="860"/>
    </row>
    <row r="11" spans="1:5">
      <c r="A11" s="80" t="s">
        <v>996</v>
      </c>
      <c r="B11" s="870"/>
      <c r="C11" s="871">
        <v>0</v>
      </c>
      <c r="D11" s="860"/>
    </row>
    <row r="12" spans="1:5">
      <c r="A12" s="869" t="s">
        <v>1001</v>
      </c>
      <c r="B12" s="870">
        <v>91455.585160000002</v>
      </c>
      <c r="C12" s="871">
        <v>4.2192258254231556E-2</v>
      </c>
      <c r="D12" s="860"/>
    </row>
    <row r="13" spans="1:5">
      <c r="A13" s="80" t="s">
        <v>997</v>
      </c>
      <c r="B13" s="870">
        <v>2208.4487199999999</v>
      </c>
      <c r="C13" s="871">
        <v>1.0188490792820499E-3</v>
      </c>
      <c r="D13" s="860"/>
    </row>
    <row r="14" spans="1:5" ht="21.75">
      <c r="A14" s="888" t="s">
        <v>1070</v>
      </c>
      <c r="B14" s="889">
        <v>2167591.6138200001</v>
      </c>
      <c r="C14" s="890">
        <v>1</v>
      </c>
      <c r="D14" s="860"/>
    </row>
    <row r="15" spans="1:5">
      <c r="A15" s="34" t="s">
        <v>555</v>
      </c>
      <c r="B15" s="860"/>
      <c r="C15" s="860"/>
      <c r="D15" s="860"/>
    </row>
    <row r="16" spans="1:5">
      <c r="A16" s="898"/>
      <c r="B16" s="860"/>
      <c r="C16" s="860"/>
      <c r="D16" s="860"/>
    </row>
    <row r="17" spans="1:5">
      <c r="A17" s="899"/>
      <c r="B17" s="860"/>
      <c r="C17" s="860"/>
      <c r="D17" s="860"/>
    </row>
    <row r="18" spans="1:5">
      <c r="A18" s="899"/>
      <c r="B18" s="860"/>
      <c r="C18" s="860"/>
      <c r="D18" s="860"/>
    </row>
    <row r="19" spans="1:5">
      <c r="A19" s="861" t="s">
        <v>1052</v>
      </c>
      <c r="B19" s="860"/>
      <c r="C19" s="860"/>
      <c r="E19" s="707" t="s">
        <v>1543</v>
      </c>
    </row>
    <row r="20" spans="1:5">
      <c r="A20" s="531" t="s">
        <v>1053</v>
      </c>
      <c r="B20" s="860"/>
      <c r="C20" s="860"/>
      <c r="E20" s="536" t="s">
        <v>1544</v>
      </c>
    </row>
    <row r="21" spans="1:5">
      <c r="A21" s="860"/>
      <c r="B21" s="842" t="s">
        <v>324</v>
      </c>
      <c r="C21" s="860"/>
      <c r="D21" s="860"/>
    </row>
    <row r="22" spans="1:5" ht="24">
      <c r="A22" s="875" t="s">
        <v>1006</v>
      </c>
      <c r="B22" s="876" t="s">
        <v>1007</v>
      </c>
      <c r="C22" s="860"/>
      <c r="D22" s="860"/>
    </row>
    <row r="23" spans="1:5">
      <c r="A23" s="862" t="s">
        <v>998</v>
      </c>
      <c r="B23" s="863">
        <v>90478.085890000002</v>
      </c>
      <c r="C23" s="860"/>
      <c r="D23" s="860"/>
    </row>
    <row r="24" spans="1:5">
      <c r="A24" s="862" t="s">
        <v>999</v>
      </c>
      <c r="B24" s="863">
        <v>189229.24612999998</v>
      </c>
      <c r="C24" s="860"/>
      <c r="D24" s="860"/>
    </row>
    <row r="25" spans="1:5" ht="21.75">
      <c r="A25" s="873" t="s">
        <v>1074</v>
      </c>
      <c r="B25" s="865">
        <v>98751.160239999997</v>
      </c>
      <c r="C25" s="860"/>
      <c r="D25" s="860"/>
    </row>
    <row r="26" spans="1:5">
      <c r="A26" s="862" t="s">
        <v>1000</v>
      </c>
      <c r="B26" s="863">
        <v>30159.361960000002</v>
      </c>
      <c r="C26" s="860"/>
      <c r="D26" s="860"/>
    </row>
    <row r="27" spans="1:5">
      <c r="A27" s="862" t="s">
        <v>1010</v>
      </c>
      <c r="B27" s="863">
        <v>189229.24612999998</v>
      </c>
      <c r="C27" s="860"/>
      <c r="D27" s="860"/>
    </row>
    <row r="28" spans="1:5" ht="32.25">
      <c r="A28" s="873" t="s">
        <v>1002</v>
      </c>
      <c r="B28" s="865">
        <v>159069.88417</v>
      </c>
      <c r="C28" s="860"/>
      <c r="D28" s="860"/>
    </row>
    <row r="29" spans="1:5" ht="22.5">
      <c r="A29" s="874" t="s">
        <v>1003</v>
      </c>
      <c r="B29" s="863">
        <v>46200</v>
      </c>
      <c r="C29" s="860"/>
      <c r="D29" s="860"/>
    </row>
    <row r="30" spans="1:5">
      <c r="A30" s="862" t="s">
        <v>1010</v>
      </c>
      <c r="B30" s="863">
        <v>189229.24612999998</v>
      </c>
      <c r="C30" s="860"/>
      <c r="D30" s="860"/>
    </row>
    <row r="31" spans="1:5" ht="32.25">
      <c r="A31" s="873" t="s">
        <v>1004</v>
      </c>
      <c r="B31" s="865">
        <v>143029.24612999998</v>
      </c>
      <c r="C31" s="860"/>
      <c r="D31" s="860"/>
    </row>
    <row r="32" spans="1:5">
      <c r="A32" s="34" t="s">
        <v>555</v>
      </c>
      <c r="B32" s="860"/>
      <c r="C32" s="860"/>
      <c r="D32" s="860"/>
    </row>
    <row r="33" spans="1:4">
      <c r="A33" s="57" t="s">
        <v>1075</v>
      </c>
      <c r="B33" s="860"/>
      <c r="C33" s="860"/>
      <c r="D33" s="860"/>
    </row>
    <row r="34" spans="1:4">
      <c r="A34" s="898"/>
      <c r="B34" s="860"/>
      <c r="C34" s="860"/>
      <c r="D34" s="860"/>
    </row>
    <row r="35" spans="1:4">
      <c r="A35" s="899"/>
    </row>
    <row r="36" spans="1:4">
      <c r="A36" s="899"/>
    </row>
    <row r="37" spans="1:4">
      <c r="A37" s="861" t="s">
        <v>1054</v>
      </c>
      <c r="B37" s="860"/>
      <c r="C37" s="860"/>
      <c r="D37" s="860"/>
    </row>
    <row r="38" spans="1:4">
      <c r="A38" s="531" t="s">
        <v>1055</v>
      </c>
      <c r="B38" s="860"/>
      <c r="C38" s="860"/>
      <c r="D38" s="860"/>
    </row>
    <row r="39" spans="1:4">
      <c r="A39" s="860"/>
      <c r="C39" s="860"/>
      <c r="D39" s="842" t="s">
        <v>324</v>
      </c>
    </row>
    <row r="40" spans="1:4" ht="78.75" customHeight="1">
      <c r="A40" s="884" t="s">
        <v>1008</v>
      </c>
      <c r="B40" s="884" t="s">
        <v>983</v>
      </c>
      <c r="C40" s="1138" t="s">
        <v>353</v>
      </c>
      <c r="D40" s="1138"/>
    </row>
    <row r="41" spans="1:4" ht="22.5">
      <c r="A41" s="885"/>
      <c r="B41" s="900" t="s">
        <v>1549</v>
      </c>
      <c r="C41" s="886" t="s">
        <v>354</v>
      </c>
      <c r="D41" s="886" t="s">
        <v>355</v>
      </c>
    </row>
    <row r="42" spans="1:4">
      <c r="A42" s="862" t="s">
        <v>1009</v>
      </c>
      <c r="B42" s="863">
        <v>11031.017</v>
      </c>
      <c r="C42" s="866">
        <v>0.35809259246311553</v>
      </c>
      <c r="D42" s="863">
        <v>2908.5833299999986</v>
      </c>
    </row>
    <row r="43" spans="1:4">
      <c r="A43" s="862" t="s">
        <v>1011</v>
      </c>
      <c r="B43" s="863">
        <v>2753.8097900000002</v>
      </c>
      <c r="C43" s="866">
        <v>-4.5120811292544527E-2</v>
      </c>
      <c r="D43" s="863">
        <v>-130.12549999999965</v>
      </c>
    </row>
    <row r="44" spans="1:4">
      <c r="A44" s="862" t="s">
        <v>1012</v>
      </c>
      <c r="B44" s="863">
        <v>1763476.4926300002</v>
      </c>
      <c r="C44" s="866">
        <v>0.48787328911278438</v>
      </c>
      <c r="D44" s="863">
        <v>578243.51242000028</v>
      </c>
    </row>
    <row r="45" spans="1:4">
      <c r="A45" s="862" t="s">
        <v>1013</v>
      </c>
      <c r="B45" s="863">
        <v>165239.85288999998</v>
      </c>
      <c r="C45" s="866">
        <v>2.481627217804383E-2</v>
      </c>
      <c r="D45" s="863">
        <v>4001.338849999971</v>
      </c>
    </row>
    <row r="46" spans="1:4">
      <c r="A46" s="862" t="s">
        <v>1014</v>
      </c>
      <c r="B46" s="863">
        <v>319095.55329999997</v>
      </c>
      <c r="C46" s="866">
        <v>0.36518628702926059</v>
      </c>
      <c r="D46" s="863">
        <v>85357.816309999966</v>
      </c>
    </row>
    <row r="47" spans="1:4">
      <c r="A47" s="864" t="s">
        <v>1042</v>
      </c>
      <c r="B47" s="867">
        <v>2261596.7256100001</v>
      </c>
      <c r="C47" s="868">
        <v>0.42130125253029171</v>
      </c>
      <c r="D47" s="867">
        <v>670381.12540999986</v>
      </c>
    </row>
    <row r="48" spans="1:4">
      <c r="A48" s="34" t="s">
        <v>555</v>
      </c>
    </row>
    <row r="49" spans="1:5">
      <c r="E49" s="841" t="s">
        <v>1005</v>
      </c>
    </row>
    <row r="50" spans="1:5">
      <c r="A50" s="898"/>
    </row>
    <row r="51" spans="1:5">
      <c r="A51" s="899"/>
    </row>
    <row r="54" spans="1:5">
      <c r="A54" s="621" t="s">
        <v>81</v>
      </c>
    </row>
    <row r="58" spans="1:5">
      <c r="E58" s="62" t="s">
        <v>1108</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S115"/>
  <sheetViews>
    <sheetView showGridLines="0" zoomScaleNormal="100" workbookViewId="0"/>
  </sheetViews>
  <sheetFormatPr defaultRowHeight="15"/>
  <cols>
    <col min="1" max="1" width="29.140625" customWidth="1"/>
    <col min="2" max="2" width="23.28515625" style="265" bestFit="1" customWidth="1"/>
    <col min="3" max="4" width="12.140625" customWidth="1"/>
    <col min="5" max="5" width="11" customWidth="1"/>
    <col min="6" max="7" width="11.42578125" customWidth="1"/>
    <col min="8" max="8" width="11.5703125" customWidth="1"/>
    <col min="9" max="9" width="11.85546875" customWidth="1"/>
    <col min="10" max="10" width="11" customWidth="1"/>
    <col min="11" max="12" width="11.42578125" customWidth="1"/>
    <col min="13" max="14" width="11" bestFit="1" customWidth="1"/>
    <col min="15" max="15" width="11" customWidth="1"/>
    <col min="16" max="17" width="11.42578125" customWidth="1"/>
  </cols>
  <sheetData>
    <row r="1" spans="1:19" ht="18">
      <c r="A1" s="604" t="s">
        <v>87</v>
      </c>
      <c r="B1" s="604"/>
      <c r="C1" s="552"/>
      <c r="D1" s="552"/>
      <c r="E1" s="201"/>
      <c r="F1" s="201"/>
      <c r="G1" s="201"/>
      <c r="H1" s="201"/>
      <c r="I1" s="201"/>
      <c r="J1" s="201"/>
      <c r="K1" s="201"/>
      <c r="L1" s="201"/>
      <c r="M1" s="201"/>
      <c r="N1" s="201"/>
      <c r="O1" s="201"/>
      <c r="P1" s="201"/>
      <c r="Q1" s="201"/>
    </row>
    <row r="2" spans="1:19" ht="18">
      <c r="A2" s="605" t="s">
        <v>88</v>
      </c>
      <c r="B2" s="605"/>
      <c r="C2" s="552"/>
      <c r="D2" s="552"/>
      <c r="E2" s="201"/>
      <c r="F2" s="201"/>
      <c r="G2" s="201"/>
      <c r="H2" s="201"/>
      <c r="I2" s="201"/>
      <c r="J2" s="201"/>
      <c r="K2" s="201"/>
      <c r="L2" s="201"/>
      <c r="M2" s="201"/>
      <c r="N2" s="201"/>
      <c r="O2" s="201"/>
      <c r="P2" s="201"/>
      <c r="Q2" s="201"/>
    </row>
    <row r="3" spans="1:19" s="265" customFormat="1" ht="18">
      <c r="A3" s="553"/>
      <c r="B3" s="553"/>
      <c r="C3" s="552"/>
      <c r="D3" s="552"/>
      <c r="E3" s="201"/>
      <c r="F3" s="201"/>
      <c r="G3" s="201"/>
      <c r="H3" s="201"/>
      <c r="I3" s="201"/>
      <c r="J3" s="201"/>
      <c r="K3" s="201"/>
      <c r="L3" s="201"/>
      <c r="M3" s="201"/>
      <c r="N3" s="201"/>
      <c r="O3" s="201"/>
      <c r="P3" s="201"/>
      <c r="Q3" s="201"/>
    </row>
    <row r="4" spans="1:19" ht="12.6" customHeight="1">
      <c r="A4" s="150" t="s">
        <v>1593</v>
      </c>
      <c r="B4" s="150"/>
    </row>
    <row r="5" spans="1:19" ht="12.75" customHeight="1">
      <c r="A5" s="531" t="s">
        <v>1594</v>
      </c>
      <c r="B5" s="531"/>
      <c r="I5" s="53"/>
      <c r="K5" s="53"/>
    </row>
    <row r="6" spans="1:19" ht="12.75" customHeight="1">
      <c r="M6" s="1140" t="s">
        <v>544</v>
      </c>
      <c r="N6" s="1141"/>
      <c r="O6" s="1141"/>
      <c r="P6" s="1141"/>
      <c r="Q6" s="1141"/>
    </row>
    <row r="7" spans="1:19" ht="24" customHeight="1">
      <c r="A7" s="1015"/>
      <c r="B7" s="1014"/>
      <c r="C7" s="1142" t="s">
        <v>541</v>
      </c>
      <c r="D7" s="1142"/>
      <c r="E7" s="1142"/>
      <c r="F7" s="1142"/>
      <c r="G7" s="1142"/>
      <c r="H7" s="1142" t="s">
        <v>542</v>
      </c>
      <c r="I7" s="1142"/>
      <c r="J7" s="1142"/>
      <c r="K7" s="1142"/>
      <c r="L7" s="1142"/>
      <c r="M7" s="1142" t="s">
        <v>543</v>
      </c>
      <c r="N7" s="1142"/>
      <c r="O7" s="1142"/>
      <c r="P7" s="1142"/>
      <c r="Q7" s="1142"/>
    </row>
    <row r="8" spans="1:19" ht="48" customHeight="1">
      <c r="A8" s="1014" t="s">
        <v>1453</v>
      </c>
      <c r="B8" s="1014" t="s">
        <v>1454</v>
      </c>
      <c r="C8" s="1143" t="s">
        <v>545</v>
      </c>
      <c r="D8" s="1143"/>
      <c r="E8" s="1143"/>
      <c r="F8" s="1143" t="s">
        <v>546</v>
      </c>
      <c r="G8" s="1143"/>
      <c r="H8" s="1143" t="s">
        <v>545</v>
      </c>
      <c r="I8" s="1143"/>
      <c r="J8" s="1143"/>
      <c r="K8" s="1143" t="s">
        <v>547</v>
      </c>
      <c r="L8" s="1143"/>
      <c r="M8" s="1143" t="s">
        <v>548</v>
      </c>
      <c r="N8" s="1143"/>
      <c r="O8" s="1143"/>
      <c r="P8" s="1143" t="s">
        <v>547</v>
      </c>
      <c r="Q8" s="1143"/>
    </row>
    <row r="9" spans="1:19" ht="48">
      <c r="A9" s="1015"/>
      <c r="B9" s="1014"/>
      <c r="C9" s="819" t="s">
        <v>1590</v>
      </c>
      <c r="D9" s="819" t="s">
        <v>1591</v>
      </c>
      <c r="E9" s="390" t="s">
        <v>1592</v>
      </c>
      <c r="F9" s="819" t="s">
        <v>1590</v>
      </c>
      <c r="G9" s="819" t="s">
        <v>1591</v>
      </c>
      <c r="H9" s="819" t="s">
        <v>1590</v>
      </c>
      <c r="I9" s="819" t="s">
        <v>1591</v>
      </c>
      <c r="J9" s="1049" t="s">
        <v>1592</v>
      </c>
      <c r="K9" s="819" t="s">
        <v>1590</v>
      </c>
      <c r="L9" s="819" t="s">
        <v>1591</v>
      </c>
      <c r="M9" s="819" t="s">
        <v>1590</v>
      </c>
      <c r="N9" s="819" t="s">
        <v>1591</v>
      </c>
      <c r="O9" s="1049" t="s">
        <v>1592</v>
      </c>
      <c r="P9" s="819" t="s">
        <v>1590</v>
      </c>
      <c r="Q9" s="819" t="s">
        <v>1591</v>
      </c>
    </row>
    <row r="10" spans="1:19">
      <c r="A10" s="84" t="s">
        <v>1419</v>
      </c>
      <c r="B10" s="84" t="s">
        <v>1438</v>
      </c>
      <c r="C10" s="85">
        <v>1223042.9359200001</v>
      </c>
      <c r="D10" s="85">
        <v>1370749.84005</v>
      </c>
      <c r="E10" s="86">
        <v>112.07700071615977</v>
      </c>
      <c r="F10" s="87">
        <v>0.13866729447441775</v>
      </c>
      <c r="G10" s="88">
        <v>0.1394350125958643</v>
      </c>
      <c r="H10" s="85">
        <v>0</v>
      </c>
      <c r="I10" s="85">
        <v>0</v>
      </c>
      <c r="J10" s="86" t="s">
        <v>140</v>
      </c>
      <c r="K10" s="87">
        <v>0</v>
      </c>
      <c r="L10" s="88">
        <v>0</v>
      </c>
      <c r="M10" s="85">
        <v>1223042.9359200001</v>
      </c>
      <c r="N10" s="85">
        <v>1370749.84005</v>
      </c>
      <c r="O10" s="89">
        <v>112.07700071615977</v>
      </c>
      <c r="P10" s="90">
        <v>0.10437789629811257</v>
      </c>
      <c r="Q10" s="88">
        <v>0.1081350587114991</v>
      </c>
      <c r="R10" s="64"/>
    </row>
    <row r="11" spans="1:19">
      <c r="A11" s="84" t="s">
        <v>1420</v>
      </c>
      <c r="B11" s="84" t="s">
        <v>1439</v>
      </c>
      <c r="C11" s="85">
        <v>87187.984260000012</v>
      </c>
      <c r="D11" s="85">
        <v>95395.813330000004</v>
      </c>
      <c r="E11" s="86">
        <v>109.41394521236289</v>
      </c>
      <c r="F11" s="87">
        <v>9.8852800117911338E-3</v>
      </c>
      <c r="G11" s="88">
        <v>9.7038249027087825E-3</v>
      </c>
      <c r="H11" s="85">
        <v>313167.34057999996</v>
      </c>
      <c r="I11" s="85">
        <v>310424.97021</v>
      </c>
      <c r="J11" s="86">
        <v>99.124311505497047</v>
      </c>
      <c r="K11" s="87">
        <v>0.10808302215499013</v>
      </c>
      <c r="L11" s="88">
        <v>0.10909205108450351</v>
      </c>
      <c r="M11" s="85">
        <v>400355.32483999996</v>
      </c>
      <c r="N11" s="85">
        <v>405820.78354000003</v>
      </c>
      <c r="O11" s="89">
        <v>101.36515199396543</v>
      </c>
      <c r="P11" s="90">
        <v>3.4167440366361823E-2</v>
      </c>
      <c r="Q11" s="88">
        <v>3.2014196151825748E-2</v>
      </c>
      <c r="R11" s="64"/>
      <c r="S11" s="265"/>
    </row>
    <row r="12" spans="1:19">
      <c r="A12" s="84" t="s">
        <v>1421</v>
      </c>
      <c r="B12" s="84" t="s">
        <v>1440</v>
      </c>
      <c r="C12" s="85">
        <v>792816.00892999989</v>
      </c>
      <c r="D12" s="85">
        <v>907444.26733000006</v>
      </c>
      <c r="E12" s="86">
        <v>114.4583682858151</v>
      </c>
      <c r="F12" s="87">
        <v>8.9888627574330707E-2</v>
      </c>
      <c r="G12" s="88">
        <v>9.2306779215519053E-2</v>
      </c>
      <c r="H12" s="85">
        <v>437385.24541999999</v>
      </c>
      <c r="I12" s="85">
        <v>571989.97763999994</v>
      </c>
      <c r="J12" s="86">
        <v>130.77486806642173</v>
      </c>
      <c r="K12" s="87">
        <v>0.15095418022659143</v>
      </c>
      <c r="L12" s="88">
        <v>0.20101333928876305</v>
      </c>
      <c r="M12" s="85">
        <v>1230201.2543499998</v>
      </c>
      <c r="N12" s="85">
        <v>1479434.2449700001</v>
      </c>
      <c r="O12" s="89">
        <v>120.25952987275137</v>
      </c>
      <c r="P12" s="90">
        <v>0.10498880716379969</v>
      </c>
      <c r="Q12" s="88">
        <v>0.11670890213913712</v>
      </c>
      <c r="R12" s="64"/>
      <c r="S12" s="265"/>
    </row>
    <row r="13" spans="1:19">
      <c r="A13" s="84" t="s">
        <v>1422</v>
      </c>
      <c r="B13" s="84" t="s">
        <v>1441</v>
      </c>
      <c r="C13" s="85">
        <v>2406251.9078699998</v>
      </c>
      <c r="D13" s="85">
        <v>2754660.736</v>
      </c>
      <c r="E13" s="86">
        <v>114.47931644191027</v>
      </c>
      <c r="F13" s="87">
        <v>0.27281825689729033</v>
      </c>
      <c r="G13" s="88">
        <v>0.28020879025415929</v>
      </c>
      <c r="H13" s="85">
        <v>444014.65360000002</v>
      </c>
      <c r="I13" s="85">
        <v>303144.88114999997</v>
      </c>
      <c r="J13" s="86">
        <v>68.273620857363511</v>
      </c>
      <c r="K13" s="88">
        <v>0.15324217893637507</v>
      </c>
      <c r="L13" s="88">
        <v>0.1065336233681507</v>
      </c>
      <c r="M13" s="85">
        <v>2850266.5614699996</v>
      </c>
      <c r="N13" s="85">
        <v>3057805.6171500003</v>
      </c>
      <c r="O13" s="89">
        <v>107.28139109813519</v>
      </c>
      <c r="P13" s="90">
        <v>0.24324970026608575</v>
      </c>
      <c r="Q13" s="88">
        <v>0.24122270911722732</v>
      </c>
      <c r="R13" s="64"/>
      <c r="S13" s="265"/>
    </row>
    <row r="14" spans="1:19">
      <c r="A14" s="84" t="s">
        <v>1423</v>
      </c>
      <c r="B14" s="84" t="s">
        <v>1442</v>
      </c>
      <c r="C14" s="85">
        <v>1482141.5647799999</v>
      </c>
      <c r="D14" s="85">
        <v>1536609.51294</v>
      </c>
      <c r="E14" s="86">
        <v>103.67494910434449</v>
      </c>
      <c r="F14" s="87">
        <v>0.16804361873160439</v>
      </c>
      <c r="G14" s="88">
        <v>0.15630654152321366</v>
      </c>
      <c r="H14" s="85">
        <v>0</v>
      </c>
      <c r="I14" s="85">
        <v>0</v>
      </c>
      <c r="J14" s="86" t="s">
        <v>140</v>
      </c>
      <c r="K14" s="87">
        <v>0</v>
      </c>
      <c r="L14" s="88">
        <v>0</v>
      </c>
      <c r="M14" s="85">
        <v>1482141.5647799999</v>
      </c>
      <c r="N14" s="85">
        <v>1536609.51294</v>
      </c>
      <c r="O14" s="89">
        <v>103.67494910434449</v>
      </c>
      <c r="P14" s="90">
        <v>0.1264900961398859</v>
      </c>
      <c r="Q14" s="88">
        <v>0.12121931737183642</v>
      </c>
      <c r="R14" s="64"/>
      <c r="S14" s="265"/>
    </row>
    <row r="15" spans="1:19">
      <c r="A15" s="84" t="s">
        <v>1424</v>
      </c>
      <c r="B15" s="84" t="s">
        <v>1443</v>
      </c>
      <c r="C15" s="85">
        <v>743878.93336999998</v>
      </c>
      <c r="D15" s="85">
        <v>838124.52629999991</v>
      </c>
      <c r="E15" s="86">
        <v>112.66948003259596</v>
      </c>
      <c r="F15" s="87">
        <v>8.4340194507840874E-2</v>
      </c>
      <c r="G15" s="88">
        <v>8.5255456879922392E-2</v>
      </c>
      <c r="H15" s="85">
        <v>257432.21949000002</v>
      </c>
      <c r="I15" s="85">
        <v>178457.59777000002</v>
      </c>
      <c r="J15" s="86">
        <v>69.322168811480964</v>
      </c>
      <c r="K15" s="87">
        <v>8.8847234935209282E-2</v>
      </c>
      <c r="L15" s="88">
        <v>6.271501084198372E-2</v>
      </c>
      <c r="M15" s="85">
        <v>1001311.15286</v>
      </c>
      <c r="N15" s="85">
        <v>1016582.12407</v>
      </c>
      <c r="O15" s="89">
        <v>101.52509748507066</v>
      </c>
      <c r="P15" s="90">
        <v>8.5454687326039225E-2</v>
      </c>
      <c r="Q15" s="88">
        <v>8.0195645083832465E-2</v>
      </c>
      <c r="R15" s="64"/>
      <c r="S15" s="265"/>
    </row>
    <row r="16" spans="1:19">
      <c r="A16" s="84" t="s">
        <v>1425</v>
      </c>
      <c r="B16" s="84" t="s">
        <v>1444</v>
      </c>
      <c r="C16" s="85">
        <v>199455.9639</v>
      </c>
      <c r="D16" s="85">
        <v>218790.14824000001</v>
      </c>
      <c r="E16" s="86">
        <v>109.69346013122649</v>
      </c>
      <c r="F16" s="87">
        <v>2.261410296278369E-2</v>
      </c>
      <c r="G16" s="88">
        <v>2.2255707193504129E-2</v>
      </c>
      <c r="H16" s="85">
        <v>264715.54269999999</v>
      </c>
      <c r="I16" s="85">
        <v>280310.09826</v>
      </c>
      <c r="J16" s="86">
        <v>105.89106155269212</v>
      </c>
      <c r="K16" s="87">
        <v>9.1360918457924142E-2</v>
      </c>
      <c r="L16" s="88">
        <v>9.8508839473175305E-2</v>
      </c>
      <c r="M16" s="85">
        <v>464171.50660000002</v>
      </c>
      <c r="N16" s="85">
        <v>499100.24650000001</v>
      </c>
      <c r="O16" s="89">
        <v>107.52496424346441</v>
      </c>
      <c r="P16" s="90">
        <v>3.961369135744109E-2</v>
      </c>
      <c r="Q16" s="88">
        <v>3.9372781875526272E-2</v>
      </c>
      <c r="R16" s="64"/>
      <c r="S16" s="265"/>
    </row>
    <row r="17" spans="1:19">
      <c r="A17" s="84" t="s">
        <v>1426</v>
      </c>
      <c r="B17" s="84" t="s">
        <v>1445</v>
      </c>
      <c r="C17" s="85">
        <v>0</v>
      </c>
      <c r="D17" s="85">
        <v>0</v>
      </c>
      <c r="E17" s="86" t="s">
        <v>140</v>
      </c>
      <c r="F17" s="87">
        <v>0</v>
      </c>
      <c r="G17" s="88">
        <v>0</v>
      </c>
      <c r="H17" s="85">
        <v>40316.617250000003</v>
      </c>
      <c r="I17" s="85">
        <v>52900.956259999999</v>
      </c>
      <c r="J17" s="86">
        <v>131.21377701895364</v>
      </c>
      <c r="K17" s="87">
        <v>1.3914419771153801E-2</v>
      </c>
      <c r="L17" s="88">
        <v>1.8590881457863782E-2</v>
      </c>
      <c r="M17" s="85">
        <v>40316.617250000003</v>
      </c>
      <c r="N17" s="85">
        <v>52900.956259999999</v>
      </c>
      <c r="O17" s="89">
        <v>131.21377701895364</v>
      </c>
      <c r="P17" s="90">
        <v>3.4407325947602347E-3</v>
      </c>
      <c r="Q17" s="88">
        <v>4.1732253719328431E-3</v>
      </c>
      <c r="R17" s="64"/>
      <c r="S17" s="265"/>
    </row>
    <row r="18" spans="1:19">
      <c r="A18" s="84" t="s">
        <v>1427</v>
      </c>
      <c r="B18" s="84" t="s">
        <v>1446</v>
      </c>
      <c r="C18" s="85">
        <v>245061.55244</v>
      </c>
      <c r="D18" s="85">
        <v>276056.99001999997</v>
      </c>
      <c r="E18" s="86">
        <v>112.64802139355939</v>
      </c>
      <c r="F18" s="87">
        <v>2.7784815609104854E-2</v>
      </c>
      <c r="G18" s="88">
        <v>2.8080988051919838E-2</v>
      </c>
      <c r="H18" s="85">
        <v>0</v>
      </c>
      <c r="I18" s="85">
        <v>0</v>
      </c>
      <c r="J18" s="86" t="s">
        <v>140</v>
      </c>
      <c r="K18" s="87">
        <v>0</v>
      </c>
      <c r="L18" s="88">
        <v>0</v>
      </c>
      <c r="M18" s="85">
        <v>245061.55244</v>
      </c>
      <c r="N18" s="85">
        <v>276056.99001999997</v>
      </c>
      <c r="O18" s="89">
        <v>112.64802139355939</v>
      </c>
      <c r="P18" s="90">
        <v>2.0914236578289624E-2</v>
      </c>
      <c r="Q18" s="88">
        <v>2.1777451983830649E-2</v>
      </c>
      <c r="R18" s="64"/>
      <c r="S18" s="265"/>
    </row>
    <row r="19" spans="1:19">
      <c r="A19" s="84" t="s">
        <v>1428</v>
      </c>
      <c r="B19" s="84" t="s">
        <v>1447</v>
      </c>
      <c r="C19" s="85">
        <v>17613.706149999998</v>
      </c>
      <c r="D19" s="85">
        <v>19712.360230000002</v>
      </c>
      <c r="E19" s="86">
        <v>111.9148920853321</v>
      </c>
      <c r="F19" s="87">
        <v>1.9970230854165815E-3</v>
      </c>
      <c r="G19" s="88">
        <v>2.005174917156296E-3</v>
      </c>
      <c r="H19" s="85">
        <v>0</v>
      </c>
      <c r="I19" s="85">
        <v>0</v>
      </c>
      <c r="J19" s="86" t="s">
        <v>140</v>
      </c>
      <c r="K19" s="87">
        <v>0</v>
      </c>
      <c r="L19" s="88">
        <v>0</v>
      </c>
      <c r="M19" s="85">
        <v>17613.706149999998</v>
      </c>
      <c r="N19" s="85">
        <v>19712.360230000002</v>
      </c>
      <c r="O19" s="89">
        <v>111.9148920853321</v>
      </c>
      <c r="P19" s="90">
        <v>1.5032028230204206E-3</v>
      </c>
      <c r="Q19" s="88">
        <v>1.5550592591975186E-3</v>
      </c>
      <c r="R19" s="64"/>
      <c r="S19" s="265"/>
    </row>
    <row r="20" spans="1:19">
      <c r="A20" s="84" t="s">
        <v>1429</v>
      </c>
      <c r="B20" s="84" t="s">
        <v>1448</v>
      </c>
      <c r="C20" s="85">
        <v>33236.187539999999</v>
      </c>
      <c r="D20" s="85">
        <v>35357.629139999997</v>
      </c>
      <c r="E20" s="86">
        <v>106.38292703531904</v>
      </c>
      <c r="F20" s="87">
        <v>3.768283246204544E-3</v>
      </c>
      <c r="G20" s="88">
        <v>3.5966383656962282E-3</v>
      </c>
      <c r="H20" s="85">
        <v>211934.32089999999</v>
      </c>
      <c r="I20" s="85">
        <v>220075.89043</v>
      </c>
      <c r="J20" s="86">
        <v>103.84155312618834</v>
      </c>
      <c r="K20" s="87">
        <v>7.3144606518718139E-2</v>
      </c>
      <c r="L20" s="88">
        <v>7.7340847500172352E-2</v>
      </c>
      <c r="M20" s="85">
        <v>245170.50844000001</v>
      </c>
      <c r="N20" s="85">
        <v>255433.51957</v>
      </c>
      <c r="O20" s="89">
        <v>104.18607082691254</v>
      </c>
      <c r="P20" s="90">
        <v>2.0923535187304117E-2</v>
      </c>
      <c r="Q20" s="88">
        <v>2.0150517496744177E-2</v>
      </c>
      <c r="R20" s="64"/>
      <c r="S20" s="265"/>
    </row>
    <row r="21" spans="1:19">
      <c r="A21" s="84" t="s">
        <v>1430</v>
      </c>
      <c r="B21" s="84" t="s">
        <v>1449</v>
      </c>
      <c r="C21" s="85">
        <v>592880.57788999996</v>
      </c>
      <c r="D21" s="85">
        <v>652026.97846000001</v>
      </c>
      <c r="E21" s="86">
        <v>109.97610695572048</v>
      </c>
      <c r="F21" s="87">
        <v>6.722016314218196E-2</v>
      </c>
      <c r="G21" s="88">
        <v>6.6325296781429621E-2</v>
      </c>
      <c r="H21" s="85">
        <v>61175.932970000002</v>
      </c>
      <c r="I21" s="85">
        <v>60372.76943</v>
      </c>
      <c r="J21" s="86">
        <v>98.687124983620819</v>
      </c>
      <c r="K21" s="86">
        <v>2.1113567290582835E-2</v>
      </c>
      <c r="L21" s="88">
        <v>2.1216686409972135E-2</v>
      </c>
      <c r="M21" s="85">
        <v>654056.51086000004</v>
      </c>
      <c r="N21" s="85">
        <v>712399.74789</v>
      </c>
      <c r="O21" s="89">
        <v>108.92021347716363</v>
      </c>
      <c r="P21" s="90">
        <v>5.5819007377935541E-2</v>
      </c>
      <c r="Q21" s="88">
        <v>5.6199451069301118E-2</v>
      </c>
      <c r="R21" s="64"/>
      <c r="S21" s="265"/>
    </row>
    <row r="22" spans="1:19">
      <c r="A22" s="84" t="s">
        <v>1431</v>
      </c>
      <c r="B22" s="84" t="s">
        <v>1450</v>
      </c>
      <c r="C22" s="85">
        <v>431039.96762000001</v>
      </c>
      <c r="D22" s="85">
        <v>490271.55637000001</v>
      </c>
      <c r="E22" s="86">
        <v>113.74155373039976</v>
      </c>
      <c r="F22" s="87">
        <v>4.8870848573476164E-2</v>
      </c>
      <c r="G22" s="88">
        <v>4.9871259248406248E-2</v>
      </c>
      <c r="H22" s="85">
        <v>171278.69696</v>
      </c>
      <c r="I22" s="85">
        <v>175183.89249999999</v>
      </c>
      <c r="J22" s="86">
        <v>102.28002408315378</v>
      </c>
      <c r="K22" s="86">
        <v>5.9113185825571325E-2</v>
      </c>
      <c r="L22" s="88">
        <v>6.1564538886364768E-2</v>
      </c>
      <c r="M22" s="85">
        <v>602318.6645800001</v>
      </c>
      <c r="N22" s="85">
        <v>665455.44886999996</v>
      </c>
      <c r="O22" s="89">
        <v>110.48228919388137</v>
      </c>
      <c r="P22" s="90">
        <v>5.1403555233862357E-2</v>
      </c>
      <c r="Q22" s="88">
        <v>5.2496131628816847E-2</v>
      </c>
      <c r="R22" s="64"/>
      <c r="S22" s="265"/>
    </row>
    <row r="23" spans="1:19" ht="24">
      <c r="A23" s="84" t="s">
        <v>1432</v>
      </c>
      <c r="B23" s="84" t="s">
        <v>1451</v>
      </c>
      <c r="C23" s="85">
        <v>565373.94972000003</v>
      </c>
      <c r="D23" s="85">
        <v>635543.11505999998</v>
      </c>
      <c r="E23" s="86">
        <v>112.41110690981624</v>
      </c>
      <c r="F23" s="87">
        <v>6.4101491183557277E-2</v>
      </c>
      <c r="G23" s="88">
        <v>6.4648530070500324E-2</v>
      </c>
      <c r="H23" s="85">
        <v>640030.38580999989</v>
      </c>
      <c r="I23" s="85">
        <v>635559.64915999991</v>
      </c>
      <c r="J23" s="86">
        <v>99.301480562623283</v>
      </c>
      <c r="K23" s="86">
        <v>0.22089282439621982</v>
      </c>
      <c r="L23" s="88">
        <v>0.22335350686031347</v>
      </c>
      <c r="M23" s="85">
        <v>1205404.33553</v>
      </c>
      <c r="N23" s="85">
        <v>1271102.76422</v>
      </c>
      <c r="O23" s="89">
        <v>105.45032291269412</v>
      </c>
      <c r="P23" s="90">
        <v>0.10287256893119855</v>
      </c>
      <c r="Q23" s="88">
        <v>0.10027414778488306</v>
      </c>
      <c r="R23" s="64"/>
      <c r="S23" s="265"/>
    </row>
    <row r="24" spans="1:19" s="265" customFormat="1">
      <c r="A24" s="84" t="s">
        <v>1433</v>
      </c>
      <c r="B24" s="84" t="s">
        <v>1452</v>
      </c>
      <c r="C24" s="85">
        <v>0</v>
      </c>
      <c r="D24" s="85">
        <v>0</v>
      </c>
      <c r="E24" s="86" t="s">
        <v>140</v>
      </c>
      <c r="F24" s="87">
        <v>0</v>
      </c>
      <c r="G24" s="88">
        <v>0</v>
      </c>
      <c r="H24" s="85">
        <v>56019.288359999999</v>
      </c>
      <c r="I24" s="85">
        <v>57111.756299999994</v>
      </c>
      <c r="J24" s="86">
        <v>101.95016390243912</v>
      </c>
      <c r="K24" s="86">
        <v>1.9333861486664036E-2</v>
      </c>
      <c r="L24" s="88">
        <v>2.007067482873711E-2</v>
      </c>
      <c r="M24" s="85">
        <v>56019.288359999999</v>
      </c>
      <c r="N24" s="85">
        <v>57111.756299999994</v>
      </c>
      <c r="O24" s="89">
        <v>101.95016390243912</v>
      </c>
      <c r="P24" s="90">
        <v>4.780842355902877E-3</v>
      </c>
      <c r="Q24" s="88">
        <v>4.5054049544095203E-3</v>
      </c>
      <c r="R24" s="64"/>
    </row>
    <row r="25" spans="1:19" ht="18.75" customHeight="1">
      <c r="A25" s="391" t="s">
        <v>549</v>
      </c>
      <c r="B25" s="391"/>
      <c r="C25" s="392">
        <v>8819981.2403899971</v>
      </c>
      <c r="D25" s="392">
        <v>9830743.4734699987</v>
      </c>
      <c r="E25" s="393">
        <v>111.45991363849328</v>
      </c>
      <c r="F25" s="394">
        <v>1</v>
      </c>
      <c r="G25" s="395">
        <v>1</v>
      </c>
      <c r="H25" s="396">
        <v>2897470.2440399998</v>
      </c>
      <c r="I25" s="392">
        <v>2845532.4391100002</v>
      </c>
      <c r="J25" s="393">
        <v>98.207477538834638</v>
      </c>
      <c r="K25" s="394">
        <v>1</v>
      </c>
      <c r="L25" s="395">
        <v>1</v>
      </c>
      <c r="M25" s="397">
        <v>11717451.484430002</v>
      </c>
      <c r="N25" s="398">
        <v>12676275.912579998</v>
      </c>
      <c r="O25" s="399">
        <v>108.18287517062963</v>
      </c>
      <c r="P25" s="400">
        <v>1</v>
      </c>
      <c r="Q25" s="395">
        <v>1</v>
      </c>
      <c r="S25" s="265" t="str">
        <f t="shared" ref="S25:S26" si="0">IF(A25=R25,"OK","")</f>
        <v/>
      </c>
    </row>
    <row r="26" spans="1:19" ht="12.75" customHeight="1">
      <c r="A26" s="34" t="s">
        <v>550</v>
      </c>
      <c r="B26" s="34"/>
      <c r="S26" s="265" t="str">
        <f t="shared" si="0"/>
        <v/>
      </c>
    </row>
    <row r="27" spans="1:19" ht="12.75" customHeight="1">
      <c r="N27" s="77"/>
    </row>
    <row r="28" spans="1:19" ht="12.75" customHeight="1">
      <c r="A28" s="292"/>
      <c r="B28" s="292"/>
    </row>
    <row r="29" spans="1:19" ht="12.75" customHeight="1">
      <c r="A29" s="893"/>
      <c r="B29" s="893"/>
    </row>
    <row r="30" spans="1:19">
      <c r="A30" s="554"/>
      <c r="B30" s="1010"/>
    </row>
    <row r="31" spans="1:19" ht="12.75" customHeight="1">
      <c r="A31" s="894"/>
      <c r="B31" s="554"/>
    </row>
    <row r="32" spans="1:19" ht="12.75" customHeight="1">
      <c r="A32" s="894"/>
      <c r="B32" s="894"/>
    </row>
    <row r="33" spans="1:17" ht="12.75" customHeight="1">
      <c r="A33" s="894"/>
      <c r="B33" s="894"/>
    </row>
    <row r="34" spans="1:17" ht="12.75" customHeight="1">
      <c r="A34" s="894"/>
      <c r="B34" s="894"/>
    </row>
    <row r="35" spans="1:17" ht="12.75" customHeight="1"/>
    <row r="36" spans="1:17" ht="12.75" customHeight="1">
      <c r="A36" s="621" t="s">
        <v>81</v>
      </c>
      <c r="B36" s="621"/>
    </row>
    <row r="37" spans="1:17" ht="12.75" customHeight="1"/>
    <row r="38" spans="1:17" ht="12.75" customHeight="1"/>
    <row r="39" spans="1:17" ht="12.75" customHeight="1"/>
    <row r="40" spans="1:17" ht="12.75" customHeight="1"/>
    <row r="41" spans="1:17" ht="12.75" customHeight="1"/>
    <row r="42" spans="1:17" ht="12.75" customHeight="1"/>
    <row r="43" spans="1:17" ht="12.75" customHeight="1"/>
    <row r="44" spans="1:17" ht="12.75" customHeight="1">
      <c r="Q44" s="25" t="s">
        <v>1109</v>
      </c>
    </row>
    <row r="45" spans="1:17" ht="12.75" customHeight="1"/>
    <row r="46" spans="1:17" ht="12.75" customHeight="1"/>
    <row r="47" spans="1:17" ht="12.75" customHeight="1"/>
    <row r="48" spans="1:17" ht="12.75" customHeight="1"/>
    <row r="49" ht="12.75" customHeight="1"/>
    <row r="50" ht="12.75" customHeight="1"/>
    <row r="51" ht="12.75" customHeight="1"/>
    <row r="103" spans="1:2">
      <c r="A103" s="651"/>
      <c r="B103" s="651"/>
    </row>
    <row r="105" spans="1:2">
      <c r="A105" s="652"/>
      <c r="B105" s="652"/>
    </row>
    <row r="107" spans="1:2">
      <c r="A107" s="652"/>
      <c r="B107" s="652"/>
    </row>
    <row r="109" spans="1:2">
      <c r="A109" s="652"/>
      <c r="B109" s="652"/>
    </row>
    <row r="111" spans="1:2">
      <c r="A111" s="652"/>
      <c r="B111" s="652"/>
    </row>
    <row r="113" spans="1:2">
      <c r="A113" s="652"/>
      <c r="B113" s="652"/>
    </row>
    <row r="115" spans="1:2">
      <c r="A115" s="652"/>
      <c r="B115" s="652"/>
    </row>
  </sheetData>
  <mergeCells count="10">
    <mergeCell ref="M6:Q6"/>
    <mergeCell ref="C7:G7"/>
    <mergeCell ref="H7:L7"/>
    <mergeCell ref="M7:Q7"/>
    <mergeCell ref="C8:E8"/>
    <mergeCell ref="F8:G8"/>
    <mergeCell ref="H8:J8"/>
    <mergeCell ref="K8:L8"/>
    <mergeCell ref="M8:O8"/>
    <mergeCell ref="P8:Q8"/>
  </mergeCells>
  <hyperlinks>
    <hyperlink ref="A36"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1" bestFit="1" customWidth="1"/>
  </cols>
  <sheetData>
    <row r="1" spans="1:1">
      <c r="A1" s="1" t="s">
        <v>1057</v>
      </c>
    </row>
    <row r="2" spans="1:1">
      <c r="A2" s="1"/>
    </row>
    <row r="3" spans="1:1">
      <c r="A3" s="670" t="s">
        <v>646</v>
      </c>
    </row>
    <row r="4" spans="1:1">
      <c r="A4" s="638"/>
    </row>
    <row r="5" spans="1:1">
      <c r="A5" s="828" t="s">
        <v>787</v>
      </c>
    </row>
    <row r="6" spans="1:1">
      <c r="A6" s="829" t="s">
        <v>972</v>
      </c>
    </row>
    <row r="7" spans="1:1">
      <c r="A7" s="828" t="s">
        <v>665</v>
      </c>
    </row>
    <row r="8" spans="1:1">
      <c r="A8" s="829" t="s">
        <v>666</v>
      </c>
    </row>
    <row r="9" spans="1:1">
      <c r="A9" s="828" t="s">
        <v>754</v>
      </c>
    </row>
    <row r="10" spans="1:1">
      <c r="A10" s="829" t="s">
        <v>755</v>
      </c>
    </row>
    <row r="11" spans="1:1">
      <c r="A11" s="828" t="s">
        <v>667</v>
      </c>
    </row>
    <row r="12" spans="1:1" s="265" customFormat="1">
      <c r="A12" s="829" t="s">
        <v>798</v>
      </c>
    </row>
    <row r="13" spans="1:1">
      <c r="A13" s="828" t="s">
        <v>758</v>
      </c>
    </row>
    <row r="14" spans="1:1">
      <c r="A14" s="829" t="s">
        <v>973</v>
      </c>
    </row>
    <row r="15" spans="1:1">
      <c r="A15" s="828" t="s">
        <v>669</v>
      </c>
    </row>
    <row r="16" spans="1:1">
      <c r="A16" s="829" t="s">
        <v>974</v>
      </c>
    </row>
    <row r="17" spans="1:2">
      <c r="A17" s="828" t="s">
        <v>670</v>
      </c>
    </row>
    <row r="18" spans="1:2">
      <c r="A18" s="829" t="s">
        <v>671</v>
      </c>
      <c r="B18" s="152"/>
    </row>
    <row r="19" spans="1:2">
      <c r="A19" s="828" t="s">
        <v>672</v>
      </c>
      <c r="B19" s="558"/>
    </row>
    <row r="20" spans="1:2">
      <c r="A20" s="829" t="s">
        <v>673</v>
      </c>
      <c r="B20" s="342"/>
    </row>
    <row r="21" spans="1:2">
      <c r="A21" s="828" t="s">
        <v>674</v>
      </c>
      <c r="B21" s="152"/>
    </row>
    <row r="22" spans="1:2">
      <c r="A22" s="829" t="s">
        <v>956</v>
      </c>
      <c r="B22" s="558"/>
    </row>
    <row r="23" spans="1:2">
      <c r="A23" s="828" t="s">
        <v>675</v>
      </c>
      <c r="B23" s="152"/>
    </row>
    <row r="24" spans="1:2">
      <c r="A24" s="829" t="s">
        <v>957</v>
      </c>
      <c r="B24" s="558"/>
    </row>
    <row r="25" spans="1:2">
      <c r="A25" s="828" t="s">
        <v>810</v>
      </c>
      <c r="B25" s="310"/>
    </row>
    <row r="26" spans="1:2">
      <c r="A26" s="829" t="s">
        <v>975</v>
      </c>
      <c r="B26" s="564"/>
    </row>
    <row r="27" spans="1:2">
      <c r="A27" s="828" t="s">
        <v>678</v>
      </c>
      <c r="B27" s="138"/>
    </row>
    <row r="28" spans="1:2">
      <c r="A28" s="829" t="s">
        <v>677</v>
      </c>
      <c r="B28" s="534"/>
    </row>
    <row r="29" spans="1:2">
      <c r="A29" s="828" t="s">
        <v>756</v>
      </c>
      <c r="B29" s="153"/>
    </row>
    <row r="30" spans="1:2">
      <c r="A30" s="829" t="s">
        <v>976</v>
      </c>
      <c r="B30" s="562"/>
    </row>
    <row r="31" spans="1:2">
      <c r="A31" s="828" t="s">
        <v>680</v>
      </c>
      <c r="B31" s="152"/>
    </row>
    <row r="32" spans="1:2">
      <c r="A32" s="829" t="s">
        <v>960</v>
      </c>
      <c r="B32" s="558"/>
    </row>
    <row r="33" spans="1:2">
      <c r="A33" s="828" t="s">
        <v>681</v>
      </c>
      <c r="B33" s="138"/>
    </row>
    <row r="34" spans="1:2">
      <c r="A34" s="829" t="s">
        <v>961</v>
      </c>
      <c r="B34" s="534"/>
    </row>
    <row r="35" spans="1:2">
      <c r="A35" s="828" t="s">
        <v>757</v>
      </c>
      <c r="B35" s="138"/>
    </row>
    <row r="36" spans="1:2">
      <c r="A36" s="829" t="s">
        <v>977</v>
      </c>
      <c r="B36" s="534"/>
    </row>
    <row r="37" spans="1:2">
      <c r="A37" s="828" t="s">
        <v>682</v>
      </c>
      <c r="B37" s="152"/>
    </row>
    <row r="38" spans="1:2">
      <c r="A38" s="829" t="s">
        <v>962</v>
      </c>
      <c r="B38" s="561"/>
    </row>
    <row r="39" spans="1:2">
      <c r="A39" s="828" t="s">
        <v>1120</v>
      </c>
      <c r="B39" s="154"/>
    </row>
    <row r="40" spans="1:2">
      <c r="A40" s="829" t="s">
        <v>1121</v>
      </c>
      <c r="B40" s="561"/>
    </row>
    <row r="41" spans="1:2">
      <c r="A41" s="828" t="s">
        <v>1122</v>
      </c>
      <c r="B41" s="153"/>
    </row>
    <row r="42" spans="1:2">
      <c r="A42" s="829" t="s">
        <v>1123</v>
      </c>
      <c r="B42" s="534"/>
    </row>
    <row r="43" spans="1:2">
      <c r="A43" s="828" t="s">
        <v>1124</v>
      </c>
      <c r="B43" s="153"/>
    </row>
    <row r="44" spans="1:2">
      <c r="A44" s="829" t="s">
        <v>1125</v>
      </c>
      <c r="B44" s="534"/>
    </row>
    <row r="45" spans="1:2" s="265" customFormat="1">
      <c r="A45" s="828" t="s">
        <v>1126</v>
      </c>
      <c r="B45" s="534"/>
    </row>
    <row r="46" spans="1:2" s="265" customFormat="1">
      <c r="A46" s="829" t="s">
        <v>963</v>
      </c>
      <c r="B46" s="534"/>
    </row>
    <row r="47" spans="1:2" s="265" customFormat="1">
      <c r="A47" s="828" t="s">
        <v>1100</v>
      </c>
      <c r="B47" s="534"/>
    </row>
    <row r="48" spans="1:2" s="265" customFormat="1">
      <c r="A48" s="829" t="s">
        <v>1101</v>
      </c>
      <c r="B48" s="534"/>
    </row>
    <row r="49" spans="1:5" s="265" customFormat="1">
      <c r="A49" s="828" t="s">
        <v>1103</v>
      </c>
      <c r="B49" s="534"/>
    </row>
    <row r="50" spans="1:5" s="265" customFormat="1">
      <c r="A50" s="829" t="s">
        <v>1104</v>
      </c>
      <c r="B50" s="534"/>
    </row>
    <row r="51" spans="1:5" s="265" customFormat="1">
      <c r="A51" s="828" t="s">
        <v>1127</v>
      </c>
      <c r="B51" s="534"/>
    </row>
    <row r="52" spans="1:5" s="265" customFormat="1">
      <c r="A52" s="829" t="s">
        <v>1128</v>
      </c>
      <c r="B52" s="534"/>
    </row>
    <row r="53" spans="1:5">
      <c r="A53" s="640"/>
      <c r="B53" s="558"/>
    </row>
    <row r="54" spans="1:5">
      <c r="A54" s="648" t="s">
        <v>647</v>
      </c>
      <c r="B54" s="138"/>
    </row>
    <row r="55" spans="1:5">
      <c r="A55" s="639"/>
      <c r="B55" s="534"/>
    </row>
    <row r="56" spans="1:5">
      <c r="A56" s="830" t="s">
        <v>83</v>
      </c>
      <c r="B56" s="155"/>
    </row>
    <row r="57" spans="1:5">
      <c r="A57" s="831" t="s">
        <v>84</v>
      </c>
      <c r="B57" s="534"/>
    </row>
    <row r="58" spans="1:5" ht="15" customHeight="1">
      <c r="A58" s="877" t="s">
        <v>683</v>
      </c>
      <c r="C58" s="751"/>
      <c r="D58" s="59"/>
      <c r="E58" s="59"/>
    </row>
    <row r="59" spans="1:5">
      <c r="A59" s="831" t="s">
        <v>759</v>
      </c>
      <c r="C59" s="752"/>
    </row>
    <row r="60" spans="1:5">
      <c r="A60" s="877" t="s">
        <v>685</v>
      </c>
      <c r="C60" s="752"/>
    </row>
    <row r="61" spans="1:5">
      <c r="A61" s="831" t="s">
        <v>760</v>
      </c>
      <c r="C61" s="752"/>
    </row>
    <row r="62" spans="1:5">
      <c r="A62" s="877" t="s">
        <v>85</v>
      </c>
    </row>
    <row r="63" spans="1:5">
      <c r="A63" s="831" t="s">
        <v>86</v>
      </c>
    </row>
    <row r="64" spans="1:5">
      <c r="A64" s="877" t="s">
        <v>687</v>
      </c>
    </row>
    <row r="65" spans="1:1">
      <c r="A65" s="831" t="s">
        <v>761</v>
      </c>
    </row>
    <row r="66" spans="1:1">
      <c r="A66" s="877" t="s">
        <v>689</v>
      </c>
    </row>
    <row r="67" spans="1:1">
      <c r="A67" s="831" t="s">
        <v>762</v>
      </c>
    </row>
    <row r="68" spans="1:1" s="265" customFormat="1">
      <c r="A68" s="877" t="s">
        <v>981</v>
      </c>
    </row>
    <row r="69" spans="1:1" s="265" customFormat="1">
      <c r="A69" s="831" t="s">
        <v>982</v>
      </c>
    </row>
    <row r="70" spans="1:1" s="265" customFormat="1">
      <c r="A70" s="877" t="s">
        <v>1047</v>
      </c>
    </row>
    <row r="71" spans="1:1" s="265" customFormat="1">
      <c r="A71" s="831" t="s">
        <v>1048</v>
      </c>
    </row>
    <row r="72" spans="1:1" s="265" customFormat="1">
      <c r="A72" s="877" t="s">
        <v>1050</v>
      </c>
    </row>
    <row r="73" spans="1:1" s="265" customFormat="1">
      <c r="A73" s="831" t="s">
        <v>1051</v>
      </c>
    </row>
    <row r="74" spans="1:1" s="265" customFormat="1">
      <c r="A74" s="877" t="s">
        <v>1052</v>
      </c>
    </row>
    <row r="75" spans="1:1" s="265" customFormat="1">
      <c r="A75" s="831" t="s">
        <v>1053</v>
      </c>
    </row>
    <row r="76" spans="1:1" s="265" customFormat="1">
      <c r="A76" s="877" t="s">
        <v>1054</v>
      </c>
    </row>
    <row r="77" spans="1:1" s="265" customFormat="1">
      <c r="A77" s="831" t="s">
        <v>1055</v>
      </c>
    </row>
    <row r="78" spans="1:1">
      <c r="A78" s="639"/>
    </row>
    <row r="79" spans="1:1">
      <c r="A79" s="649" t="s">
        <v>648</v>
      </c>
    </row>
    <row r="80" spans="1:1">
      <c r="A80" s="641"/>
    </row>
    <row r="81" spans="1:1">
      <c r="A81" s="879" t="s">
        <v>763</v>
      </c>
    </row>
    <row r="82" spans="1:1">
      <c r="A82" s="880" t="s">
        <v>764</v>
      </c>
    </row>
    <row r="83" spans="1:1">
      <c r="A83" s="879" t="s">
        <v>765</v>
      </c>
    </row>
    <row r="84" spans="1:1">
      <c r="A84" s="880" t="s">
        <v>766</v>
      </c>
    </row>
    <row r="85" spans="1:1">
      <c r="A85" s="642"/>
    </row>
    <row r="86" spans="1:1">
      <c r="A86" s="650" t="s">
        <v>649</v>
      </c>
    </row>
    <row r="87" spans="1:1">
      <c r="A87" s="643"/>
    </row>
    <row r="88" spans="1:1">
      <c r="A88" s="833" t="s">
        <v>691</v>
      </c>
    </row>
    <row r="89" spans="1:1">
      <c r="A89" s="878" t="s">
        <v>692</v>
      </c>
    </row>
    <row r="90" spans="1:1" s="265" customFormat="1">
      <c r="A90" s="833" t="s">
        <v>693</v>
      </c>
    </row>
    <row r="91" spans="1:1" s="265" customFormat="1">
      <c r="A91" s="878" t="s">
        <v>694</v>
      </c>
    </row>
    <row r="92" spans="1:1">
      <c r="A92" s="833" t="s">
        <v>928</v>
      </c>
    </row>
    <row r="93" spans="1:1">
      <c r="A93" s="878" t="s">
        <v>929</v>
      </c>
    </row>
    <row r="94" spans="1:1">
      <c r="A94" s="833" t="s">
        <v>938</v>
      </c>
    </row>
    <row r="95" spans="1:1">
      <c r="A95" s="878" t="s">
        <v>939</v>
      </c>
    </row>
    <row r="96" spans="1:1">
      <c r="A96" s="833" t="s">
        <v>940</v>
      </c>
    </row>
    <row r="97" spans="1:5">
      <c r="A97" s="878" t="s">
        <v>941</v>
      </c>
    </row>
    <row r="98" spans="1:5">
      <c r="A98" s="833" t="s">
        <v>942</v>
      </c>
    </row>
    <row r="99" spans="1:5">
      <c r="A99" s="878" t="s">
        <v>943</v>
      </c>
    </row>
    <row r="100" spans="1:5">
      <c r="A100" s="833" t="s">
        <v>944</v>
      </c>
    </row>
    <row r="101" spans="1:5">
      <c r="A101" s="878" t="s">
        <v>945</v>
      </c>
    </row>
    <row r="102" spans="1:5" s="265" customFormat="1">
      <c r="A102" s="833" t="s">
        <v>1086</v>
      </c>
    </row>
    <row r="103" spans="1:5" s="265" customFormat="1">
      <c r="A103" s="878" t="s">
        <v>1087</v>
      </c>
    </row>
    <row r="104" spans="1:5">
      <c r="A104" s="644"/>
    </row>
    <row r="105" spans="1:5" s="265" customFormat="1">
      <c r="A105" s="753" t="s">
        <v>770</v>
      </c>
    </row>
    <row r="106" spans="1:5" s="265" customFormat="1">
      <c r="A106" s="644"/>
    </row>
    <row r="107" spans="1:5" s="265" customFormat="1">
      <c r="A107" s="881" t="s">
        <v>698</v>
      </c>
      <c r="E107" s="150"/>
    </row>
    <row r="108" spans="1:5" s="265" customFormat="1">
      <c r="A108" s="878" t="s">
        <v>699</v>
      </c>
      <c r="E108" s="150"/>
    </row>
    <row r="109" spans="1:5" s="265" customFormat="1">
      <c r="A109" s="881" t="s">
        <v>700</v>
      </c>
      <c r="E109" s="150"/>
    </row>
    <row r="110" spans="1:5" s="265" customFormat="1">
      <c r="A110" s="878" t="s">
        <v>701</v>
      </c>
      <c r="E110" s="150"/>
    </row>
    <row r="111" spans="1:5" s="265" customFormat="1">
      <c r="A111" s="881" t="s">
        <v>702</v>
      </c>
      <c r="E111" s="150"/>
    </row>
    <row r="112" spans="1:5" s="265" customFormat="1">
      <c r="A112" s="878" t="s">
        <v>703</v>
      </c>
      <c r="E112" s="728"/>
    </row>
    <row r="113" spans="1:5" s="265" customFormat="1">
      <c r="A113" s="881" t="s">
        <v>903</v>
      </c>
      <c r="E113" s="728"/>
    </row>
    <row r="114" spans="1:5" s="265" customFormat="1">
      <c r="A114" s="878" t="s">
        <v>904</v>
      </c>
      <c r="E114" s="728"/>
    </row>
    <row r="115" spans="1:5" s="265" customFormat="1">
      <c r="A115" s="644"/>
      <c r="E115" s="728"/>
    </row>
    <row r="116" spans="1:5">
      <c r="A116" s="669" t="s">
        <v>767</v>
      </c>
      <c r="E116" s="150"/>
    </row>
    <row r="117" spans="1:5">
      <c r="A117" s="641"/>
      <c r="E117" s="728"/>
    </row>
    <row r="118" spans="1:5">
      <c r="A118" s="882" t="s">
        <v>771</v>
      </c>
    </row>
    <row r="119" spans="1:5">
      <c r="A119" s="878" t="s">
        <v>772</v>
      </c>
    </row>
    <row r="120" spans="1:5">
      <c r="A120" s="882" t="s">
        <v>773</v>
      </c>
    </row>
    <row r="121" spans="1:5">
      <c r="A121" s="878" t="s">
        <v>774</v>
      </c>
      <c r="C121" s="653"/>
    </row>
    <row r="122" spans="1:5">
      <c r="A122" s="882" t="s">
        <v>737</v>
      </c>
    </row>
    <row r="123" spans="1:5">
      <c r="A123" s="878" t="s">
        <v>738</v>
      </c>
    </row>
    <row r="124" spans="1:5">
      <c r="A124" s="882" t="s">
        <v>775</v>
      </c>
    </row>
    <row r="125" spans="1:5">
      <c r="A125" s="878" t="s">
        <v>776</v>
      </c>
    </row>
    <row r="126" spans="1:5">
      <c r="A126" s="882" t="s">
        <v>777</v>
      </c>
    </row>
    <row r="127" spans="1:5">
      <c r="A127" s="878" t="s">
        <v>778</v>
      </c>
    </row>
    <row r="128" spans="1:5">
      <c r="A128" s="882" t="s">
        <v>779</v>
      </c>
    </row>
    <row r="129" spans="1:1">
      <c r="A129" s="878" t="s">
        <v>851</v>
      </c>
    </row>
    <row r="130" spans="1:1">
      <c r="A130" s="882" t="s">
        <v>744</v>
      </c>
    </row>
    <row r="131" spans="1:1">
      <c r="A131" s="878" t="s">
        <v>847</v>
      </c>
    </row>
    <row r="132" spans="1:1">
      <c r="A132" s="882" t="s">
        <v>745</v>
      </c>
    </row>
    <row r="133" spans="1:1">
      <c r="A133" s="878" t="s">
        <v>849</v>
      </c>
    </row>
    <row r="134" spans="1:1">
      <c r="A134" s="882" t="s">
        <v>746</v>
      </c>
    </row>
    <row r="135" spans="1:1">
      <c r="A135" s="878" t="s">
        <v>780</v>
      </c>
    </row>
    <row r="136" spans="1:1">
      <c r="A136" s="882" t="s">
        <v>781</v>
      </c>
    </row>
    <row r="137" spans="1:1">
      <c r="A137" s="878" t="s">
        <v>782</v>
      </c>
    </row>
    <row r="138" spans="1:1">
      <c r="A138" s="882" t="s">
        <v>783</v>
      </c>
    </row>
    <row r="139" spans="1:1">
      <c r="A139" s="878" t="s">
        <v>784</v>
      </c>
    </row>
    <row r="140" spans="1:1">
      <c r="A140" s="882" t="s">
        <v>785</v>
      </c>
    </row>
    <row r="141" spans="1:1">
      <c r="A141" s="878" t="s">
        <v>786</v>
      </c>
    </row>
    <row r="142" spans="1:1">
      <c r="A142" s="654"/>
    </row>
    <row r="143" spans="1:1">
      <c r="A143" s="655" t="s">
        <v>768</v>
      </c>
    </row>
    <row r="144" spans="1:1">
      <c r="A144" s="644"/>
    </row>
    <row r="145" spans="1:1">
      <c r="A145" s="883" t="s">
        <v>712</v>
      </c>
    </row>
    <row r="146" spans="1:1">
      <c r="A146" s="878" t="s">
        <v>713</v>
      </c>
    </row>
    <row r="147" spans="1:1">
      <c r="A147" s="883" t="s">
        <v>714</v>
      </c>
    </row>
    <row r="148" spans="1:1">
      <c r="A148" s="878" t="s">
        <v>715</v>
      </c>
    </row>
    <row r="149" spans="1:1">
      <c r="A149" s="883" t="s">
        <v>716</v>
      </c>
    </row>
    <row r="150" spans="1:1">
      <c r="A150" s="878" t="s">
        <v>717</v>
      </c>
    </row>
    <row r="151" spans="1:1">
      <c r="A151" s="883" t="s">
        <v>718</v>
      </c>
    </row>
    <row r="152" spans="1:1">
      <c r="A152" s="878" t="s">
        <v>1056</v>
      </c>
    </row>
    <row r="153" spans="1:1">
      <c r="A153" s="883" t="s">
        <v>719</v>
      </c>
    </row>
    <row r="154" spans="1:1">
      <c r="A154" s="878" t="s">
        <v>720</v>
      </c>
    </row>
    <row r="155" spans="1:1">
      <c r="A155" s="883" t="s">
        <v>721</v>
      </c>
    </row>
    <row r="156" spans="1:1">
      <c r="A156" s="878" t="s">
        <v>722</v>
      </c>
    </row>
    <row r="157" spans="1:1">
      <c r="A157" s="883" t="s">
        <v>723</v>
      </c>
    </row>
    <row r="158" spans="1:1">
      <c r="A158" s="878" t="s">
        <v>724</v>
      </c>
    </row>
    <row r="159" spans="1:1" s="265" customFormat="1">
      <c r="A159" s="883" t="s">
        <v>861</v>
      </c>
    </row>
    <row r="160" spans="1:1" s="265" customFormat="1">
      <c r="A160" s="878" t="s">
        <v>862</v>
      </c>
    </row>
    <row r="161" spans="1:8">
      <c r="A161" s="656"/>
    </row>
    <row r="162" spans="1:8">
      <c r="A162" s="637" t="s">
        <v>769</v>
      </c>
    </row>
    <row r="163" spans="1:8">
      <c r="A163" s="191"/>
      <c r="B163" s="191"/>
      <c r="C163" s="191"/>
      <c r="D163" s="191"/>
      <c r="E163" s="191"/>
    </row>
    <row r="164" spans="1:8">
      <c r="A164" s="63" t="s">
        <v>727</v>
      </c>
    </row>
    <row r="165" spans="1:8">
      <c r="A165" s="878" t="s">
        <v>728</v>
      </c>
    </row>
    <row r="166" spans="1:8">
      <c r="A166" s="63" t="s">
        <v>729</v>
      </c>
    </row>
    <row r="167" spans="1:8">
      <c r="A167" s="878" t="s">
        <v>730</v>
      </c>
      <c r="H167" s="238"/>
    </row>
    <row r="168" spans="1:8">
      <c r="A168" s="63" t="s">
        <v>731</v>
      </c>
    </row>
    <row r="169" spans="1:8">
      <c r="A169" s="878" t="s">
        <v>732</v>
      </c>
      <c r="F169" s="63"/>
    </row>
    <row r="170" spans="1:8">
      <c r="A170" s="63" t="s">
        <v>733</v>
      </c>
    </row>
    <row r="171" spans="1:8">
      <c r="A171" s="878" t="s">
        <v>734</v>
      </c>
    </row>
    <row r="172" spans="1:8">
      <c r="A172" s="63" t="s">
        <v>735</v>
      </c>
    </row>
    <row r="173" spans="1:8" s="265" customFormat="1">
      <c r="A173" s="878" t="s">
        <v>736</v>
      </c>
    </row>
    <row r="174" spans="1:8">
      <c r="A174" s="63" t="s">
        <v>866</v>
      </c>
    </row>
    <row r="175" spans="1:8" s="265" customFormat="1">
      <c r="A175" s="878" t="s">
        <v>867</v>
      </c>
    </row>
    <row r="176" spans="1:8" s="265" customFormat="1">
      <c r="A176" s="645"/>
    </row>
    <row r="177" spans="1:1">
      <c r="A177" s="646"/>
    </row>
    <row r="178" spans="1:1">
      <c r="A178" s="26" t="s">
        <v>4</v>
      </c>
    </row>
    <row r="179" spans="1:1">
      <c r="A179" s="647" t="s">
        <v>5</v>
      </c>
    </row>
    <row r="180" spans="1:1">
      <c r="A180" s="645"/>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1.19'!A1" display="Tablica 1.18: Članstvo ZDMF-ova"/>
    <hyperlink ref="A40" location="'12 Tablice 1.18, 1.19'!A2" display="Table 1.18: CVPFs' Membership"/>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1.19'!A32" display="Tablica 1.19: Struktura članova ZDMF- ova prema dobi i spolu "/>
    <hyperlink ref="A42" location="'12 Tablice 1.18, 1.19'!A33" display="Table 1.19: Closed voluntary pension funds members age and gender structure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49" t="s">
        <v>1595</v>
      </c>
    </row>
    <row r="2" spans="1:8">
      <c r="A2" s="551" t="s">
        <v>1596</v>
      </c>
    </row>
    <row r="3" spans="1:8" ht="12.75" customHeight="1"/>
    <row r="4" spans="1:8" ht="12.75" customHeight="1">
      <c r="B4" s="816"/>
      <c r="C4" s="815"/>
      <c r="D4" s="815"/>
      <c r="E4" s="815"/>
      <c r="F4" s="25" t="s">
        <v>507</v>
      </c>
    </row>
    <row r="5" spans="1:8">
      <c r="A5" s="1144" t="s">
        <v>508</v>
      </c>
      <c r="B5" s="1144" t="s">
        <v>509</v>
      </c>
      <c r="C5" s="1145" t="s">
        <v>906</v>
      </c>
      <c r="D5" s="1145"/>
      <c r="E5" s="1146" t="s">
        <v>907</v>
      </c>
      <c r="F5" s="1146"/>
    </row>
    <row r="6" spans="1:8" ht="65.25">
      <c r="A6" s="1144"/>
      <c r="B6" s="1144"/>
      <c r="C6" s="401" t="s">
        <v>510</v>
      </c>
      <c r="D6" s="401" t="s">
        <v>511</v>
      </c>
      <c r="E6" s="401" t="s">
        <v>512</v>
      </c>
      <c r="F6" s="401" t="s">
        <v>513</v>
      </c>
    </row>
    <row r="7" spans="1:8" ht="22.5">
      <c r="A7" s="91">
        <v>1</v>
      </c>
      <c r="B7" s="92" t="s">
        <v>514</v>
      </c>
      <c r="C7" s="901">
        <v>2952822</v>
      </c>
      <c r="D7" s="901">
        <v>548446.47623999999</v>
      </c>
      <c r="E7" s="901">
        <v>14671</v>
      </c>
      <c r="F7" s="901">
        <v>89444.720239999995</v>
      </c>
      <c r="G7" s="53"/>
    </row>
    <row r="8" spans="1:8" ht="22.5">
      <c r="A8" s="91">
        <v>2</v>
      </c>
      <c r="B8" s="92" t="s">
        <v>516</v>
      </c>
      <c r="C8" s="901">
        <v>633030</v>
      </c>
      <c r="D8" s="901">
        <v>784819.61228999996</v>
      </c>
      <c r="E8" s="901">
        <v>5880571</v>
      </c>
      <c r="F8" s="901">
        <v>426179.62261000002</v>
      </c>
      <c r="G8" s="53"/>
    </row>
    <row r="9" spans="1:8" ht="22.5">
      <c r="A9" s="91">
        <v>3</v>
      </c>
      <c r="B9" s="92" t="s">
        <v>515</v>
      </c>
      <c r="C9" s="901">
        <v>759688</v>
      </c>
      <c r="D9" s="901">
        <v>1585455.07785</v>
      </c>
      <c r="E9" s="901">
        <v>115272</v>
      </c>
      <c r="F9" s="901">
        <v>896087.12014999997</v>
      </c>
      <c r="G9" s="53"/>
    </row>
    <row r="10" spans="1:8" ht="22.5">
      <c r="A10" s="91">
        <v>4</v>
      </c>
      <c r="B10" s="92" t="s">
        <v>517</v>
      </c>
      <c r="C10" s="901">
        <v>121</v>
      </c>
      <c r="D10" s="901">
        <v>5168.9596200000005</v>
      </c>
      <c r="E10" s="901">
        <v>154</v>
      </c>
      <c r="F10" s="901">
        <v>3653.5920599999999</v>
      </c>
    </row>
    <row r="11" spans="1:8" ht="22.5">
      <c r="A11" s="91">
        <v>5</v>
      </c>
      <c r="B11" s="92" t="s">
        <v>518</v>
      </c>
      <c r="C11" s="901">
        <v>212</v>
      </c>
      <c r="D11" s="901">
        <v>19512.966199999999</v>
      </c>
      <c r="E11" s="901">
        <v>9</v>
      </c>
      <c r="F11" s="188">
        <v>1645.00036</v>
      </c>
    </row>
    <row r="12" spans="1:8" ht="22.5">
      <c r="A12" s="91">
        <v>6</v>
      </c>
      <c r="B12" s="92" t="s">
        <v>519</v>
      </c>
      <c r="C12" s="901">
        <v>27053</v>
      </c>
      <c r="D12" s="901">
        <v>242249.10673</v>
      </c>
      <c r="E12" s="901">
        <v>1654</v>
      </c>
      <c r="F12" s="901">
        <v>127367.38559000001</v>
      </c>
    </row>
    <row r="13" spans="1:8" ht="22.5">
      <c r="A13" s="91">
        <v>7</v>
      </c>
      <c r="B13" s="92" t="s">
        <v>520</v>
      </c>
      <c r="C13" s="901">
        <v>14793</v>
      </c>
      <c r="D13" s="901">
        <v>45216.719560000005</v>
      </c>
      <c r="E13" s="901">
        <v>2715</v>
      </c>
      <c r="F13" s="901">
        <v>13181.06979</v>
      </c>
    </row>
    <row r="14" spans="1:8" ht="22.5">
      <c r="A14" s="91">
        <v>8</v>
      </c>
      <c r="B14" s="92" t="s">
        <v>521</v>
      </c>
      <c r="C14" s="901">
        <v>783873</v>
      </c>
      <c r="D14" s="901">
        <v>880322.33614999999</v>
      </c>
      <c r="E14" s="901">
        <v>30077</v>
      </c>
      <c r="F14" s="901">
        <v>343702.06812999997</v>
      </c>
      <c r="H14" s="265"/>
    </row>
    <row r="15" spans="1:8" ht="22.5">
      <c r="A15" s="91">
        <v>9</v>
      </c>
      <c r="B15" s="92" t="s">
        <v>522</v>
      </c>
      <c r="C15" s="901">
        <v>811587</v>
      </c>
      <c r="D15" s="901">
        <v>1065676.9593400001</v>
      </c>
      <c r="E15" s="901">
        <v>76166</v>
      </c>
      <c r="F15" s="901">
        <v>593847.87332000001</v>
      </c>
    </row>
    <row r="16" spans="1:8" ht="22.5">
      <c r="A16" s="91">
        <v>10</v>
      </c>
      <c r="B16" s="92" t="s">
        <v>523</v>
      </c>
      <c r="C16" s="901">
        <v>3456427</v>
      </c>
      <c r="D16" s="901">
        <v>3229242.1676100004</v>
      </c>
      <c r="E16" s="901">
        <v>113793</v>
      </c>
      <c r="F16" s="901">
        <v>1708493.83601</v>
      </c>
    </row>
    <row r="17" spans="1:6" ht="22.5">
      <c r="A17" s="91">
        <v>11</v>
      </c>
      <c r="B17" s="92" t="s">
        <v>524</v>
      </c>
      <c r="C17" s="901">
        <v>2006</v>
      </c>
      <c r="D17" s="901">
        <v>8373.0443400000004</v>
      </c>
      <c r="E17" s="901">
        <v>1</v>
      </c>
      <c r="F17" s="901">
        <v>364.89227</v>
      </c>
    </row>
    <row r="18" spans="1:6" ht="22.5">
      <c r="A18" s="91">
        <v>12</v>
      </c>
      <c r="B18" s="92" t="s">
        <v>525</v>
      </c>
      <c r="C18" s="901">
        <v>68354</v>
      </c>
      <c r="D18" s="901">
        <v>45682.17265</v>
      </c>
      <c r="E18" s="901">
        <v>373</v>
      </c>
      <c r="F18" s="901">
        <v>8237.172700000001</v>
      </c>
    </row>
    <row r="19" spans="1:6" ht="22.5">
      <c r="A19" s="91">
        <v>13</v>
      </c>
      <c r="B19" s="92" t="s">
        <v>526</v>
      </c>
      <c r="C19" s="901">
        <v>315550</v>
      </c>
      <c r="D19" s="901">
        <v>539894.28158000007</v>
      </c>
      <c r="E19" s="901">
        <v>12616</v>
      </c>
      <c r="F19" s="901">
        <v>207638.76506000001</v>
      </c>
    </row>
    <row r="20" spans="1:6" ht="22.5">
      <c r="A20" s="91">
        <v>14</v>
      </c>
      <c r="B20" s="92" t="s">
        <v>527</v>
      </c>
      <c r="C20" s="901">
        <v>101297</v>
      </c>
      <c r="D20" s="901">
        <v>463981.33523000003</v>
      </c>
      <c r="E20" s="901">
        <v>2017</v>
      </c>
      <c r="F20" s="901">
        <v>-25388.315930000001</v>
      </c>
    </row>
    <row r="21" spans="1:6" ht="22.5">
      <c r="A21" s="91">
        <v>15</v>
      </c>
      <c r="B21" s="92" t="s">
        <v>528</v>
      </c>
      <c r="C21" s="901">
        <v>3537</v>
      </c>
      <c r="D21" s="901">
        <v>11877.480680000001</v>
      </c>
      <c r="E21" s="901">
        <v>666</v>
      </c>
      <c r="F21" s="901">
        <v>3714.4744100000003</v>
      </c>
    </row>
    <row r="22" spans="1:6" ht="22.5">
      <c r="A22" s="91">
        <v>16</v>
      </c>
      <c r="B22" s="92" t="s">
        <v>529</v>
      </c>
      <c r="C22" s="901">
        <v>350892</v>
      </c>
      <c r="D22" s="901">
        <v>200004.81675999999</v>
      </c>
      <c r="E22" s="901">
        <v>5538</v>
      </c>
      <c r="F22" s="901">
        <v>44407.34994</v>
      </c>
    </row>
    <row r="23" spans="1:6" ht="22.5">
      <c r="A23" s="91">
        <v>17</v>
      </c>
      <c r="B23" s="92" t="s">
        <v>530</v>
      </c>
      <c r="C23" s="901">
        <v>17061</v>
      </c>
      <c r="D23" s="901">
        <v>3275.0862400000001</v>
      </c>
      <c r="E23" s="901">
        <v>16</v>
      </c>
      <c r="F23" s="901">
        <v>205.67213000000001</v>
      </c>
    </row>
    <row r="24" spans="1:6" ht="22.5">
      <c r="A24" s="91">
        <v>18</v>
      </c>
      <c r="B24" s="92" t="s">
        <v>531</v>
      </c>
      <c r="C24" s="901">
        <v>1014555</v>
      </c>
      <c r="D24" s="901">
        <v>151544.87438999998</v>
      </c>
      <c r="E24" s="901">
        <v>381328</v>
      </c>
      <c r="F24" s="901">
        <v>62569.638909999994</v>
      </c>
    </row>
    <row r="25" spans="1:6" ht="22.5">
      <c r="A25" s="91">
        <v>19</v>
      </c>
      <c r="B25" s="92" t="s">
        <v>532</v>
      </c>
      <c r="C25" s="901">
        <v>656540</v>
      </c>
      <c r="D25" s="901">
        <v>2124399.5092099998</v>
      </c>
      <c r="E25" s="901">
        <v>54945</v>
      </c>
      <c r="F25" s="901">
        <v>2599563.8750399998</v>
      </c>
    </row>
    <row r="26" spans="1:6" ht="22.5">
      <c r="A26" s="91">
        <v>20</v>
      </c>
      <c r="B26" s="92" t="s">
        <v>533</v>
      </c>
      <c r="C26" s="901">
        <v>3385</v>
      </c>
      <c r="D26" s="901">
        <v>14817.089900000001</v>
      </c>
      <c r="E26" s="901">
        <v>2747</v>
      </c>
      <c r="F26" s="901">
        <v>22443.64158</v>
      </c>
    </row>
    <row r="27" spans="1:6" ht="33.75">
      <c r="A27" s="91">
        <v>21</v>
      </c>
      <c r="B27" s="92" t="s">
        <v>534</v>
      </c>
      <c r="C27" s="901">
        <v>565120</v>
      </c>
      <c r="D27" s="901">
        <v>121050.13545999999</v>
      </c>
      <c r="E27" s="901">
        <v>2110</v>
      </c>
      <c r="F27" s="901">
        <v>13273.47179</v>
      </c>
    </row>
    <row r="28" spans="1:6" ht="22.5">
      <c r="A28" s="91">
        <v>22</v>
      </c>
      <c r="B28" s="92" t="s">
        <v>535</v>
      </c>
      <c r="C28" s="901">
        <v>1792</v>
      </c>
      <c r="D28" s="901">
        <v>3187.90067</v>
      </c>
      <c r="E28" s="901">
        <v>236</v>
      </c>
      <c r="F28" s="901">
        <v>9920.5481500000005</v>
      </c>
    </row>
    <row r="29" spans="1:6" ht="45">
      <c r="A29" s="91">
        <v>23</v>
      </c>
      <c r="B29" s="92" t="s">
        <v>536</v>
      </c>
      <c r="C29" s="901">
        <v>76938</v>
      </c>
      <c r="D29" s="901">
        <v>582077.80387000006</v>
      </c>
      <c r="E29" s="901">
        <v>9525</v>
      </c>
      <c r="F29" s="901">
        <v>565582.66102</v>
      </c>
    </row>
    <row r="30" spans="1:6" ht="22.5">
      <c r="A30" s="91">
        <v>24</v>
      </c>
      <c r="B30" s="92" t="s">
        <v>537</v>
      </c>
      <c r="C30" s="901">
        <v>0</v>
      </c>
      <c r="D30" s="901">
        <v>0</v>
      </c>
      <c r="E30" s="901">
        <v>0</v>
      </c>
      <c r="F30" s="901">
        <v>0</v>
      </c>
    </row>
    <row r="31" spans="1:6" ht="22.5">
      <c r="A31" s="91">
        <v>25</v>
      </c>
      <c r="B31" s="92" t="s">
        <v>538</v>
      </c>
      <c r="C31" s="901">
        <v>0</v>
      </c>
      <c r="D31" s="901">
        <v>0</v>
      </c>
      <c r="E31" s="901">
        <v>0</v>
      </c>
      <c r="F31" s="901">
        <v>0</v>
      </c>
    </row>
    <row r="32" spans="1:6" ht="22.5">
      <c r="A32" s="404"/>
      <c r="B32" s="405" t="s">
        <v>539</v>
      </c>
      <c r="C32" s="902">
        <v>11312858</v>
      </c>
      <c r="D32" s="902">
        <v>9830743.4734699987</v>
      </c>
      <c r="E32" s="902">
        <v>6637637</v>
      </c>
      <c r="F32" s="902">
        <v>4505351.9377899999</v>
      </c>
    </row>
    <row r="33" spans="1:7" ht="22.5">
      <c r="A33" s="404"/>
      <c r="B33" s="405" t="s">
        <v>540</v>
      </c>
      <c r="C33" s="902">
        <v>1303775</v>
      </c>
      <c r="D33" s="902">
        <v>2845532.4391100002</v>
      </c>
      <c r="E33" s="902">
        <v>69563</v>
      </c>
      <c r="F33" s="902">
        <v>3210784.1975799999</v>
      </c>
    </row>
    <row r="34" spans="1:7">
      <c r="A34" s="402"/>
      <c r="B34" s="403" t="s">
        <v>285</v>
      </c>
      <c r="C34" s="903">
        <v>12616633</v>
      </c>
      <c r="D34" s="903">
        <v>12676275.91258</v>
      </c>
      <c r="E34" s="903">
        <v>6707200</v>
      </c>
      <c r="F34" s="903">
        <v>7716136.1353700003</v>
      </c>
    </row>
    <row r="35" spans="1:7" ht="12.75" customHeight="1">
      <c r="A35" s="34" t="s">
        <v>506</v>
      </c>
      <c r="F35" s="265"/>
    </row>
    <row r="36" spans="1:7" ht="12.75" customHeight="1">
      <c r="G36" s="77"/>
    </row>
    <row r="37" spans="1:7" ht="12.75" customHeight="1">
      <c r="A37" s="621" t="s">
        <v>81</v>
      </c>
    </row>
    <row r="38" spans="1:7" ht="12.75" customHeight="1">
      <c r="F38" s="35" t="s">
        <v>1110</v>
      </c>
    </row>
    <row r="39" spans="1:7" ht="12.75" customHeight="1"/>
    <row r="40" spans="1:7">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J128"/>
  <sheetViews>
    <sheetView showGridLines="0" zoomScaleNormal="100" workbookViewId="0">
      <pane ySplit="6" topLeftCell="A31"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606" t="s">
        <v>89</v>
      </c>
      <c r="B1" s="201"/>
      <c r="C1" s="201"/>
      <c r="D1" s="201"/>
      <c r="E1" s="201"/>
      <c r="F1" s="201"/>
      <c r="G1" s="201"/>
    </row>
    <row r="2" spans="1:7">
      <c r="A2" s="607" t="s">
        <v>90</v>
      </c>
      <c r="B2" s="201"/>
      <c r="C2" s="201"/>
      <c r="D2" s="201"/>
      <c r="E2" s="201"/>
      <c r="F2" s="201"/>
      <c r="G2" s="201"/>
    </row>
    <row r="3" spans="1:7" s="265" customFormat="1">
      <c r="A3" s="550"/>
      <c r="B3" s="201"/>
      <c r="C3" s="201"/>
      <c r="D3" s="201"/>
      <c r="E3" s="201"/>
      <c r="F3" s="201"/>
      <c r="G3" s="201"/>
    </row>
    <row r="4" spans="1:7" ht="12.75" customHeight="1">
      <c r="A4" s="24" t="s">
        <v>691</v>
      </c>
    </row>
    <row r="5" spans="1:7" ht="12.75" customHeight="1">
      <c r="A5" s="532" t="s">
        <v>692</v>
      </c>
      <c r="B5" s="201"/>
    </row>
    <row r="6" spans="1:7" ht="53.25" customHeight="1">
      <c r="A6" s="822" t="s">
        <v>874</v>
      </c>
      <c r="B6" s="1147" t="s">
        <v>486</v>
      </c>
      <c r="C6" s="1148"/>
      <c r="D6" s="1149"/>
      <c r="E6" s="1147" t="s">
        <v>879</v>
      </c>
      <c r="F6" s="1148"/>
      <c r="G6" s="1149"/>
    </row>
    <row r="7" spans="1:7" s="265" customFormat="1">
      <c r="A7" s="1150" t="s">
        <v>890</v>
      </c>
      <c r="B7" s="413" t="str">
        <f>Naslovnica!A20</f>
        <v>Prosinac 2022.</v>
      </c>
      <c r="C7" s="1151" t="s">
        <v>891</v>
      </c>
      <c r="D7" s="1153" t="s">
        <v>886</v>
      </c>
      <c r="E7" s="413" t="str">
        <f>$B$7</f>
        <v>Prosinac 2022.</v>
      </c>
      <c r="F7" s="1151" t="s">
        <v>891</v>
      </c>
      <c r="G7" s="1153" t="s">
        <v>886</v>
      </c>
    </row>
    <row r="8" spans="1:7" s="265" customFormat="1">
      <c r="A8" s="1150"/>
      <c r="B8" s="806" t="str">
        <f>Naslovnica!A24</f>
        <v>December 2022</v>
      </c>
      <c r="C8" s="1152"/>
      <c r="D8" s="1150"/>
      <c r="E8" s="806" t="str">
        <f>$B$8</f>
        <v>December 2022</v>
      </c>
      <c r="F8" s="1152"/>
      <c r="G8" s="1150"/>
    </row>
    <row r="9" spans="1:7" ht="25.5">
      <c r="A9" s="245" t="s">
        <v>492</v>
      </c>
      <c r="B9" s="253">
        <v>167164684.20999998</v>
      </c>
      <c r="C9" s="249">
        <v>1915146797.6399996</v>
      </c>
      <c r="D9" s="256">
        <v>0.13534896838159449</v>
      </c>
      <c r="E9" s="253">
        <v>108965</v>
      </c>
      <c r="F9" s="248">
        <v>1628029</v>
      </c>
      <c r="G9" s="259">
        <v>-0.58853183294313116</v>
      </c>
    </row>
    <row r="10" spans="1:7">
      <c r="A10" s="93" t="s">
        <v>494</v>
      </c>
      <c r="B10" s="254">
        <v>110047694.29000001</v>
      </c>
      <c r="C10" s="193">
        <v>1713748702.0999997</v>
      </c>
      <c r="D10" s="257">
        <v>3.5687501882422756E-2</v>
      </c>
      <c r="E10" s="254">
        <v>108965</v>
      </c>
      <c r="F10" s="194">
        <v>1628029</v>
      </c>
      <c r="G10" s="257">
        <v>-0.58853183294313116</v>
      </c>
    </row>
    <row r="11" spans="1:7">
      <c r="A11" s="93" t="s">
        <v>493</v>
      </c>
      <c r="B11" s="254">
        <v>53411105.219999999</v>
      </c>
      <c r="C11" s="193">
        <v>125003073.36</v>
      </c>
      <c r="D11" s="257">
        <v>0.51473125754270432</v>
      </c>
      <c r="E11" s="254" t="s">
        <v>140</v>
      </c>
      <c r="F11" s="194" t="s">
        <v>140</v>
      </c>
      <c r="G11" s="257" t="s">
        <v>140</v>
      </c>
    </row>
    <row r="12" spans="1:7">
      <c r="A12" s="93" t="s">
        <v>495</v>
      </c>
      <c r="B12" s="254" t="s">
        <v>140</v>
      </c>
      <c r="C12" s="194" t="s">
        <v>140</v>
      </c>
      <c r="D12" s="258">
        <v>0</v>
      </c>
      <c r="E12" s="254" t="s">
        <v>140</v>
      </c>
      <c r="F12" s="194" t="s">
        <v>140</v>
      </c>
      <c r="G12" s="257" t="s">
        <v>140</v>
      </c>
    </row>
    <row r="13" spans="1:7">
      <c r="A13" s="93" t="s">
        <v>880</v>
      </c>
      <c r="B13" s="254" t="s">
        <v>140</v>
      </c>
      <c r="C13" s="194" t="s">
        <v>140</v>
      </c>
      <c r="D13" s="258">
        <v>0</v>
      </c>
      <c r="E13" s="254" t="s">
        <v>140</v>
      </c>
      <c r="F13" s="194" t="s">
        <v>140</v>
      </c>
      <c r="G13" s="257" t="s">
        <v>140</v>
      </c>
    </row>
    <row r="14" spans="1:7">
      <c r="A14" s="93" t="s">
        <v>496</v>
      </c>
      <c r="B14" s="254" t="s">
        <v>140</v>
      </c>
      <c r="C14" s="194" t="s">
        <v>140</v>
      </c>
      <c r="D14" s="258">
        <v>0</v>
      </c>
      <c r="E14" s="254" t="s">
        <v>140</v>
      </c>
      <c r="F14" s="194" t="s">
        <v>140</v>
      </c>
      <c r="G14" s="257" t="s">
        <v>140</v>
      </c>
    </row>
    <row r="15" spans="1:7" s="265" customFormat="1">
      <c r="A15" s="93" t="s">
        <v>1082</v>
      </c>
      <c r="B15" s="254">
        <v>3705884.7</v>
      </c>
      <c r="C15" s="194">
        <v>76395022.180000007</v>
      </c>
      <c r="D15" s="258">
        <v>-0.35207125451789623</v>
      </c>
      <c r="E15" s="254" t="s">
        <v>140</v>
      </c>
      <c r="F15" s="194" t="s">
        <v>140</v>
      </c>
      <c r="G15" s="257" t="s">
        <v>140</v>
      </c>
    </row>
    <row r="16" spans="1:7">
      <c r="A16" s="904" t="s">
        <v>1078</v>
      </c>
      <c r="B16" s="905">
        <v>47166497.799999997</v>
      </c>
      <c r="C16" s="906">
        <v>1043954385.16</v>
      </c>
      <c r="D16" s="907">
        <v>-0.38631490701030691</v>
      </c>
      <c r="E16" s="254" t="s">
        <v>140</v>
      </c>
      <c r="F16" s="194" t="s">
        <v>140</v>
      </c>
      <c r="G16" s="257" t="s">
        <v>140</v>
      </c>
    </row>
    <row r="17" spans="1:10">
      <c r="A17" s="904" t="s">
        <v>1079</v>
      </c>
      <c r="B17" s="905" t="s">
        <v>140</v>
      </c>
      <c r="C17" s="906" t="s">
        <v>140</v>
      </c>
      <c r="D17" s="907">
        <v>0</v>
      </c>
      <c r="E17" s="254" t="s">
        <v>140</v>
      </c>
      <c r="F17" s="194" t="s">
        <v>140</v>
      </c>
      <c r="G17" s="257" t="s">
        <v>140</v>
      </c>
    </row>
    <row r="18" spans="1:10" ht="18.75" customHeight="1">
      <c r="A18" s="406" t="s">
        <v>497</v>
      </c>
      <c r="B18" s="407">
        <v>214331182.00999999</v>
      </c>
      <c r="C18" s="408">
        <v>2959101182.7999997</v>
      </c>
      <c r="D18" s="409">
        <v>-4.3566621538859374E-2</v>
      </c>
      <c r="E18" s="407">
        <v>108965</v>
      </c>
      <c r="F18" s="776">
        <v>1628029</v>
      </c>
      <c r="G18" s="409">
        <v>-0.58853183294313116</v>
      </c>
      <c r="J18" s="77"/>
    </row>
    <row r="19" spans="1:10" ht="15" customHeight="1">
      <c r="A19" s="1154" t="s">
        <v>889</v>
      </c>
      <c r="B19" s="410" t="str">
        <f>B7</f>
        <v>Prosinac 2022.</v>
      </c>
      <c r="C19" s="1152" t="s">
        <v>891</v>
      </c>
      <c r="D19" s="1150" t="s">
        <v>886</v>
      </c>
      <c r="E19" s="807" t="str">
        <f>E7</f>
        <v>Prosinac 2022.</v>
      </c>
      <c r="F19" s="1152" t="s">
        <v>891</v>
      </c>
      <c r="G19" s="1150" t="s">
        <v>886</v>
      </c>
    </row>
    <row r="20" spans="1:10" s="265" customFormat="1">
      <c r="A20" s="1154"/>
      <c r="B20" s="806" t="str">
        <f>B8</f>
        <v>December 2022</v>
      </c>
      <c r="C20" s="1152"/>
      <c r="D20" s="1150"/>
      <c r="E20" s="809" t="str">
        <f>E8</f>
        <v>December 2022</v>
      </c>
      <c r="F20" s="1152"/>
      <c r="G20" s="1150"/>
    </row>
    <row r="21" spans="1:10" ht="25.5">
      <c r="A21" s="246" t="s">
        <v>498</v>
      </c>
      <c r="B21" s="253">
        <v>55856517</v>
      </c>
      <c r="C21" s="248">
        <v>138587474</v>
      </c>
      <c r="D21" s="259">
        <v>0.55701401617421986</v>
      </c>
      <c r="E21" s="253">
        <v>316</v>
      </c>
      <c r="F21" s="248">
        <v>3485</v>
      </c>
      <c r="G21" s="259">
        <v>-0.12947658402203854</v>
      </c>
    </row>
    <row r="22" spans="1:10">
      <c r="A22" s="93" t="s">
        <v>494</v>
      </c>
      <c r="B22" s="254">
        <v>1201017</v>
      </c>
      <c r="C22" s="194">
        <v>20892672</v>
      </c>
      <c r="D22" s="257">
        <v>0.54324163532469938</v>
      </c>
      <c r="E22" s="254">
        <v>316</v>
      </c>
      <c r="F22" s="194">
        <v>3485</v>
      </c>
      <c r="G22" s="257">
        <v>-0.12947658402203854</v>
      </c>
    </row>
    <row r="23" spans="1:10">
      <c r="A23" s="93" t="s">
        <v>493</v>
      </c>
      <c r="B23" s="254">
        <v>54626502</v>
      </c>
      <c r="C23" s="194">
        <v>117123183</v>
      </c>
      <c r="D23" s="257">
        <v>0.55844180075316663</v>
      </c>
      <c r="E23" s="254" t="s">
        <v>140</v>
      </c>
      <c r="F23" s="194" t="s">
        <v>140</v>
      </c>
      <c r="G23" s="257" t="s">
        <v>140</v>
      </c>
    </row>
    <row r="24" spans="1:10">
      <c r="A24" s="93" t="s">
        <v>495</v>
      </c>
      <c r="B24" s="254" t="s">
        <v>140</v>
      </c>
      <c r="C24" s="194" t="s">
        <v>140</v>
      </c>
      <c r="D24" s="258" t="s">
        <v>140</v>
      </c>
      <c r="E24" s="254" t="s">
        <v>140</v>
      </c>
      <c r="F24" s="194" t="s">
        <v>140</v>
      </c>
      <c r="G24" s="257" t="s">
        <v>140</v>
      </c>
    </row>
    <row r="25" spans="1:10">
      <c r="A25" s="93" t="s">
        <v>880</v>
      </c>
      <c r="B25" s="254" t="s">
        <v>140</v>
      </c>
      <c r="C25" s="194" t="s">
        <v>140</v>
      </c>
      <c r="D25" s="258" t="s">
        <v>140</v>
      </c>
      <c r="E25" s="254" t="s">
        <v>140</v>
      </c>
      <c r="F25" s="194" t="s">
        <v>140</v>
      </c>
      <c r="G25" s="257" t="s">
        <v>140</v>
      </c>
    </row>
    <row r="26" spans="1:10">
      <c r="A26" s="93" t="s">
        <v>496</v>
      </c>
      <c r="B26" s="254" t="s">
        <v>140</v>
      </c>
      <c r="C26" s="194" t="s">
        <v>140</v>
      </c>
      <c r="D26" s="258" t="s">
        <v>140</v>
      </c>
      <c r="E26" s="254" t="s">
        <v>140</v>
      </c>
      <c r="F26" s="194" t="s">
        <v>140</v>
      </c>
      <c r="G26" s="257" t="s">
        <v>140</v>
      </c>
    </row>
    <row r="27" spans="1:10" s="265" customFormat="1">
      <c r="A27" s="93" t="s">
        <v>1082</v>
      </c>
      <c r="B27" s="254">
        <v>28998</v>
      </c>
      <c r="C27" s="194">
        <v>571619</v>
      </c>
      <c r="D27" s="258">
        <v>-0.33919741129822478</v>
      </c>
      <c r="E27" s="254" t="s">
        <v>140</v>
      </c>
      <c r="F27" s="194" t="s">
        <v>140</v>
      </c>
      <c r="G27" s="257" t="s">
        <v>140</v>
      </c>
    </row>
    <row r="28" spans="1:10">
      <c r="A28" s="904" t="s">
        <v>1080</v>
      </c>
      <c r="B28" s="905">
        <v>423985</v>
      </c>
      <c r="C28" s="906">
        <v>9444263</v>
      </c>
      <c r="D28" s="987">
        <v>-2.5039436710403429E-2</v>
      </c>
      <c r="E28" s="254" t="s">
        <v>140</v>
      </c>
      <c r="F28" s="194" t="s">
        <v>140</v>
      </c>
      <c r="G28" s="257" t="s">
        <v>140</v>
      </c>
    </row>
    <row r="29" spans="1:10">
      <c r="A29" s="904" t="s">
        <v>1081</v>
      </c>
      <c r="B29" s="905" t="s">
        <v>140</v>
      </c>
      <c r="C29" s="906" t="s">
        <v>140</v>
      </c>
      <c r="D29" s="907" t="s">
        <v>140</v>
      </c>
      <c r="E29" s="254" t="s">
        <v>140</v>
      </c>
      <c r="F29" s="194" t="s">
        <v>140</v>
      </c>
      <c r="G29" s="257" t="s">
        <v>140</v>
      </c>
    </row>
    <row r="30" spans="1:10" ht="18.75" customHeight="1">
      <c r="A30" s="406" t="s">
        <v>499</v>
      </c>
      <c r="B30" s="407">
        <v>56280502</v>
      </c>
      <c r="C30" s="411">
        <v>148031737</v>
      </c>
      <c r="D30" s="409">
        <v>0.55004274422319543</v>
      </c>
      <c r="E30" s="407">
        <v>316</v>
      </c>
      <c r="F30" s="411">
        <v>3485</v>
      </c>
      <c r="G30" s="409">
        <v>-0.12947658402203854</v>
      </c>
    </row>
    <row r="31" spans="1:10" ht="18.75" customHeight="1">
      <c r="A31" s="414" t="s">
        <v>500</v>
      </c>
      <c r="B31" s="253">
        <v>4548</v>
      </c>
      <c r="C31" s="415">
        <v>81643</v>
      </c>
      <c r="D31" s="416">
        <v>-3.7239868565169809E-3</v>
      </c>
      <c r="E31" s="253">
        <v>16</v>
      </c>
      <c r="F31" s="415">
        <v>175</v>
      </c>
      <c r="G31" s="416">
        <v>-0.27272727272727271</v>
      </c>
    </row>
    <row r="32" spans="1:10" ht="15" customHeight="1">
      <c r="A32" s="1154" t="s">
        <v>888</v>
      </c>
      <c r="B32" s="410" t="str">
        <f>B7</f>
        <v>Prosinac 2022.</v>
      </c>
      <c r="C32" s="1152" t="s">
        <v>891</v>
      </c>
      <c r="D32" s="1150" t="s">
        <v>886</v>
      </c>
      <c r="E32" s="410" t="str">
        <f>E7</f>
        <v>Prosinac 2022.</v>
      </c>
      <c r="F32" s="1152" t="s">
        <v>891</v>
      </c>
      <c r="G32" s="1150" t="s">
        <v>886</v>
      </c>
    </row>
    <row r="33" spans="1:7" s="265" customFormat="1">
      <c r="A33" s="1154"/>
      <c r="B33" s="806" t="str">
        <f>B8</f>
        <v>December 2022</v>
      </c>
      <c r="C33" s="1152"/>
      <c r="D33" s="1150"/>
      <c r="E33" s="806" t="str">
        <f>E8</f>
        <v>December 2022</v>
      </c>
      <c r="F33" s="1152"/>
      <c r="G33" s="1150"/>
    </row>
    <row r="34" spans="1:7" ht="17.25" customHeight="1">
      <c r="A34" s="247" t="s">
        <v>501</v>
      </c>
      <c r="B34" s="254">
        <v>289894075.07999998</v>
      </c>
      <c r="C34" s="194">
        <v>6826460472.1799994</v>
      </c>
      <c r="D34" s="257">
        <v>-0.6823130115580669</v>
      </c>
      <c r="E34" s="254" t="s">
        <v>140</v>
      </c>
      <c r="F34" s="194" t="s">
        <v>140</v>
      </c>
      <c r="G34" s="257" t="s">
        <v>140</v>
      </c>
    </row>
    <row r="35" spans="1:7" ht="17.25" customHeight="1">
      <c r="A35" s="247" t="s">
        <v>502</v>
      </c>
      <c r="B35" s="254">
        <v>245225610</v>
      </c>
      <c r="C35" s="263">
        <v>4746111510</v>
      </c>
      <c r="D35" s="257">
        <v>-0.70994084982089034</v>
      </c>
      <c r="E35" s="254" t="s">
        <v>140</v>
      </c>
      <c r="F35" s="194" t="s">
        <v>140</v>
      </c>
      <c r="G35" s="257" t="s">
        <v>140</v>
      </c>
    </row>
    <row r="36" spans="1:7">
      <c r="A36" s="1154" t="s">
        <v>884</v>
      </c>
      <c r="B36" s="808" t="str">
        <f>B7</f>
        <v>Prosinac 2022.</v>
      </c>
      <c r="C36" s="1155" t="s">
        <v>885</v>
      </c>
      <c r="D36" s="1150" t="s">
        <v>886</v>
      </c>
      <c r="E36" s="412"/>
      <c r="F36" s="1155"/>
      <c r="G36" s="1150"/>
    </row>
    <row r="37" spans="1:7" s="265" customFormat="1" ht="21" customHeight="1">
      <c r="A37" s="1154"/>
      <c r="B37" s="806" t="str">
        <f>B8</f>
        <v>December 2022</v>
      </c>
      <c r="C37" s="1155"/>
      <c r="D37" s="1150"/>
      <c r="E37" s="412"/>
      <c r="F37" s="1155"/>
      <c r="G37" s="1150"/>
    </row>
    <row r="38" spans="1:7">
      <c r="A38" s="195" t="s">
        <v>62</v>
      </c>
      <c r="B38" s="255">
        <v>1979.88</v>
      </c>
      <c r="C38" s="94">
        <v>-4.7837064467261325E-2</v>
      </c>
      <c r="D38" s="257">
        <v>4.2810491941430717E-2</v>
      </c>
      <c r="E38" s="255"/>
      <c r="F38" s="94"/>
      <c r="G38" s="257"/>
    </row>
    <row r="39" spans="1:7">
      <c r="A39" s="95" t="s">
        <v>111</v>
      </c>
      <c r="B39" s="255">
        <v>1415.96</v>
      </c>
      <c r="C39" s="94">
        <v>-1.7410915651781655E-2</v>
      </c>
      <c r="D39" s="257">
        <v>4.2572930625708549E-2</v>
      </c>
      <c r="E39" s="255"/>
      <c r="F39" s="94"/>
      <c r="G39" s="257"/>
    </row>
    <row r="40" spans="1:7">
      <c r="A40" s="95" t="s">
        <v>63</v>
      </c>
      <c r="B40" s="255">
        <v>1156.1500000000001</v>
      </c>
      <c r="C40" s="94">
        <v>-8.409978531422535E-2</v>
      </c>
      <c r="D40" s="257">
        <v>3.1089191912886172E-2</v>
      </c>
      <c r="E40" s="255"/>
      <c r="F40" s="94"/>
      <c r="G40" s="257"/>
    </row>
    <row r="41" spans="1:7" s="265" customFormat="1">
      <c r="A41" s="95" t="s">
        <v>1067</v>
      </c>
      <c r="B41" s="255">
        <v>1222.3900000000001</v>
      </c>
      <c r="C41" s="94">
        <v>-5.4850656831589628E-2</v>
      </c>
      <c r="D41" s="257">
        <v>3.0900274088129898E-2</v>
      </c>
      <c r="E41" s="255"/>
      <c r="F41" s="94"/>
      <c r="G41" s="257"/>
    </row>
    <row r="42" spans="1:7">
      <c r="A42" s="95" t="s">
        <v>845</v>
      </c>
      <c r="B42" s="255">
        <v>1149.6400000000001</v>
      </c>
      <c r="C42" s="94">
        <v>-5.7896073884076582E-2</v>
      </c>
      <c r="D42" s="257">
        <v>3.2103996839875082E-2</v>
      </c>
      <c r="E42" s="255"/>
      <c r="F42" s="94"/>
      <c r="G42" s="257"/>
    </row>
    <row r="43" spans="1:7" s="265" customFormat="1">
      <c r="A43" s="95" t="s">
        <v>91</v>
      </c>
      <c r="B43" s="255">
        <v>1360.86</v>
      </c>
      <c r="C43" s="94">
        <v>0.10604853785009483</v>
      </c>
      <c r="D43" s="257">
        <v>4.6903968797359585E-2</v>
      </c>
      <c r="E43" s="255"/>
      <c r="F43" s="94"/>
      <c r="G43" s="257"/>
    </row>
    <row r="44" spans="1:7">
      <c r="A44" s="95" t="s">
        <v>92</v>
      </c>
      <c r="B44" s="255">
        <v>1048.52</v>
      </c>
      <c r="C44" s="94">
        <v>-6.5406899010607145E-2</v>
      </c>
      <c r="D44" s="257">
        <v>3.0304221366244777E-2</v>
      </c>
      <c r="E44" s="255"/>
      <c r="F44" s="94"/>
      <c r="G44" s="257"/>
    </row>
    <row r="45" spans="1:7">
      <c r="A45" s="95" t="s">
        <v>93</v>
      </c>
      <c r="B45" s="255">
        <v>554.21</v>
      </c>
      <c r="C45" s="94">
        <v>0.15737704918032791</v>
      </c>
      <c r="D45" s="257">
        <v>0.137284274896883</v>
      </c>
      <c r="E45" s="255"/>
      <c r="F45" s="94"/>
      <c r="G45" s="257"/>
    </row>
    <row r="46" spans="1:7">
      <c r="A46" s="95" t="s">
        <v>94</v>
      </c>
      <c r="B46" s="255">
        <v>726.5</v>
      </c>
      <c r="C46" s="94">
        <v>-6.1066235864297269E-2</v>
      </c>
      <c r="D46" s="257">
        <v>2.9634773735455422E-2</v>
      </c>
      <c r="E46" s="255"/>
      <c r="F46" s="94"/>
      <c r="G46" s="257"/>
    </row>
    <row r="47" spans="1:7">
      <c r="A47" s="95" t="s">
        <v>95</v>
      </c>
      <c r="B47" s="255">
        <v>1234.04</v>
      </c>
      <c r="C47" s="94">
        <v>0.52446602181620516</v>
      </c>
      <c r="D47" s="257">
        <v>3.2833672299361405E-2</v>
      </c>
      <c r="E47" s="255"/>
      <c r="F47" s="94"/>
      <c r="G47" s="257"/>
    </row>
    <row r="48" spans="1:7">
      <c r="A48" s="95" t="s">
        <v>96</v>
      </c>
      <c r="B48" s="255">
        <v>3526.57</v>
      </c>
      <c r="C48" s="94">
        <v>-1.7942077415761593E-2</v>
      </c>
      <c r="D48" s="257">
        <v>7.1928582067095848E-2</v>
      </c>
      <c r="E48" s="255"/>
      <c r="F48" s="94"/>
      <c r="G48" s="257"/>
    </row>
    <row r="49" spans="1:7">
      <c r="A49" s="195" t="s">
        <v>64</v>
      </c>
      <c r="B49" s="255">
        <v>96.626599999999996</v>
      </c>
      <c r="C49" s="94">
        <v>-0.12599880965948673</v>
      </c>
      <c r="D49" s="257">
        <v>1.8580075771870153E-3</v>
      </c>
      <c r="E49" s="255"/>
      <c r="F49" s="94"/>
      <c r="G49" s="257"/>
    </row>
    <row r="50" spans="1:7">
      <c r="A50" s="195" t="s">
        <v>82</v>
      </c>
      <c r="B50" s="255">
        <v>168.4906</v>
      </c>
      <c r="C50" s="94">
        <v>-0.10482808818333711</v>
      </c>
      <c r="D50" s="257">
        <v>3.7644757167785148E-3</v>
      </c>
      <c r="E50" s="255"/>
      <c r="F50" s="94"/>
      <c r="G50" s="257"/>
    </row>
    <row r="51" spans="1:7" ht="15" customHeight="1">
      <c r="A51" s="1154" t="s">
        <v>887</v>
      </c>
      <c r="B51" s="410" t="str">
        <f>B7</f>
        <v>Prosinac 2022.</v>
      </c>
      <c r="C51" s="1156"/>
      <c r="D51" s="1150" t="s">
        <v>886</v>
      </c>
      <c r="E51" s="410" t="str">
        <f>E7</f>
        <v>Prosinac 2022.</v>
      </c>
      <c r="F51" s="1156"/>
      <c r="G51" s="1150" t="s">
        <v>886</v>
      </c>
    </row>
    <row r="52" spans="1:7" s="265" customFormat="1">
      <c r="A52" s="1154"/>
      <c r="B52" s="806" t="str">
        <f>B8</f>
        <v>December 2022</v>
      </c>
      <c r="C52" s="1156"/>
      <c r="D52" s="1150"/>
      <c r="E52" s="806" t="str">
        <f>E8</f>
        <v>December 2022</v>
      </c>
      <c r="F52" s="1156"/>
      <c r="G52" s="1150"/>
    </row>
    <row r="53" spans="1:7">
      <c r="A53" s="93" t="s">
        <v>494</v>
      </c>
      <c r="B53" s="254">
        <v>135773.9340677</v>
      </c>
      <c r="C53" s="194"/>
      <c r="D53" s="257">
        <v>1.4890128572978334E-2</v>
      </c>
      <c r="E53" s="254">
        <v>308.66627999999997</v>
      </c>
      <c r="F53" s="194"/>
      <c r="G53" s="257">
        <v>-1.4763072675622047E-3</v>
      </c>
    </row>
    <row r="54" spans="1:7">
      <c r="A54" s="93" t="s">
        <v>493</v>
      </c>
      <c r="B54" s="254">
        <v>123037.41858914</v>
      </c>
      <c r="C54" s="194"/>
      <c r="D54" s="257">
        <v>1.0971854071883946E-4</v>
      </c>
      <c r="E54" s="254" t="s">
        <v>140</v>
      </c>
      <c r="F54" s="194"/>
      <c r="G54" s="257" t="s">
        <v>140</v>
      </c>
    </row>
    <row r="55" spans="1:7">
      <c r="A55" s="93" t="s">
        <v>495</v>
      </c>
      <c r="B55" s="254">
        <v>0</v>
      </c>
      <c r="C55" s="194"/>
      <c r="D55" s="258">
        <v>0</v>
      </c>
      <c r="E55" s="254" t="s">
        <v>140</v>
      </c>
      <c r="F55" s="194"/>
      <c r="G55" s="257" t="s">
        <v>140</v>
      </c>
    </row>
    <row r="56" spans="1:7">
      <c r="A56" s="93" t="s">
        <v>503</v>
      </c>
      <c r="B56" s="254">
        <v>0</v>
      </c>
      <c r="C56" s="194"/>
      <c r="D56" s="258">
        <v>0</v>
      </c>
      <c r="E56" s="254" t="s">
        <v>140</v>
      </c>
      <c r="F56" s="194"/>
      <c r="G56" s="257" t="s">
        <v>140</v>
      </c>
    </row>
    <row r="57" spans="1:7" s="265" customFormat="1">
      <c r="A57" s="93" t="s">
        <v>1082</v>
      </c>
      <c r="B57" s="254">
        <v>56.334398399999998</v>
      </c>
      <c r="C57" s="194"/>
      <c r="D57" s="257">
        <v>6.4314038507213844E-3</v>
      </c>
      <c r="E57" s="254" t="s">
        <v>140</v>
      </c>
      <c r="F57" s="194"/>
      <c r="G57" s="257" t="s">
        <v>140</v>
      </c>
    </row>
    <row r="58" spans="1:7" ht="18.75" customHeight="1">
      <c r="A58" s="406" t="s">
        <v>504</v>
      </c>
      <c r="B58" s="407">
        <v>258867.68705524001</v>
      </c>
      <c r="C58" s="411"/>
      <c r="D58" s="409">
        <v>7.8092100905793327E-3</v>
      </c>
      <c r="E58" s="407">
        <v>308.66627999999997</v>
      </c>
      <c r="F58" s="411"/>
      <c r="G58" s="409">
        <v>-1.4763072675622047E-3</v>
      </c>
    </row>
    <row r="59" spans="1:7" s="201" customFormat="1">
      <c r="A59" s="20" t="s">
        <v>505</v>
      </c>
      <c r="B59" s="260"/>
      <c r="C59" s="241"/>
      <c r="D59" s="241"/>
    </row>
    <row r="60" spans="1:7" s="201" customFormat="1">
      <c r="A60" s="293"/>
      <c r="B60" s="261"/>
      <c r="C60" s="243"/>
      <c r="D60" s="244"/>
    </row>
    <row r="61" spans="1:7" s="201" customFormat="1">
      <c r="B61" s="242"/>
      <c r="C61" s="243"/>
      <c r="D61" s="244"/>
    </row>
    <row r="62" spans="1:7" s="201" customFormat="1">
      <c r="A62" s="621" t="s">
        <v>81</v>
      </c>
      <c r="B62" s="242"/>
      <c r="C62" s="243"/>
      <c r="D62" s="244"/>
    </row>
    <row r="63" spans="1:7" ht="12.75" customHeight="1">
      <c r="B63" s="36"/>
      <c r="C63" s="36"/>
      <c r="D63" s="36"/>
    </row>
    <row r="64" spans="1:7" ht="12.75" customHeight="1">
      <c r="B64" s="52"/>
      <c r="C64" s="52"/>
      <c r="G64" s="14" t="s">
        <v>1111</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51"/>
    </row>
    <row r="118" spans="1:1">
      <c r="A118" s="652"/>
    </row>
    <row r="120" spans="1:1">
      <c r="A120" s="652"/>
    </row>
    <row r="122" spans="1:1">
      <c r="A122" s="652"/>
    </row>
    <row r="124" spans="1:1">
      <c r="A124" s="652"/>
    </row>
    <row r="126" spans="1:1">
      <c r="A126" s="652"/>
    </row>
    <row r="128" spans="1:1">
      <c r="A128" s="652"/>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1" t="s">
        <v>693</v>
      </c>
      <c r="E1" s="139" t="str">
        <f>Naslovnica!A20</f>
        <v>Prosinac 2022.</v>
      </c>
      <c r="G1" s="141" t="s">
        <v>928</v>
      </c>
      <c r="H1" s="265"/>
      <c r="I1" s="265"/>
      <c r="J1" s="265"/>
      <c r="K1" s="139" t="str">
        <f>E1</f>
        <v>Prosinac 2022.</v>
      </c>
    </row>
    <row r="2" spans="1:18" ht="12.75" customHeight="1">
      <c r="A2" s="538" t="s">
        <v>694</v>
      </c>
      <c r="E2" s="548" t="str">
        <f>Naslovnica!A24</f>
        <v>December 2022</v>
      </c>
      <c r="G2" s="538" t="s">
        <v>929</v>
      </c>
      <c r="H2" s="265"/>
      <c r="I2" s="265"/>
      <c r="J2" s="265"/>
      <c r="K2" s="536" t="str">
        <f>E2</f>
        <v>December 2022</v>
      </c>
    </row>
    <row r="3" spans="1:18" ht="12.75" customHeight="1">
      <c r="A3" s="39" t="s">
        <v>470</v>
      </c>
      <c r="G3" s="39" t="s">
        <v>479</v>
      </c>
      <c r="H3" s="265"/>
      <c r="I3" s="265"/>
      <c r="J3" s="265"/>
      <c r="K3" s="265"/>
    </row>
    <row r="4" spans="1:18" ht="45" customHeight="1">
      <c r="A4" s="417" t="s">
        <v>471</v>
      </c>
      <c r="B4" s="417" t="s">
        <v>472</v>
      </c>
      <c r="C4" s="417" t="s">
        <v>473</v>
      </c>
      <c r="D4" s="417" t="s">
        <v>474</v>
      </c>
      <c r="E4" s="417" t="s">
        <v>475</v>
      </c>
      <c r="G4" s="417" t="s">
        <v>471</v>
      </c>
      <c r="H4" s="417" t="s">
        <v>472</v>
      </c>
      <c r="I4" s="417" t="s">
        <v>473</v>
      </c>
      <c r="J4" s="417" t="s">
        <v>474</v>
      </c>
      <c r="K4" s="417" t="s">
        <v>480</v>
      </c>
    </row>
    <row r="5" spans="1:18" ht="12.75" customHeight="1">
      <c r="A5" s="96" t="s">
        <v>1564</v>
      </c>
      <c r="B5" s="97">
        <v>12116100</v>
      </c>
      <c r="C5" s="98">
        <v>0.11009862658341027</v>
      </c>
      <c r="D5" s="99">
        <v>1940</v>
      </c>
      <c r="E5" s="250">
        <v>6.59</v>
      </c>
      <c r="F5" s="53"/>
      <c r="G5" s="96" t="s">
        <v>1585</v>
      </c>
      <c r="H5" s="97">
        <v>67660</v>
      </c>
      <c r="I5" s="98">
        <v>0.62093332721516081</v>
      </c>
      <c r="J5" s="99">
        <v>260</v>
      </c>
      <c r="K5" s="250">
        <v>-2.2599999999999998</v>
      </c>
      <c r="P5" s="77"/>
      <c r="R5" s="805"/>
    </row>
    <row r="6" spans="1:18" ht="12.75" customHeight="1">
      <c r="A6" s="96" t="s">
        <v>1565</v>
      </c>
      <c r="B6" s="97">
        <v>10491211</v>
      </c>
      <c r="C6" s="98">
        <v>9.5333310413149963E-2</v>
      </c>
      <c r="D6" s="99">
        <v>268</v>
      </c>
      <c r="E6" s="250">
        <v>10.290000000000001</v>
      </c>
      <c r="F6" s="53"/>
      <c r="G6" s="96" t="s">
        <v>1586</v>
      </c>
      <c r="H6" s="97">
        <v>41305</v>
      </c>
      <c r="I6" s="98">
        <v>0.37906667278483919</v>
      </c>
      <c r="J6" s="99">
        <v>795</v>
      </c>
      <c r="K6" s="250">
        <v>1.27</v>
      </c>
      <c r="P6" s="77"/>
      <c r="R6" s="805"/>
    </row>
    <row r="7" spans="1:18" ht="12.75" customHeight="1">
      <c r="A7" s="96" t="s">
        <v>1566</v>
      </c>
      <c r="B7" s="97">
        <v>8800872</v>
      </c>
      <c r="C7" s="98">
        <v>7.9973252113831272E-2</v>
      </c>
      <c r="D7" s="99">
        <v>634</v>
      </c>
      <c r="E7" s="250">
        <v>0.32</v>
      </c>
      <c r="F7" s="53"/>
      <c r="G7" s="96" t="s">
        <v>1587</v>
      </c>
      <c r="H7" s="97">
        <v>0</v>
      </c>
      <c r="I7" s="98">
        <v>0</v>
      </c>
      <c r="J7" s="99">
        <v>16400</v>
      </c>
      <c r="K7" s="97">
        <v>0</v>
      </c>
      <c r="P7" s="77"/>
      <c r="R7" s="805"/>
    </row>
    <row r="8" spans="1:18" ht="12.75" customHeight="1">
      <c r="A8" s="96" t="s">
        <v>1567</v>
      </c>
      <c r="B8" s="97">
        <v>8774244.5999999996</v>
      </c>
      <c r="C8" s="98">
        <v>7.9731289752222573E-2</v>
      </c>
      <c r="D8" s="99">
        <v>30.5</v>
      </c>
      <c r="E8" s="250">
        <v>8.5400000000000009</v>
      </c>
      <c r="G8" s="96"/>
      <c r="H8" s="97"/>
      <c r="I8" s="98"/>
      <c r="J8" s="99"/>
      <c r="K8" s="250"/>
      <c r="P8" s="77"/>
      <c r="R8" s="805"/>
    </row>
    <row r="9" spans="1:18" ht="12.75" customHeight="1">
      <c r="A9" s="96" t="s">
        <v>161</v>
      </c>
      <c r="B9" s="97">
        <v>8710546</v>
      </c>
      <c r="C9" s="98">
        <v>7.9152462540885107E-2</v>
      </c>
      <c r="D9" s="99">
        <v>24</v>
      </c>
      <c r="E9" s="250">
        <v>30.43</v>
      </c>
      <c r="G9" s="96"/>
      <c r="H9" s="97"/>
      <c r="I9" s="98"/>
      <c r="J9" s="99"/>
      <c r="K9" s="250"/>
      <c r="P9" s="77"/>
      <c r="R9" s="805"/>
    </row>
    <row r="10" spans="1:18" ht="12.75" customHeight="1">
      <c r="A10" s="96" t="s">
        <v>1568</v>
      </c>
      <c r="B10" s="97">
        <v>8296216</v>
      </c>
      <c r="C10" s="98">
        <v>7.538745862441823E-2</v>
      </c>
      <c r="D10" s="99">
        <v>238</v>
      </c>
      <c r="E10" s="251">
        <v>4.3900000000000006</v>
      </c>
      <c r="G10" s="96"/>
      <c r="H10" s="97"/>
      <c r="I10" s="98"/>
      <c r="J10" s="99"/>
      <c r="K10" s="251"/>
    </row>
    <row r="11" spans="1:18" ht="12.75" customHeight="1">
      <c r="A11" s="96" t="s">
        <v>1569</v>
      </c>
      <c r="B11" s="97">
        <v>7706302</v>
      </c>
      <c r="C11" s="98">
        <v>7.0026928321571119E-2</v>
      </c>
      <c r="D11" s="99">
        <v>364</v>
      </c>
      <c r="E11" s="250">
        <v>-0.54999999999999993</v>
      </c>
      <c r="G11" s="96"/>
      <c r="H11" s="97"/>
      <c r="I11" s="98"/>
      <c r="J11" s="99"/>
      <c r="K11" s="250"/>
    </row>
    <row r="12" spans="1:18" ht="12.75" customHeight="1">
      <c r="A12" s="96" t="s">
        <v>1570</v>
      </c>
      <c r="B12" s="97">
        <v>5073539</v>
      </c>
      <c r="C12" s="98">
        <v>4.6103092234082647E-2</v>
      </c>
      <c r="D12" s="99">
        <v>177.5</v>
      </c>
      <c r="E12" s="250">
        <v>2.31</v>
      </c>
      <c r="G12" s="96"/>
      <c r="H12" s="97"/>
      <c r="I12" s="98"/>
      <c r="J12" s="99"/>
      <c r="K12" s="250"/>
    </row>
    <row r="13" spans="1:18" ht="12.75" customHeight="1">
      <c r="A13" s="96" t="s">
        <v>1571</v>
      </c>
      <c r="B13" s="97">
        <v>4924384.4000000004</v>
      </c>
      <c r="C13" s="98">
        <v>4.474772898942489E-2</v>
      </c>
      <c r="D13" s="99">
        <v>64.400000000000006</v>
      </c>
      <c r="E13" s="250">
        <v>0.63</v>
      </c>
      <c r="G13" s="96"/>
      <c r="H13" s="97"/>
      <c r="I13" s="98"/>
      <c r="J13" s="99"/>
      <c r="K13" s="250"/>
    </row>
    <row r="14" spans="1:18" ht="12.75" customHeight="1">
      <c r="A14" s="96" t="s">
        <v>1572</v>
      </c>
      <c r="B14" s="97">
        <v>4086240</v>
      </c>
      <c r="C14" s="98">
        <v>3.7131536706547022E-2</v>
      </c>
      <c r="D14" s="99">
        <v>1705</v>
      </c>
      <c r="E14" s="250">
        <v>8.9499999999999993</v>
      </c>
      <c r="G14" s="96"/>
      <c r="H14" s="97"/>
      <c r="I14" s="98"/>
      <c r="J14" s="99"/>
      <c r="K14" s="250"/>
    </row>
    <row r="15" spans="1:18" ht="12.75" customHeight="1">
      <c r="A15" s="96" t="s">
        <v>476</v>
      </c>
      <c r="B15" s="97">
        <v>31068039.290000007</v>
      </c>
      <c r="C15" s="98">
        <v>0.28231431372045701</v>
      </c>
      <c r="D15" s="100"/>
      <c r="E15" s="252"/>
      <c r="G15" s="96" t="s">
        <v>481</v>
      </c>
      <c r="H15" s="97"/>
      <c r="I15" s="98"/>
      <c r="J15" s="100"/>
      <c r="K15" s="252"/>
    </row>
    <row r="16" spans="1:18" ht="15.75" customHeight="1">
      <c r="A16" s="419" t="s">
        <v>477</v>
      </c>
      <c r="B16" s="420">
        <f>SUM(B5:B15)</f>
        <v>110047694.29000001</v>
      </c>
      <c r="C16" s="1046">
        <f>SUM(C5:C15)</f>
        <v>1</v>
      </c>
      <c r="D16" s="421"/>
      <c r="E16" s="421"/>
      <c r="G16" s="419" t="s">
        <v>477</v>
      </c>
      <c r="H16" s="420">
        <f>SUM(H5:H15)</f>
        <v>108965</v>
      </c>
      <c r="I16" s="1046">
        <f>SUM(I5:I15)</f>
        <v>1</v>
      </c>
      <c r="J16" s="421"/>
      <c r="K16" s="421"/>
    </row>
    <row r="17" spans="1:11" ht="12.75" customHeight="1">
      <c r="A17" s="38" t="s">
        <v>478</v>
      </c>
      <c r="G17" s="38" t="s">
        <v>478</v>
      </c>
      <c r="H17" s="265"/>
      <c r="I17" s="265"/>
      <c r="J17" s="265"/>
      <c r="K17" s="265"/>
    </row>
    <row r="18" spans="1:11" ht="12.75" customHeight="1"/>
    <row r="19" spans="1:11" ht="12.75" customHeight="1">
      <c r="A19" s="141" t="s">
        <v>930</v>
      </c>
    </row>
    <row r="20" spans="1:11" ht="12.75" customHeight="1">
      <c r="A20" s="538" t="s">
        <v>931</v>
      </c>
    </row>
    <row r="21" spans="1:11" ht="12.75" customHeight="1">
      <c r="A21" s="39" t="s">
        <v>482</v>
      </c>
    </row>
    <row r="22" spans="1:11" ht="43.5">
      <c r="A22" s="417" t="s">
        <v>483</v>
      </c>
      <c r="B22" s="417" t="s">
        <v>472</v>
      </c>
      <c r="C22" s="417" t="s">
        <v>473</v>
      </c>
      <c r="D22" s="417" t="s">
        <v>484</v>
      </c>
    </row>
    <row r="23" spans="1:11" ht="15" customHeight="1">
      <c r="A23" s="102" t="s">
        <v>1573</v>
      </c>
      <c r="B23" s="97">
        <v>26966250</v>
      </c>
      <c r="C23" s="103">
        <v>0.50488095853710924</v>
      </c>
      <c r="D23" s="136">
        <v>99.875</v>
      </c>
      <c r="E23" s="53"/>
      <c r="F23" s="53"/>
      <c r="H23" s="45"/>
    </row>
    <row r="24" spans="1:11" ht="12.75" customHeight="1">
      <c r="A24" s="102" t="s">
        <v>1574</v>
      </c>
      <c r="B24" s="97">
        <v>23382300</v>
      </c>
      <c r="C24" s="103">
        <v>0.43777974456226765</v>
      </c>
      <c r="D24" s="136">
        <v>95.075000000000003</v>
      </c>
      <c r="E24" s="53"/>
      <c r="F24" s="53"/>
    </row>
    <row r="25" spans="1:11" ht="12.75" customHeight="1">
      <c r="A25" s="102" t="s">
        <v>1575</v>
      </c>
      <c r="B25" s="97">
        <v>2000000</v>
      </c>
      <c r="C25" s="103">
        <v>3.7445396266600602E-2</v>
      </c>
      <c r="D25" s="136">
        <v>100</v>
      </c>
      <c r="E25" s="53"/>
      <c r="F25" s="53"/>
    </row>
    <row r="26" spans="1:11" ht="12.75" customHeight="1">
      <c r="A26" s="102" t="s">
        <v>1576</v>
      </c>
      <c r="B26" s="97">
        <v>892500</v>
      </c>
      <c r="C26" s="103">
        <v>1.671000808397052E-2</v>
      </c>
      <c r="D26" s="136">
        <v>89.25</v>
      </c>
      <c r="E26" s="53"/>
    </row>
    <row r="27" spans="1:11" ht="12.75" customHeight="1">
      <c r="A27" s="102" t="s">
        <v>1577</v>
      </c>
      <c r="B27" s="97">
        <v>170055.22</v>
      </c>
      <c r="C27" s="103">
        <v>3.1838925500519721E-3</v>
      </c>
      <c r="D27" s="136">
        <v>85</v>
      </c>
    </row>
    <row r="28" spans="1:11" ht="12.75" customHeight="1">
      <c r="A28" s="102"/>
      <c r="B28" s="97"/>
      <c r="C28" s="103"/>
      <c r="D28" s="136"/>
    </row>
    <row r="29" spans="1:11" ht="12.75" customHeight="1">
      <c r="A29" s="102"/>
      <c r="B29" s="97"/>
      <c r="C29" s="103"/>
      <c r="D29" s="137"/>
    </row>
    <row r="30" spans="1:11" ht="12.75" customHeight="1">
      <c r="A30" s="102"/>
      <c r="B30" s="97"/>
      <c r="C30" s="103"/>
      <c r="D30" s="136"/>
    </row>
    <row r="31" spans="1:11" ht="12.75" customHeight="1">
      <c r="A31" s="102"/>
      <c r="B31" s="97"/>
      <c r="C31" s="103"/>
      <c r="D31" s="136"/>
    </row>
    <row r="32" spans="1:11" ht="12.75" customHeight="1">
      <c r="A32" s="102"/>
      <c r="B32" s="97"/>
      <c r="C32" s="103"/>
      <c r="D32" s="136"/>
    </row>
    <row r="33" spans="1:10" ht="15" customHeight="1">
      <c r="A33" s="96" t="s">
        <v>481</v>
      </c>
      <c r="B33" s="269">
        <v>0</v>
      </c>
      <c r="C33" s="103"/>
      <c r="D33" s="104"/>
    </row>
    <row r="34" spans="1:10" ht="15" customHeight="1">
      <c r="A34" s="426" t="s">
        <v>477</v>
      </c>
      <c r="B34" s="427">
        <f>SUM(B23:B33)</f>
        <v>53411105.219999999</v>
      </c>
      <c r="C34" s="428"/>
      <c r="D34" s="429"/>
    </row>
    <row r="35" spans="1:10" ht="15" customHeight="1">
      <c r="A35" s="101" t="s">
        <v>485</v>
      </c>
      <c r="B35" s="97"/>
      <c r="C35" s="103"/>
      <c r="D35" s="104"/>
    </row>
    <row r="36" spans="1:10" ht="12.75" customHeight="1">
      <c r="A36" s="190"/>
      <c r="B36" s="269"/>
      <c r="C36" s="103"/>
      <c r="D36" s="104"/>
    </row>
    <row r="37" spans="1:10" ht="12.75" customHeight="1">
      <c r="A37" s="96" t="s">
        <v>481</v>
      </c>
      <c r="B37" s="270">
        <v>0</v>
      </c>
      <c r="C37" s="103"/>
      <c r="D37" s="104"/>
    </row>
    <row r="38" spans="1:10" ht="15" customHeight="1">
      <c r="A38" s="105" t="s">
        <v>477</v>
      </c>
      <c r="B38" s="97"/>
      <c r="C38" s="103"/>
      <c r="D38" s="104"/>
    </row>
    <row r="39" spans="1:10" ht="26.25" customHeight="1">
      <c r="A39" s="422" t="s">
        <v>486</v>
      </c>
      <c r="B39" s="423">
        <f>B34+B38</f>
        <v>53411105.219999999</v>
      </c>
      <c r="C39" s="424"/>
      <c r="D39" s="425"/>
    </row>
    <row r="40" spans="1:10" ht="12.75" customHeight="1"/>
    <row r="41" spans="1:10" ht="12.75" customHeight="1">
      <c r="A41" s="141" t="s">
        <v>932</v>
      </c>
      <c r="G41" s="146"/>
      <c r="H41" s="201"/>
      <c r="I41" s="201"/>
      <c r="J41" s="201"/>
    </row>
    <row r="42" spans="1:10" ht="12.75" customHeight="1">
      <c r="A42" s="538" t="s">
        <v>933</v>
      </c>
      <c r="B42" s="45"/>
      <c r="G42" s="165"/>
      <c r="H42" s="201"/>
      <c r="I42" s="201"/>
      <c r="J42" s="201"/>
    </row>
    <row r="43" spans="1:10" ht="12.75" customHeight="1">
      <c r="A43" s="39" t="s">
        <v>482</v>
      </c>
      <c r="G43" s="214"/>
      <c r="H43" s="201"/>
      <c r="I43" s="201"/>
      <c r="J43" s="201"/>
    </row>
    <row r="44" spans="1:10" ht="43.5">
      <c r="A44" s="417" t="s">
        <v>980</v>
      </c>
      <c r="B44" s="417" t="s">
        <v>472</v>
      </c>
      <c r="C44" s="417" t="s">
        <v>473</v>
      </c>
      <c r="D44" s="204"/>
      <c r="G44" s="204"/>
      <c r="H44" s="215"/>
      <c r="I44" s="204"/>
      <c r="J44" s="204"/>
    </row>
    <row r="45" spans="1:10" ht="12.75" customHeight="1">
      <c r="A45" s="102" t="s">
        <v>1573</v>
      </c>
      <c r="B45" s="97">
        <v>88687663.700000003</v>
      </c>
      <c r="C45" s="103">
        <v>0.30593127395075426</v>
      </c>
      <c r="D45" s="206"/>
      <c r="E45" s="53"/>
      <c r="F45" s="53"/>
      <c r="G45" s="203"/>
      <c r="H45" s="200"/>
      <c r="I45" s="205"/>
      <c r="J45" s="206"/>
    </row>
    <row r="46" spans="1:10" ht="12.75" customHeight="1">
      <c r="A46" s="102" t="s">
        <v>1578</v>
      </c>
      <c r="B46" s="97">
        <v>48842895.170000002</v>
      </c>
      <c r="C46" s="103">
        <v>0.16848531711633355</v>
      </c>
      <c r="D46" s="206"/>
      <c r="E46" s="53"/>
      <c r="F46" s="53"/>
      <c r="G46" s="211"/>
      <c r="H46" s="212"/>
      <c r="I46" s="205"/>
      <c r="J46" s="206"/>
    </row>
    <row r="47" spans="1:10" ht="12.75" customHeight="1">
      <c r="A47" s="102" t="s">
        <v>1574</v>
      </c>
      <c r="B47" s="97">
        <v>47414470</v>
      </c>
      <c r="C47" s="103">
        <v>0.16355791330649089</v>
      </c>
      <c r="D47" s="206"/>
      <c r="E47" s="53"/>
      <c r="G47" s="211"/>
      <c r="H47" s="212"/>
      <c r="I47" s="205"/>
      <c r="J47" s="206"/>
    </row>
    <row r="48" spans="1:10" ht="12.75" customHeight="1">
      <c r="A48" s="102" t="s">
        <v>1579</v>
      </c>
      <c r="B48" s="97">
        <v>34388862.07</v>
      </c>
      <c r="C48" s="103">
        <v>0.11862561199469135</v>
      </c>
      <c r="D48" s="206"/>
      <c r="G48" s="211"/>
      <c r="H48" s="212"/>
      <c r="I48" s="205"/>
      <c r="J48" s="206"/>
    </row>
    <row r="49" spans="1:10" ht="12.75" customHeight="1">
      <c r="A49" s="102" t="s">
        <v>1580</v>
      </c>
      <c r="B49" s="97">
        <v>17671044.449999999</v>
      </c>
      <c r="C49" s="103">
        <v>6.0956901051266561E-2</v>
      </c>
      <c r="D49" s="206"/>
      <c r="G49" s="211"/>
      <c r="H49" s="212"/>
      <c r="I49" s="205"/>
      <c r="J49" s="206"/>
    </row>
    <row r="50" spans="1:10" ht="12.75" customHeight="1">
      <c r="A50" s="102" t="s">
        <v>1581</v>
      </c>
      <c r="B50" s="97">
        <v>13217644.18</v>
      </c>
      <c r="C50" s="103">
        <v>4.5594737237566588E-2</v>
      </c>
      <c r="D50" s="207"/>
      <c r="G50" s="211"/>
      <c r="H50" s="212"/>
      <c r="I50" s="205"/>
      <c r="J50" s="207"/>
    </row>
    <row r="51" spans="1:10" ht="12.75" customHeight="1">
      <c r="A51" s="102" t="s">
        <v>1582</v>
      </c>
      <c r="B51" s="97">
        <v>11551500</v>
      </c>
      <c r="C51" s="103">
        <v>3.9847313184349198E-2</v>
      </c>
      <c r="D51" s="206"/>
      <c r="G51" s="211"/>
      <c r="H51" s="212"/>
      <c r="I51" s="205"/>
      <c r="J51" s="206"/>
    </row>
    <row r="52" spans="1:10" ht="12.75" customHeight="1">
      <c r="A52" s="102" t="s">
        <v>1583</v>
      </c>
      <c r="B52" s="97">
        <v>9845000</v>
      </c>
      <c r="C52" s="103">
        <v>3.3960680283938699E-2</v>
      </c>
      <c r="D52" s="206"/>
      <c r="G52" s="211"/>
      <c r="H52" s="212"/>
      <c r="I52" s="205"/>
      <c r="J52" s="206"/>
    </row>
    <row r="53" spans="1:10" ht="12.75" customHeight="1">
      <c r="A53" s="102" t="s">
        <v>1584</v>
      </c>
      <c r="B53" s="97">
        <v>6434962.4000000004</v>
      </c>
      <c r="C53" s="103">
        <v>2.2197633388071798E-2</v>
      </c>
      <c r="D53" s="206"/>
      <c r="G53" s="211"/>
      <c r="H53" s="212"/>
      <c r="I53" s="205"/>
      <c r="J53" s="206"/>
    </row>
    <row r="54" spans="1:10" ht="12.75" customHeight="1">
      <c r="A54" s="106" t="s">
        <v>1575</v>
      </c>
      <c r="B54" s="97">
        <v>3954235</v>
      </c>
      <c r="C54" s="103">
        <v>1.3640275327837514E-2</v>
      </c>
      <c r="D54" s="206"/>
      <c r="G54" s="211"/>
      <c r="H54" s="212"/>
      <c r="I54" s="205"/>
      <c r="J54" s="206"/>
    </row>
    <row r="55" spans="1:10" ht="24">
      <c r="A55" s="107" t="s">
        <v>487</v>
      </c>
      <c r="B55" s="97">
        <v>7885798.1100000143</v>
      </c>
      <c r="C55" s="103">
        <v>2.72023431586997E-2</v>
      </c>
      <c r="D55" s="208"/>
      <c r="G55" s="213"/>
      <c r="H55" s="212"/>
      <c r="I55" s="205"/>
      <c r="J55" s="208"/>
    </row>
    <row r="56" spans="1:10">
      <c r="A56" s="419" t="s">
        <v>477</v>
      </c>
      <c r="B56" s="423">
        <f>SUM(B45:B55)</f>
        <v>289894075.07999998</v>
      </c>
      <c r="C56" s="1045">
        <f>SUM(C45:C55)</f>
        <v>1.0000000000000002</v>
      </c>
      <c r="D56" s="210"/>
      <c r="G56" s="203"/>
      <c r="H56" s="200"/>
      <c r="I56" s="209"/>
      <c r="J56" s="210"/>
    </row>
    <row r="57" spans="1:10" ht="12.75" customHeight="1">
      <c r="G57" s="201"/>
      <c r="H57" s="201"/>
      <c r="I57" s="201"/>
      <c r="J57" s="201"/>
    </row>
    <row r="58" spans="1:10" ht="12.75" customHeight="1">
      <c r="A58" s="142" t="s">
        <v>934</v>
      </c>
      <c r="G58" s="216"/>
      <c r="H58" s="201"/>
      <c r="I58" s="201"/>
      <c r="J58" s="201"/>
    </row>
    <row r="59" spans="1:10" ht="12.75" customHeight="1">
      <c r="A59" s="549" t="s">
        <v>935</v>
      </c>
      <c r="G59" s="217"/>
      <c r="H59" s="201"/>
      <c r="I59" s="201"/>
      <c r="J59" s="201"/>
    </row>
    <row r="60" spans="1:10" ht="12.75" customHeight="1">
      <c r="A60" s="39" t="s">
        <v>489</v>
      </c>
      <c r="G60" s="214"/>
      <c r="H60" s="201"/>
      <c r="I60" s="201"/>
      <c r="J60" s="201"/>
    </row>
    <row r="61" spans="1:10" ht="12.75" customHeight="1">
      <c r="A61" s="418"/>
      <c r="B61" s="908" t="s">
        <v>65</v>
      </c>
      <c r="C61" s="908" t="s">
        <v>66</v>
      </c>
      <c r="D61" s="908" t="s">
        <v>67</v>
      </c>
      <c r="E61" s="908" t="s">
        <v>68</v>
      </c>
      <c r="F61" s="908" t="s">
        <v>69</v>
      </c>
      <c r="G61" s="218"/>
      <c r="H61" s="198"/>
      <c r="I61" s="198"/>
      <c r="J61" s="198"/>
    </row>
    <row r="62" spans="1:10" ht="12.75" customHeight="1">
      <c r="A62" s="418"/>
      <c r="B62" s="909" t="s">
        <v>70</v>
      </c>
      <c r="C62" s="909" t="s">
        <v>71</v>
      </c>
      <c r="D62" s="909" t="s">
        <v>200</v>
      </c>
      <c r="E62" s="909" t="s">
        <v>72</v>
      </c>
      <c r="F62" s="909" t="s">
        <v>73</v>
      </c>
      <c r="G62" s="218"/>
      <c r="H62" s="199"/>
      <c r="I62" s="199"/>
      <c r="J62" s="199"/>
    </row>
    <row r="63" spans="1:10" ht="12.75" customHeight="1">
      <c r="A63" s="108" t="s">
        <v>140</v>
      </c>
      <c r="B63" s="109" t="s">
        <v>140</v>
      </c>
      <c r="C63" s="109" t="s">
        <v>140</v>
      </c>
      <c r="D63" s="109" t="s">
        <v>140</v>
      </c>
      <c r="E63" s="110" t="s">
        <v>140</v>
      </c>
      <c r="F63" s="110" t="s">
        <v>140</v>
      </c>
      <c r="G63" s="203"/>
      <c r="H63" s="200"/>
      <c r="I63" s="200"/>
      <c r="J63" s="202"/>
    </row>
    <row r="64" spans="1:10" ht="15" customHeight="1">
      <c r="A64" s="419" t="s">
        <v>477</v>
      </c>
      <c r="B64" s="430"/>
      <c r="C64" s="430"/>
      <c r="D64" s="430"/>
      <c r="E64" s="431" t="str">
        <f>IF(SUM(E63:E63)=0,"",SUM(E63:E63))</f>
        <v/>
      </c>
      <c r="F64" s="431" t="str">
        <f>IF(SUM(F63:F63)=0,"",SUM(F63:F63))</f>
        <v/>
      </c>
      <c r="G64" s="203"/>
      <c r="H64" s="200"/>
      <c r="I64" s="200"/>
      <c r="J64" s="202"/>
    </row>
    <row r="65" spans="1:7" ht="12.75" customHeight="1"/>
    <row r="66" spans="1:7" ht="12.75" customHeight="1">
      <c r="A66" s="142" t="s">
        <v>936</v>
      </c>
    </row>
    <row r="67" spans="1:7" ht="12.75" customHeight="1">
      <c r="A67" s="549" t="s">
        <v>937</v>
      </c>
    </row>
    <row r="68" spans="1:7" ht="12.75" customHeight="1">
      <c r="A68" s="39" t="s">
        <v>490</v>
      </c>
    </row>
    <row r="69" spans="1:7" ht="12.75" customHeight="1">
      <c r="A69" s="418"/>
      <c r="B69" s="908" t="s">
        <v>65</v>
      </c>
      <c r="C69" s="908" t="s">
        <v>66</v>
      </c>
      <c r="D69" s="908" t="s">
        <v>67</v>
      </c>
      <c r="E69" s="908" t="s">
        <v>68</v>
      </c>
      <c r="F69" s="908" t="s">
        <v>69</v>
      </c>
    </row>
    <row r="70" spans="1:7" ht="12.75" customHeight="1">
      <c r="A70" s="418"/>
      <c r="B70" s="909" t="s">
        <v>70</v>
      </c>
      <c r="C70" s="909" t="s">
        <v>71</v>
      </c>
      <c r="D70" s="909" t="s">
        <v>200</v>
      </c>
      <c r="E70" s="909" t="s">
        <v>72</v>
      </c>
      <c r="F70" s="909" t="s">
        <v>73</v>
      </c>
    </row>
    <row r="71" spans="1:7" ht="12.75" customHeight="1">
      <c r="A71" s="108" t="s">
        <v>140</v>
      </c>
      <c r="B71" s="111" t="s">
        <v>140</v>
      </c>
      <c r="C71" s="111" t="s">
        <v>140</v>
      </c>
      <c r="D71" s="111" t="s">
        <v>140</v>
      </c>
      <c r="E71" s="112" t="s">
        <v>140</v>
      </c>
      <c r="F71" s="112" t="s">
        <v>140</v>
      </c>
      <c r="G71" s="53"/>
    </row>
    <row r="72" spans="1:7" ht="15" customHeight="1">
      <c r="A72" s="419" t="s">
        <v>477</v>
      </c>
      <c r="B72" s="432"/>
      <c r="C72" s="432"/>
      <c r="D72" s="432"/>
      <c r="E72" s="431" t="str">
        <f>IF(SUM(E71)=0,"",SUM(E71))</f>
        <v/>
      </c>
      <c r="F72" s="431" t="str">
        <f>IF(SUM(F71)=0,"",SUM(F71))</f>
        <v/>
      </c>
    </row>
    <row r="73" spans="1:7" ht="12.75" customHeight="1">
      <c r="A73" s="17"/>
    </row>
    <row r="74" spans="1:7" s="265" customFormat="1" ht="12.75" customHeight="1">
      <c r="A74" s="142" t="s">
        <v>1084</v>
      </c>
    </row>
    <row r="75" spans="1:7" s="265" customFormat="1" ht="12.75" customHeight="1">
      <c r="A75" s="549" t="s">
        <v>1085</v>
      </c>
    </row>
    <row r="76" spans="1:7" ht="12.75" customHeight="1">
      <c r="A76" s="39" t="s">
        <v>490</v>
      </c>
    </row>
    <row r="77" spans="1:7" ht="43.5">
      <c r="A77" s="417" t="s">
        <v>1083</v>
      </c>
      <c r="B77" s="417" t="s">
        <v>472</v>
      </c>
      <c r="C77" s="417" t="s">
        <v>473</v>
      </c>
      <c r="D77" s="417" t="s">
        <v>474</v>
      </c>
      <c r="E77" s="417" t="s">
        <v>475</v>
      </c>
    </row>
    <row r="78" spans="1:7" ht="12.75" customHeight="1">
      <c r="A78" s="96" t="s">
        <v>1167</v>
      </c>
      <c r="B78" s="97">
        <v>2115200.6</v>
      </c>
      <c r="C78" s="98">
        <v>0.5707680543865814</v>
      </c>
      <c r="D78" s="99">
        <v>139.6</v>
      </c>
      <c r="E78" s="250">
        <v>-0.36</v>
      </c>
    </row>
    <row r="79" spans="1:7" ht="12.75" customHeight="1">
      <c r="A79" s="96" t="s">
        <v>1076</v>
      </c>
      <c r="B79" s="97">
        <v>1590684.1</v>
      </c>
      <c r="C79" s="98">
        <v>0.4292319456134186</v>
      </c>
      <c r="D79" s="99">
        <v>114</v>
      </c>
      <c r="E79" s="250">
        <v>2.4299999999999997</v>
      </c>
    </row>
    <row r="80" spans="1:7" ht="12.75" customHeight="1">
      <c r="A80" s="419" t="s">
        <v>477</v>
      </c>
      <c r="B80" s="420">
        <f>SUM(B78:B79)</f>
        <v>3705884.7</v>
      </c>
      <c r="C80" s="1046">
        <f>SUM(C78:C79)</f>
        <v>1</v>
      </c>
      <c r="D80" s="421"/>
      <c r="E80" s="421"/>
    </row>
    <row r="81" spans="1:11" ht="12.75" customHeight="1">
      <c r="A81" s="17" t="s">
        <v>491</v>
      </c>
      <c r="B81" s="265"/>
      <c r="C81" s="265"/>
      <c r="D81" s="265"/>
      <c r="E81" s="265"/>
    </row>
    <row r="82" spans="1:11" ht="12.75" customHeight="1">
      <c r="A82" s="265"/>
      <c r="B82" s="265"/>
      <c r="C82" s="265"/>
      <c r="D82" s="265"/>
      <c r="E82" s="265"/>
    </row>
    <row r="83" spans="1:11" ht="12.75" customHeight="1">
      <c r="A83" s="621" t="s">
        <v>81</v>
      </c>
      <c r="K83" s="35" t="s">
        <v>1112</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K107"/>
  <sheetViews>
    <sheetView showGridLines="0" zoomScaleNormal="100" zoomScaleSheetLayoutView="50" workbookViewId="0"/>
  </sheetViews>
  <sheetFormatPr defaultColWidth="9.140625" defaultRowHeight="12.75"/>
  <cols>
    <col min="1" max="1" width="9.140625" style="318"/>
    <col min="2" max="2" width="13.42578125" style="318" customWidth="1"/>
    <col min="3" max="4" width="14.85546875" style="318" bestFit="1" customWidth="1"/>
    <col min="5" max="5" width="14.42578125" style="318" bestFit="1" customWidth="1"/>
    <col min="6" max="6" width="10.5703125" style="318" bestFit="1" customWidth="1"/>
    <col min="7" max="7" width="11.140625" style="318" bestFit="1" customWidth="1"/>
    <col min="8" max="8" width="13.5703125" style="318" customWidth="1"/>
    <col min="9" max="9" width="12.7109375" style="318" bestFit="1" customWidth="1"/>
    <col min="10" max="10" width="12.85546875" style="318" bestFit="1" customWidth="1"/>
    <col min="11" max="11" width="10.7109375" style="318" bestFit="1" customWidth="1"/>
    <col min="12" max="16384" width="9.140625" style="318"/>
  </cols>
  <sheetData>
    <row r="1" spans="1:7" ht="15">
      <c r="A1" s="726" t="s">
        <v>695</v>
      </c>
      <c r="B1" s="725"/>
      <c r="C1" s="725"/>
      <c r="D1" s="725"/>
    </row>
    <row r="2" spans="1:7">
      <c r="A2" s="727" t="s">
        <v>696</v>
      </c>
      <c r="B2" s="725"/>
      <c r="C2" s="725"/>
      <c r="D2" s="725"/>
    </row>
    <row r="3" spans="1:7">
      <c r="A3" s="42" t="s">
        <v>881</v>
      </c>
    </row>
    <row r="4" spans="1:7">
      <c r="A4" s="1157"/>
      <c r="B4" s="1157"/>
      <c r="C4" s="1157"/>
      <c r="D4" s="1157"/>
      <c r="E4" s="1157"/>
      <c r="F4" s="1157"/>
      <c r="G4" s="1157"/>
    </row>
    <row r="5" spans="1:7">
      <c r="A5" s="150" t="s">
        <v>698</v>
      </c>
    </row>
    <row r="6" spans="1:7" s="729" customFormat="1">
      <c r="A6" s="728" t="s">
        <v>699</v>
      </c>
    </row>
    <row r="8" spans="1:7" ht="63.75">
      <c r="A8" s="750" t="s">
        <v>697</v>
      </c>
      <c r="B8" s="732" t="s">
        <v>652</v>
      </c>
      <c r="C8" s="732" t="s">
        <v>653</v>
      </c>
      <c r="D8" s="732" t="s">
        <v>654</v>
      </c>
      <c r="E8" s="724"/>
    </row>
    <row r="9" spans="1:7">
      <c r="A9" s="733" t="s">
        <v>1073</v>
      </c>
      <c r="B9" s="734">
        <v>7</v>
      </c>
      <c r="C9" s="734">
        <v>13</v>
      </c>
      <c r="D9" s="734">
        <v>7</v>
      </c>
    </row>
    <row r="10" spans="1:7">
      <c r="A10" s="733" t="s">
        <v>1168</v>
      </c>
      <c r="B10" s="734">
        <v>7</v>
      </c>
      <c r="C10" s="734">
        <v>13</v>
      </c>
      <c r="D10" s="734">
        <v>7</v>
      </c>
    </row>
    <row r="11" spans="1:7">
      <c r="A11" s="733" t="s">
        <v>1196</v>
      </c>
      <c r="B11" s="734">
        <v>7</v>
      </c>
      <c r="C11" s="734">
        <v>13</v>
      </c>
      <c r="D11" s="734">
        <v>6</v>
      </c>
    </row>
    <row r="12" spans="1:7">
      <c r="A12" s="733" t="s">
        <v>1397</v>
      </c>
      <c r="B12" s="734">
        <v>7</v>
      </c>
      <c r="C12" s="734">
        <v>13</v>
      </c>
      <c r="D12" s="734">
        <v>6</v>
      </c>
    </row>
    <row r="13" spans="1:7">
      <c r="A13" s="733" t="s">
        <v>1418</v>
      </c>
      <c r="B13" s="734">
        <v>7</v>
      </c>
      <c r="C13" s="734">
        <v>13</v>
      </c>
      <c r="D13" s="734">
        <v>6</v>
      </c>
    </row>
    <row r="14" spans="1:7">
      <c r="A14" s="733" t="s">
        <v>1479</v>
      </c>
      <c r="B14" s="734">
        <v>6</v>
      </c>
      <c r="C14" s="734">
        <v>13</v>
      </c>
      <c r="D14" s="734">
        <v>6</v>
      </c>
    </row>
    <row r="15" spans="1:7">
      <c r="A15" s="733" t="s">
        <v>1487</v>
      </c>
      <c r="B15" s="734">
        <v>6</v>
      </c>
      <c r="C15" s="734">
        <v>13</v>
      </c>
      <c r="D15" s="734">
        <v>6</v>
      </c>
    </row>
    <row r="16" spans="1:7">
      <c r="A16" s="318" t="s">
        <v>1523</v>
      </c>
      <c r="B16" s="318">
        <v>5</v>
      </c>
      <c r="C16" s="318">
        <v>12</v>
      </c>
      <c r="D16" s="318">
        <v>6</v>
      </c>
    </row>
    <row r="17" spans="1:8">
      <c r="A17" s="821" t="s">
        <v>1546</v>
      </c>
      <c r="B17" s="318">
        <v>5</v>
      </c>
      <c r="C17" s="318">
        <v>12</v>
      </c>
      <c r="D17" s="318">
        <v>6</v>
      </c>
    </row>
    <row r="18" spans="1:8">
      <c r="A18" s="34" t="s">
        <v>506</v>
      </c>
    </row>
    <row r="19" spans="1:8">
      <c r="A19" s="34"/>
    </row>
    <row r="20" spans="1:8">
      <c r="A20" s="150" t="s">
        <v>700</v>
      </c>
    </row>
    <row r="21" spans="1:8" s="729" customFormat="1">
      <c r="A21" s="728" t="s">
        <v>701</v>
      </c>
    </row>
    <row r="23" spans="1:8" s="730" customFormat="1">
      <c r="D23" s="139" t="s">
        <v>651</v>
      </c>
    </row>
    <row r="24" spans="1:8" s="730" customFormat="1" ht="63.75">
      <c r="A24" s="750" t="s">
        <v>697</v>
      </c>
      <c r="B24" s="732" t="s">
        <v>652</v>
      </c>
      <c r="C24" s="732" t="s">
        <v>653</v>
      </c>
      <c r="D24" s="732" t="s">
        <v>654</v>
      </c>
      <c r="H24" s="622"/>
    </row>
    <row r="25" spans="1:8">
      <c r="A25" s="733" t="s">
        <v>1073</v>
      </c>
      <c r="B25" s="735">
        <v>24967072.579999998</v>
      </c>
      <c r="C25" s="735">
        <v>476551769.30000001</v>
      </c>
      <c r="D25" s="735">
        <v>4788638479.9700003</v>
      </c>
      <c r="H25" s="623"/>
    </row>
    <row r="26" spans="1:8">
      <c r="A26" s="733" t="s">
        <v>1168</v>
      </c>
      <c r="B26" s="735">
        <v>26311748.579999998</v>
      </c>
      <c r="C26" s="735">
        <v>495411108.20999998</v>
      </c>
      <c r="D26" s="735">
        <v>4848513273.4499998</v>
      </c>
    </row>
    <row r="27" spans="1:8">
      <c r="A27" s="733" t="s">
        <v>1196</v>
      </c>
      <c r="B27" s="735">
        <v>20389558.68</v>
      </c>
      <c r="C27" s="735">
        <v>506920029.89999998</v>
      </c>
      <c r="D27" s="735">
        <v>4853211758.4700003</v>
      </c>
    </row>
    <row r="28" spans="1:8">
      <c r="A28" s="733" t="s">
        <v>1397</v>
      </c>
      <c r="B28" s="735">
        <v>29839912.25</v>
      </c>
      <c r="C28" s="735">
        <v>494742404.03999996</v>
      </c>
      <c r="D28" s="735">
        <v>4698968245.6599998</v>
      </c>
    </row>
    <row r="29" spans="1:8">
      <c r="A29" s="733" t="s">
        <v>1418</v>
      </c>
      <c r="B29" s="735">
        <v>30142383.050000001</v>
      </c>
      <c r="C29" s="735">
        <v>516442651.60999995</v>
      </c>
      <c r="D29" s="735">
        <v>4869458568.3299999</v>
      </c>
      <c r="E29" s="995"/>
      <c r="F29" s="995"/>
      <c r="G29" s="995"/>
    </row>
    <row r="30" spans="1:8">
      <c r="A30" s="733" t="s">
        <v>1479</v>
      </c>
      <c r="B30" s="735">
        <v>33059923.469999999</v>
      </c>
      <c r="C30" s="735">
        <v>500314872.61000001</v>
      </c>
      <c r="D30" s="735">
        <v>4769833979.6399994</v>
      </c>
    </row>
    <row r="31" spans="1:8">
      <c r="A31" s="733" t="s">
        <v>1487</v>
      </c>
      <c r="B31" s="735">
        <v>33215522.059999999</v>
      </c>
      <c r="C31" s="735">
        <v>454620004.53000003</v>
      </c>
      <c r="D31" s="735">
        <v>4537358092.9499998</v>
      </c>
    </row>
    <row r="32" spans="1:8">
      <c r="A32" s="318" t="s">
        <v>1523</v>
      </c>
      <c r="B32" s="735">
        <v>31025312</v>
      </c>
      <c r="C32" s="735">
        <v>415167364</v>
      </c>
      <c r="D32" s="735">
        <v>4210366821</v>
      </c>
    </row>
    <row r="33" spans="1:11">
      <c r="A33" s="821" t="s">
        <v>1546</v>
      </c>
      <c r="B33" s="735">
        <v>30783474</v>
      </c>
      <c r="C33" s="735">
        <v>388652394</v>
      </c>
      <c r="D33" s="735">
        <v>4164478417</v>
      </c>
      <c r="E33" s="735"/>
      <c r="F33" s="735"/>
      <c r="G33" s="735"/>
      <c r="I33" s="810"/>
      <c r="J33" s="810"/>
      <c r="K33" s="810"/>
    </row>
    <row r="34" spans="1:11">
      <c r="A34" s="34" t="s">
        <v>506</v>
      </c>
      <c r="E34" s="995"/>
      <c r="F34" s="995"/>
      <c r="G34" s="995"/>
      <c r="I34" s="995"/>
      <c r="J34" s="995"/>
      <c r="K34" s="995"/>
    </row>
    <row r="35" spans="1:11">
      <c r="A35" s="563"/>
    </row>
    <row r="36" spans="1:11" s="729" customFormat="1">
      <c r="A36" s="150" t="s">
        <v>702</v>
      </c>
      <c r="B36" s="318"/>
      <c r="C36" s="318"/>
      <c r="D36" s="318"/>
      <c r="E36" s="318"/>
      <c r="F36" s="318"/>
      <c r="G36" s="318"/>
      <c r="H36" s="318"/>
      <c r="I36" s="318"/>
      <c r="J36" s="318"/>
    </row>
    <row r="37" spans="1:11">
      <c r="A37" s="728" t="s">
        <v>703</v>
      </c>
      <c r="B37" s="729"/>
      <c r="C37" s="729"/>
      <c r="D37" s="729"/>
      <c r="E37" s="729"/>
      <c r="F37" s="729"/>
      <c r="G37" s="729"/>
      <c r="H37" s="729"/>
      <c r="I37" s="729"/>
      <c r="J37" s="729"/>
    </row>
    <row r="38" spans="1:11" s="730" customFormat="1">
      <c r="A38" s="318"/>
      <c r="B38" s="318"/>
      <c r="C38" s="318"/>
      <c r="D38" s="318"/>
      <c r="E38" s="318"/>
      <c r="F38" s="318"/>
      <c r="G38" s="318"/>
      <c r="H38" s="318"/>
      <c r="I38" s="318"/>
      <c r="J38" s="318"/>
    </row>
    <row r="39" spans="1:11" s="730" customFormat="1">
      <c r="C39" s="139" t="s">
        <v>651</v>
      </c>
    </row>
    <row r="40" spans="1:11" ht="51">
      <c r="A40" s="750" t="s">
        <v>697</v>
      </c>
      <c r="B40" s="732" t="s">
        <v>652</v>
      </c>
      <c r="C40" s="732" t="s">
        <v>653</v>
      </c>
      <c r="D40" s="730"/>
      <c r="E40" s="730"/>
      <c r="F40" s="730"/>
      <c r="G40" s="730"/>
      <c r="H40" s="730"/>
      <c r="I40" s="730"/>
      <c r="J40" s="730"/>
    </row>
    <row r="41" spans="1:11">
      <c r="A41" s="733" t="s">
        <v>1073</v>
      </c>
      <c r="B41" s="735">
        <v>1576542951.0999999</v>
      </c>
      <c r="C41" s="735">
        <v>74376441449.460007</v>
      </c>
    </row>
    <row r="42" spans="1:11">
      <c r="A42" s="733" t="s">
        <v>1168</v>
      </c>
      <c r="B42" s="735">
        <v>1822577372.0999999</v>
      </c>
      <c r="C42" s="735">
        <v>68389725441.550003</v>
      </c>
    </row>
    <row r="43" spans="1:11">
      <c r="A43" s="733" t="s">
        <v>1196</v>
      </c>
      <c r="B43" s="735">
        <v>2838499516.8299999</v>
      </c>
      <c r="C43" s="735">
        <v>73847968479.62999</v>
      </c>
    </row>
    <row r="44" spans="1:11">
      <c r="A44" s="733" t="s">
        <v>1397</v>
      </c>
      <c r="B44" s="735">
        <v>2923885266.8499999</v>
      </c>
      <c r="C44" s="735">
        <v>83705869911.970001</v>
      </c>
      <c r="D44" s="721"/>
      <c r="E44" s="721"/>
      <c r="F44" s="721"/>
      <c r="G44" s="721"/>
      <c r="H44" s="721"/>
      <c r="I44" s="721"/>
      <c r="J44" s="721"/>
    </row>
    <row r="45" spans="1:11">
      <c r="A45" s="733" t="s">
        <v>1418</v>
      </c>
      <c r="B45" s="735">
        <v>3334927210.27</v>
      </c>
      <c r="C45" s="735">
        <v>82464919501.729996</v>
      </c>
      <c r="H45" s="623"/>
    </row>
    <row r="46" spans="1:11">
      <c r="A46" s="733" t="s">
        <v>1479</v>
      </c>
      <c r="B46" s="735">
        <v>4378444518.3999996</v>
      </c>
      <c r="C46" s="735">
        <v>82452811126.809998</v>
      </c>
    </row>
    <row r="47" spans="1:11">
      <c r="A47" s="733" t="s">
        <v>1487</v>
      </c>
      <c r="B47" s="735">
        <v>4538405158.2000008</v>
      </c>
      <c r="C47" s="735">
        <v>82336255258.059998</v>
      </c>
    </row>
    <row r="48" spans="1:11">
      <c r="A48" s="318" t="s">
        <v>1523</v>
      </c>
      <c r="B48" s="735">
        <v>4965256969</v>
      </c>
      <c r="C48" s="735">
        <v>78805788468</v>
      </c>
    </row>
    <row r="49" spans="1:10">
      <c r="A49" s="821" t="s">
        <v>1546</v>
      </c>
      <c r="B49" s="735">
        <v>4338642904</v>
      </c>
      <c r="C49" s="735">
        <v>73820854333</v>
      </c>
    </row>
    <row r="50" spans="1:10">
      <c r="A50" s="281" t="s">
        <v>859</v>
      </c>
    </row>
    <row r="51" spans="1:10">
      <c r="A51" s="780" t="s">
        <v>860</v>
      </c>
    </row>
    <row r="52" spans="1:10">
      <c r="A52" s="34" t="s">
        <v>506</v>
      </c>
    </row>
    <row r="53" spans="1:10">
      <c r="A53" s="34"/>
    </row>
    <row r="54" spans="1:10">
      <c r="A54" s="150" t="s">
        <v>903</v>
      </c>
    </row>
    <row r="55" spans="1:10" ht="15" customHeight="1">
      <c r="A55" s="728" t="s">
        <v>904</v>
      </c>
    </row>
    <row r="56" spans="1:10" ht="15" customHeight="1">
      <c r="J56" s="139" t="s">
        <v>651</v>
      </c>
    </row>
    <row r="57" spans="1:10" ht="15">
      <c r="A57" s="725"/>
      <c r="B57" s="1158" t="s">
        <v>918</v>
      </c>
      <c r="C57" s="1158"/>
      <c r="D57" s="1158"/>
      <c r="E57" s="1158"/>
      <c r="F57" s="1158"/>
      <c r="G57" s="1158"/>
      <c r="H57" s="1158"/>
      <c r="I57" s="1158"/>
      <c r="J57" s="1158"/>
    </row>
    <row r="58" spans="1:10" ht="84">
      <c r="A58" s="750" t="s">
        <v>697</v>
      </c>
      <c r="B58" s="812" t="s">
        <v>919</v>
      </c>
      <c r="C58" s="812" t="s">
        <v>920</v>
      </c>
      <c r="D58" s="812" t="s">
        <v>921</v>
      </c>
      <c r="E58" s="812" t="s">
        <v>922</v>
      </c>
      <c r="F58" s="812" t="s">
        <v>923</v>
      </c>
      <c r="G58" s="812" t="s">
        <v>924</v>
      </c>
      <c r="H58" s="820" t="s">
        <v>925</v>
      </c>
      <c r="I58" s="820" t="s">
        <v>926</v>
      </c>
      <c r="J58" s="812" t="s">
        <v>905</v>
      </c>
    </row>
    <row r="59" spans="1:10">
      <c r="A59" s="821" t="s">
        <v>1073</v>
      </c>
      <c r="B59" s="810">
        <v>1226025283.1185656</v>
      </c>
      <c r="C59" s="810">
        <v>782433.43800000008</v>
      </c>
      <c r="D59" s="810">
        <v>0</v>
      </c>
      <c r="E59" s="810">
        <v>0</v>
      </c>
      <c r="F59" s="810">
        <v>0</v>
      </c>
      <c r="G59" s="810">
        <v>1830368.923</v>
      </c>
      <c r="H59" s="810">
        <v>0</v>
      </c>
      <c r="I59" s="810">
        <v>6640210.54</v>
      </c>
      <c r="J59" s="810">
        <v>1235278296.0195656</v>
      </c>
    </row>
    <row r="60" spans="1:10">
      <c r="A60" s="821" t="s">
        <v>1168</v>
      </c>
      <c r="B60" s="810">
        <v>1217931277.6589918</v>
      </c>
      <c r="C60" s="810">
        <v>36587646.544</v>
      </c>
      <c r="D60" s="810">
        <v>48306405.590000004</v>
      </c>
      <c r="E60" s="810">
        <v>0</v>
      </c>
      <c r="F60" s="810">
        <v>0</v>
      </c>
      <c r="G60" s="810">
        <v>112100238.66600001</v>
      </c>
      <c r="H60" s="810">
        <v>0</v>
      </c>
      <c r="I60" s="810">
        <v>6456466.4500000002</v>
      </c>
      <c r="J60" s="810">
        <v>1421382034.9089916</v>
      </c>
    </row>
    <row r="61" spans="1:10">
      <c r="A61" s="821" t="s">
        <v>1196</v>
      </c>
      <c r="B61" s="810">
        <v>1730100207.7345986</v>
      </c>
      <c r="C61" s="810">
        <v>22980291.312305998</v>
      </c>
      <c r="D61" s="810">
        <v>98418138.030000001</v>
      </c>
      <c r="E61" s="810">
        <v>0</v>
      </c>
      <c r="F61" s="810">
        <v>0</v>
      </c>
      <c r="G61" s="810">
        <v>43116686.745338805</v>
      </c>
      <c r="H61" s="810">
        <v>0</v>
      </c>
      <c r="I61" s="810">
        <v>42807156.219999999</v>
      </c>
      <c r="J61" s="810">
        <v>1937422480.0422435</v>
      </c>
    </row>
    <row r="62" spans="1:10">
      <c r="A62" s="821" t="s">
        <v>1397</v>
      </c>
      <c r="B62" s="810">
        <v>1773020765.1849144</v>
      </c>
      <c r="C62" s="810">
        <v>52789384.563280001</v>
      </c>
      <c r="D62" s="810">
        <v>0</v>
      </c>
      <c r="E62" s="810">
        <v>0</v>
      </c>
      <c r="F62" s="810">
        <v>0</v>
      </c>
      <c r="G62" s="810">
        <v>122361249.82817401</v>
      </c>
      <c r="H62" s="810">
        <v>0</v>
      </c>
      <c r="I62" s="810">
        <v>24110251.68</v>
      </c>
      <c r="J62" s="810">
        <v>1972281651.2563686</v>
      </c>
    </row>
    <row r="63" spans="1:10">
      <c r="A63" s="821" t="s">
        <v>1418</v>
      </c>
      <c r="B63" s="810">
        <v>1931779269.3241148</v>
      </c>
      <c r="C63" s="810">
        <v>27816611.439200003</v>
      </c>
      <c r="D63" s="810">
        <v>0</v>
      </c>
      <c r="E63" s="810">
        <v>0</v>
      </c>
      <c r="F63" s="810">
        <v>0</v>
      </c>
      <c r="G63" s="810">
        <v>40708441.464000002</v>
      </c>
      <c r="H63" s="810">
        <v>0</v>
      </c>
      <c r="I63" s="810">
        <v>2146355.9500000002</v>
      </c>
      <c r="J63" s="810">
        <v>2002450678.1773148</v>
      </c>
    </row>
    <row r="64" spans="1:10">
      <c r="A64" s="821" t="s">
        <v>1479</v>
      </c>
      <c r="B64" s="810">
        <v>1749662827</v>
      </c>
      <c r="C64" s="810">
        <v>41502792</v>
      </c>
      <c r="D64" s="810">
        <v>0</v>
      </c>
      <c r="E64" s="810">
        <v>0</v>
      </c>
      <c r="F64" s="810">
        <v>0</v>
      </c>
      <c r="G64" s="810">
        <v>190087394</v>
      </c>
      <c r="H64" s="810">
        <v>0</v>
      </c>
      <c r="I64" s="810">
        <v>29403051</v>
      </c>
      <c r="J64" s="810">
        <v>2010656064</v>
      </c>
    </row>
    <row r="65" spans="1:10">
      <c r="A65" s="821" t="s">
        <v>1487</v>
      </c>
      <c r="B65" s="810">
        <v>1889738817.1753395</v>
      </c>
      <c r="C65" s="810">
        <v>64196256.069802508</v>
      </c>
      <c r="D65" s="810">
        <v>0</v>
      </c>
      <c r="E65" s="810">
        <v>0</v>
      </c>
      <c r="F65" s="810">
        <v>0</v>
      </c>
      <c r="G65" s="810">
        <v>147474532.48049998</v>
      </c>
      <c r="H65" s="810">
        <v>0</v>
      </c>
      <c r="I65" s="810">
        <v>60921041.719999999</v>
      </c>
      <c r="J65" s="810">
        <v>2162330647.445642</v>
      </c>
    </row>
    <row r="66" spans="1:10">
      <c r="A66" s="821" t="s">
        <v>1523</v>
      </c>
      <c r="B66" s="810">
        <v>1081179967</v>
      </c>
      <c r="C66" s="810">
        <v>10889659</v>
      </c>
      <c r="D66" s="810">
        <v>1370000000</v>
      </c>
      <c r="E66" s="810">
        <v>0</v>
      </c>
      <c r="F66" s="810">
        <v>0</v>
      </c>
      <c r="G66" s="810">
        <v>190584274.06999999</v>
      </c>
      <c r="H66" s="810">
        <v>0</v>
      </c>
      <c r="I66" s="810">
        <v>61238658</v>
      </c>
      <c r="J66" s="810">
        <v>2713892558.0700002</v>
      </c>
    </row>
    <row r="67" spans="1:10">
      <c r="A67" s="821" t="s">
        <v>1546</v>
      </c>
      <c r="B67" s="810">
        <v>1305401713</v>
      </c>
      <c r="C67" s="810">
        <v>14912455</v>
      </c>
      <c r="D67" s="810">
        <v>0</v>
      </c>
      <c r="E67" s="810">
        <v>0</v>
      </c>
      <c r="F67" s="810">
        <v>0</v>
      </c>
      <c r="G67" s="810">
        <v>62686855</v>
      </c>
      <c r="H67" s="810">
        <v>0</v>
      </c>
      <c r="I67" s="810">
        <v>28535308</v>
      </c>
      <c r="J67" s="810">
        <v>1411536331</v>
      </c>
    </row>
    <row r="68" spans="1:10">
      <c r="A68" s="34" t="s">
        <v>506</v>
      </c>
    </row>
    <row r="70" spans="1:10">
      <c r="A70" s="621" t="s">
        <v>81</v>
      </c>
    </row>
    <row r="75" spans="1:10">
      <c r="J75" s="35" t="s">
        <v>1113</v>
      </c>
    </row>
    <row r="106" spans="2:2">
      <c r="B106" s="731"/>
    </row>
    <row r="107" spans="2:2">
      <c r="B107" s="736"/>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22"/>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 style="265"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08" t="s">
        <v>704</v>
      </c>
      <c r="B1" s="544"/>
      <c r="C1" s="544"/>
      <c r="D1" s="544"/>
      <c r="E1" s="545"/>
      <c r="F1" s="545"/>
      <c r="G1" s="545"/>
      <c r="H1" s="545"/>
      <c r="I1" s="545"/>
      <c r="J1" s="545"/>
      <c r="K1" s="545"/>
      <c r="L1" s="545"/>
    </row>
    <row r="2" spans="1:19" ht="15" customHeight="1">
      <c r="A2" s="609" t="s">
        <v>705</v>
      </c>
      <c r="B2" s="547"/>
      <c r="C2" s="547"/>
      <c r="D2" s="547"/>
      <c r="E2" s="547"/>
      <c r="F2" s="547"/>
      <c r="G2" s="547"/>
      <c r="H2" s="547"/>
      <c r="I2" s="547"/>
      <c r="J2" s="545"/>
      <c r="K2" s="545"/>
      <c r="L2" s="545"/>
    </row>
    <row r="3" spans="1:19" s="265" customFormat="1">
      <c r="A3" s="546"/>
      <c r="B3" s="547"/>
      <c r="C3" s="547"/>
      <c r="D3" s="547"/>
      <c r="E3" s="547"/>
      <c r="F3" s="547"/>
      <c r="G3" s="547"/>
      <c r="H3" s="547"/>
      <c r="I3" s="547"/>
      <c r="J3" s="545"/>
      <c r="K3" s="545"/>
      <c r="L3" s="545"/>
    </row>
    <row r="4" spans="1:19" ht="12.75" customHeight="1">
      <c r="A4" s="141" t="s">
        <v>706</v>
      </c>
    </row>
    <row r="5" spans="1:19" ht="12.75" customHeight="1">
      <c r="A5" s="538" t="s">
        <v>707</v>
      </c>
      <c r="H5" s="265"/>
      <c r="I5" s="265"/>
    </row>
    <row r="6" spans="1:19" ht="12.75" customHeight="1">
      <c r="F6" s="139"/>
      <c r="G6" s="139"/>
      <c r="H6" s="1160" t="str">
        <f>Naslovnica!A20</f>
        <v>Prosinac 2022.</v>
      </c>
      <c r="I6" s="1160"/>
    </row>
    <row r="7" spans="1:19" ht="12.75" customHeight="1">
      <c r="F7" s="287"/>
      <c r="G7" s="287"/>
      <c r="H7" s="1161" t="str">
        <f>Naslovnica!A24</f>
        <v>December 2022</v>
      </c>
      <c r="I7" s="1161"/>
    </row>
    <row r="8" spans="1:19" ht="15" customHeight="1">
      <c r="A8" s="567"/>
      <c r="B8" s="568"/>
      <c r="C8" s="568"/>
      <c r="D8" s="568"/>
      <c r="E8" s="568"/>
      <c r="F8" s="568"/>
      <c r="G8" s="568"/>
      <c r="H8" s="755"/>
      <c r="I8" s="755"/>
      <c r="J8" s="569"/>
      <c r="K8" s="1159" t="s">
        <v>1163</v>
      </c>
      <c r="L8" s="1159"/>
    </row>
    <row r="9" spans="1:19" ht="33.75">
      <c r="A9" s="570" t="s">
        <v>74</v>
      </c>
      <c r="B9" s="571" t="s">
        <v>166</v>
      </c>
      <c r="C9" s="571" t="s">
        <v>167</v>
      </c>
      <c r="D9" s="572" t="s">
        <v>75</v>
      </c>
      <c r="E9" s="571" t="s">
        <v>104</v>
      </c>
      <c r="F9" s="571" t="s">
        <v>142</v>
      </c>
      <c r="G9" s="571" t="s">
        <v>661</v>
      </c>
      <c r="H9" s="571" t="s">
        <v>807</v>
      </c>
      <c r="I9" s="571" t="s">
        <v>1405</v>
      </c>
      <c r="J9" s="571" t="s">
        <v>657</v>
      </c>
      <c r="K9" s="571" t="s">
        <v>659</v>
      </c>
      <c r="L9" s="571" t="s">
        <v>59</v>
      </c>
    </row>
    <row r="10" spans="1:19" ht="31.5">
      <c r="A10" s="573" t="s">
        <v>201</v>
      </c>
      <c r="B10" s="574" t="s">
        <v>169</v>
      </c>
      <c r="C10" s="574" t="s">
        <v>168</v>
      </c>
      <c r="D10" s="575" t="s">
        <v>76</v>
      </c>
      <c r="E10" s="574" t="s">
        <v>465</v>
      </c>
      <c r="F10" s="574" t="s">
        <v>143</v>
      </c>
      <c r="G10" s="576" t="s">
        <v>662</v>
      </c>
      <c r="H10" s="576" t="s">
        <v>808</v>
      </c>
      <c r="I10" s="576" t="s">
        <v>809</v>
      </c>
      <c r="J10" s="576" t="s">
        <v>802</v>
      </c>
      <c r="K10" s="576" t="s">
        <v>246</v>
      </c>
      <c r="L10" s="576" t="s">
        <v>247</v>
      </c>
    </row>
    <row r="11" spans="1:19" ht="12.75" customHeight="1">
      <c r="A11" s="135" t="s">
        <v>1202</v>
      </c>
      <c r="B11" s="192">
        <v>28508707379</v>
      </c>
      <c r="C11" s="433" t="s">
        <v>1203</v>
      </c>
      <c r="D11" s="433" t="s">
        <v>1204</v>
      </c>
      <c r="E11" s="434" t="s">
        <v>1205</v>
      </c>
      <c r="F11" s="434" t="s">
        <v>1201</v>
      </c>
      <c r="G11" s="434" t="s">
        <v>1206</v>
      </c>
      <c r="H11" s="435">
        <v>29965390.550000001</v>
      </c>
      <c r="I11" s="436">
        <v>1501.3264157482654</v>
      </c>
      <c r="J11" s="437">
        <v>1.6705447437364684E-2</v>
      </c>
      <c r="K11" s="437">
        <v>1.9608526719007813E-2</v>
      </c>
      <c r="L11" s="437">
        <v>-5.2300652243257861E-2</v>
      </c>
      <c r="M11" s="294"/>
      <c r="N11" s="294"/>
      <c r="O11" s="294"/>
      <c r="P11" s="166"/>
      <c r="Q11" s="197"/>
      <c r="R11" s="77"/>
      <c r="S11" s="77"/>
    </row>
    <row r="12" spans="1:19" ht="12.75" customHeight="1">
      <c r="A12" s="135" t="s">
        <v>1207</v>
      </c>
      <c r="B12" s="192">
        <v>26655747081</v>
      </c>
      <c r="C12" s="433" t="s">
        <v>1208</v>
      </c>
      <c r="D12" s="433" t="s">
        <v>1204</v>
      </c>
      <c r="E12" s="434" t="s">
        <v>1209</v>
      </c>
      <c r="F12" s="434" t="s">
        <v>1201</v>
      </c>
      <c r="G12" s="434" t="s">
        <v>1210</v>
      </c>
      <c r="H12" s="435">
        <v>97044706.530000001</v>
      </c>
      <c r="I12" s="436">
        <v>177.91800081507938</v>
      </c>
      <c r="J12" s="437">
        <v>-1.5408343140920211E-2</v>
      </c>
      <c r="K12" s="437">
        <v>4.6033511404994787E-3</v>
      </c>
      <c r="L12" s="437">
        <v>-8.8340607900849522E-2</v>
      </c>
      <c r="M12" s="294"/>
      <c r="N12" s="294"/>
      <c r="O12" s="294"/>
      <c r="P12" s="166"/>
      <c r="Q12" s="197"/>
      <c r="R12" s="77"/>
      <c r="S12" s="77"/>
    </row>
    <row r="13" spans="1:19" ht="12.75" customHeight="1">
      <c r="A13" s="135" t="s">
        <v>1211</v>
      </c>
      <c r="B13" s="192">
        <v>12916294683</v>
      </c>
      <c r="C13" s="433" t="s">
        <v>1212</v>
      </c>
      <c r="D13" s="433" t="s">
        <v>1204</v>
      </c>
      <c r="E13" s="114" t="s">
        <v>1213</v>
      </c>
      <c r="F13" s="114" t="s">
        <v>1201</v>
      </c>
      <c r="G13" s="114" t="s">
        <v>1210</v>
      </c>
      <c r="H13" s="435">
        <v>172493398.38999999</v>
      </c>
      <c r="I13" s="436">
        <v>119.42215171380855</v>
      </c>
      <c r="J13" s="437">
        <v>-1.2459773470011593E-3</v>
      </c>
      <c r="K13" s="437">
        <v>-1.2459773470011593E-3</v>
      </c>
      <c r="L13" s="437">
        <v>-6.5337166040604355E-3</v>
      </c>
      <c r="M13" s="294"/>
      <c r="N13" s="294"/>
      <c r="O13" s="294"/>
      <c r="P13" s="166"/>
      <c r="Q13" s="197"/>
      <c r="R13" s="77"/>
      <c r="S13" s="77"/>
    </row>
    <row r="14" spans="1:19" s="265" customFormat="1" ht="12.75" customHeight="1">
      <c r="A14" s="135" t="s">
        <v>1214</v>
      </c>
      <c r="B14" s="192">
        <v>37695515978</v>
      </c>
      <c r="C14" s="433" t="s">
        <v>1215</v>
      </c>
      <c r="D14" s="433" t="s">
        <v>77</v>
      </c>
      <c r="E14" s="114" t="s">
        <v>1205</v>
      </c>
      <c r="F14" s="114" t="s">
        <v>1201</v>
      </c>
      <c r="G14" s="114" t="s">
        <v>1210</v>
      </c>
      <c r="H14" s="435">
        <v>6704220.8499999996</v>
      </c>
      <c r="I14" s="436">
        <v>77.540939084518328</v>
      </c>
      <c r="J14" s="437">
        <v>6.25120623466624E-3</v>
      </c>
      <c r="K14" s="437">
        <v>6.2361753837074652E-3</v>
      </c>
      <c r="L14" s="437">
        <v>-0.1233323216634693</v>
      </c>
      <c r="M14" s="294"/>
      <c r="N14" s="294"/>
      <c r="O14" s="294"/>
      <c r="P14" s="166"/>
      <c r="Q14" s="197"/>
      <c r="R14" s="77"/>
      <c r="S14" s="77"/>
    </row>
    <row r="15" spans="1:19" s="265" customFormat="1" ht="12.75" customHeight="1">
      <c r="A15" s="135" t="s">
        <v>1216</v>
      </c>
      <c r="B15" s="192">
        <v>56499633647</v>
      </c>
      <c r="C15" s="433" t="s">
        <v>1217</v>
      </c>
      <c r="D15" s="433" t="s">
        <v>103</v>
      </c>
      <c r="E15" s="114" t="s">
        <v>1213</v>
      </c>
      <c r="F15" s="114" t="s">
        <v>1201</v>
      </c>
      <c r="G15" s="114" t="s">
        <v>1206</v>
      </c>
      <c r="H15" s="435">
        <v>748094669.82000005</v>
      </c>
      <c r="I15" s="436">
        <v>795.39934997037426</v>
      </c>
      <c r="J15" s="437">
        <v>-4.1540529902999168E-2</v>
      </c>
      <c r="K15" s="437">
        <v>-1.1899219105269809E-2</v>
      </c>
      <c r="L15" s="437">
        <v>-0.16471547361220351</v>
      </c>
      <c r="M15" s="294"/>
      <c r="N15" s="294"/>
      <c r="O15" s="294"/>
      <c r="P15" s="166"/>
      <c r="Q15" s="197"/>
      <c r="R15" s="77"/>
      <c r="S15" s="77"/>
    </row>
    <row r="16" spans="1:19" s="265" customFormat="1" ht="12.75" customHeight="1">
      <c r="A16" s="135" t="s">
        <v>1218</v>
      </c>
      <c r="B16" s="192">
        <v>29300390100</v>
      </c>
      <c r="C16" s="433" t="s">
        <v>1219</v>
      </c>
      <c r="D16" s="433" t="s">
        <v>103</v>
      </c>
      <c r="E16" s="114" t="s">
        <v>1205</v>
      </c>
      <c r="F16" s="114" t="s">
        <v>1201</v>
      </c>
      <c r="G16" s="114" t="s">
        <v>1206</v>
      </c>
      <c r="H16" s="435">
        <v>118759471.87</v>
      </c>
      <c r="I16" s="436">
        <v>662.88815724438336</v>
      </c>
      <c r="J16" s="437">
        <v>1.197572509209488E-3</v>
      </c>
      <c r="K16" s="437">
        <v>5.857126798115786E-3</v>
      </c>
      <c r="L16" s="437">
        <v>-0.10610805174343296</v>
      </c>
      <c r="M16" s="294"/>
      <c r="N16" s="294"/>
      <c r="O16" s="294"/>
      <c r="P16" s="166"/>
      <c r="Q16" s="197"/>
      <c r="R16" s="77"/>
      <c r="S16" s="77"/>
    </row>
    <row r="17" spans="1:19" s="265" customFormat="1" ht="12.75" customHeight="1">
      <c r="A17" s="135" t="s">
        <v>1220</v>
      </c>
      <c r="B17" s="192" t="s">
        <v>1221</v>
      </c>
      <c r="C17" s="433" t="s">
        <v>1222</v>
      </c>
      <c r="D17" s="433" t="s">
        <v>103</v>
      </c>
      <c r="E17" s="114" t="s">
        <v>1223</v>
      </c>
      <c r="F17" s="114" t="s">
        <v>1201</v>
      </c>
      <c r="G17" s="114" t="s">
        <v>1206</v>
      </c>
      <c r="H17" s="435">
        <v>154601807.63</v>
      </c>
      <c r="I17" s="436">
        <v>657.81423760811856</v>
      </c>
      <c r="J17" s="437">
        <v>-2.6052296505713612E-2</v>
      </c>
      <c r="K17" s="437">
        <v>-2.3268706363878788E-2</v>
      </c>
      <c r="L17" s="437">
        <v>-0.14410884347781938</v>
      </c>
      <c r="M17" s="294"/>
      <c r="N17" s="294"/>
      <c r="O17" s="294"/>
      <c r="P17" s="166"/>
      <c r="Q17" s="197"/>
      <c r="R17" s="77"/>
      <c r="S17" s="77"/>
    </row>
    <row r="18" spans="1:19" s="265" customFormat="1" ht="12.75" customHeight="1">
      <c r="A18" s="135" t="s">
        <v>1224</v>
      </c>
      <c r="B18" s="192">
        <v>15448763136</v>
      </c>
      <c r="C18" s="433" t="s">
        <v>1225</v>
      </c>
      <c r="D18" s="433" t="s">
        <v>103</v>
      </c>
      <c r="E18" s="114" t="s">
        <v>1213</v>
      </c>
      <c r="F18" s="114" t="s">
        <v>1201</v>
      </c>
      <c r="G18" s="114" t="s">
        <v>1206</v>
      </c>
      <c r="H18" s="435">
        <v>402010205.14999998</v>
      </c>
      <c r="I18" s="436">
        <v>832.1520875171226</v>
      </c>
      <c r="J18" s="437">
        <v>3.5615717808313185E-2</v>
      </c>
      <c r="K18" s="437">
        <v>-4.7117841476023159E-3</v>
      </c>
      <c r="L18" s="437">
        <v>-7.0528365059664533E-2</v>
      </c>
      <c r="M18" s="294"/>
      <c r="N18" s="294"/>
      <c r="O18" s="294"/>
      <c r="P18" s="166"/>
      <c r="Q18" s="197"/>
      <c r="R18" s="77"/>
      <c r="S18" s="77"/>
    </row>
    <row r="19" spans="1:19" s="265" customFormat="1" ht="12.75" customHeight="1">
      <c r="A19" s="135" t="s">
        <v>1472</v>
      </c>
      <c r="B19" s="192" t="s">
        <v>1473</v>
      </c>
      <c r="C19" s="433" t="s">
        <v>1474</v>
      </c>
      <c r="D19" s="433" t="s">
        <v>103</v>
      </c>
      <c r="E19" s="114" t="s">
        <v>1227</v>
      </c>
      <c r="F19" s="114" t="s">
        <v>1201</v>
      </c>
      <c r="G19" s="114" t="s">
        <v>1206</v>
      </c>
      <c r="H19" s="435">
        <v>10474244.140000001</v>
      </c>
      <c r="I19" s="436">
        <v>628.58508860607697</v>
      </c>
      <c r="J19" s="437">
        <v>-5.1105911867272868E-2</v>
      </c>
      <c r="K19" s="437">
        <v>-4.8581022104694394E-2</v>
      </c>
      <c r="L19" s="437" t="s">
        <v>1201</v>
      </c>
      <c r="M19" s="294"/>
      <c r="N19" s="294"/>
      <c r="O19" s="294"/>
      <c r="P19" s="166"/>
      <c r="Q19" s="197"/>
      <c r="R19" s="77"/>
      <c r="S19" s="77"/>
    </row>
    <row r="20" spans="1:19" s="265" customFormat="1" ht="12.75" customHeight="1">
      <c r="A20" s="135" t="s">
        <v>1226</v>
      </c>
      <c r="B20" s="192" t="s">
        <v>1390</v>
      </c>
      <c r="C20" s="433" t="s">
        <v>1391</v>
      </c>
      <c r="D20" s="433" t="s">
        <v>103</v>
      </c>
      <c r="E20" s="114" t="s">
        <v>1227</v>
      </c>
      <c r="F20" s="114" t="s">
        <v>1201</v>
      </c>
      <c r="G20" s="114" t="s">
        <v>1206</v>
      </c>
      <c r="H20" s="435">
        <v>57121145.829999998</v>
      </c>
      <c r="I20" s="436">
        <v>663.33001981938548</v>
      </c>
      <c r="J20" s="437">
        <v>-6.4030386710994369E-2</v>
      </c>
      <c r="K20" s="437">
        <v>-6.8512770194283923E-2</v>
      </c>
      <c r="L20" s="437">
        <v>-0.16715042278327441</v>
      </c>
      <c r="M20" s="294"/>
      <c r="N20" s="294"/>
      <c r="O20" s="294"/>
      <c r="P20" s="166"/>
      <c r="Q20" s="197"/>
      <c r="R20" s="77"/>
      <c r="S20" s="77"/>
    </row>
    <row r="21" spans="1:19" s="265" customFormat="1" ht="12.75" customHeight="1">
      <c r="A21" s="135" t="s">
        <v>1475</v>
      </c>
      <c r="B21" s="192" t="s">
        <v>1476</v>
      </c>
      <c r="C21" s="433" t="s">
        <v>1477</v>
      </c>
      <c r="D21" s="433" t="s">
        <v>103</v>
      </c>
      <c r="E21" s="114" t="s">
        <v>1227</v>
      </c>
      <c r="F21" s="114" t="s">
        <v>1201</v>
      </c>
      <c r="G21" s="114" t="s">
        <v>1206</v>
      </c>
      <c r="H21" s="435">
        <v>21761575.559999999</v>
      </c>
      <c r="I21" s="436">
        <v>696.07489904318118</v>
      </c>
      <c r="J21" s="437">
        <v>-3.0023653848454512E-2</v>
      </c>
      <c r="K21" s="437">
        <v>-4.0450971379038081E-2</v>
      </c>
      <c r="L21" s="437" t="s">
        <v>1201</v>
      </c>
      <c r="M21" s="294"/>
      <c r="N21" s="294"/>
      <c r="O21" s="294"/>
      <c r="P21" s="166"/>
      <c r="Q21" s="197"/>
      <c r="R21" s="77"/>
      <c r="S21" s="77"/>
    </row>
    <row r="22" spans="1:19" s="265" customFormat="1" ht="12.75" customHeight="1">
      <c r="A22" s="135" t="s">
        <v>1228</v>
      </c>
      <c r="B22" s="192" t="s">
        <v>1392</v>
      </c>
      <c r="C22" s="433" t="s">
        <v>1393</v>
      </c>
      <c r="D22" s="433" t="s">
        <v>103</v>
      </c>
      <c r="E22" s="114" t="s">
        <v>1227</v>
      </c>
      <c r="F22" s="114" t="s">
        <v>1201</v>
      </c>
      <c r="G22" s="114" t="s">
        <v>1206</v>
      </c>
      <c r="H22" s="435">
        <v>60731557.899999999</v>
      </c>
      <c r="I22" s="436">
        <v>782.60064585022701</v>
      </c>
      <c r="J22" s="437">
        <v>-2.9566243845570273E-2</v>
      </c>
      <c r="K22" s="437">
        <v>-3.9062676478178848E-2</v>
      </c>
      <c r="L22" s="437">
        <v>-0.1462208668285403</v>
      </c>
      <c r="M22" s="294"/>
      <c r="N22" s="294"/>
      <c r="O22" s="294"/>
      <c r="P22" s="166"/>
      <c r="Q22" s="197"/>
      <c r="R22" s="77"/>
      <c r="S22" s="77"/>
    </row>
    <row r="23" spans="1:19" s="265" customFormat="1" ht="12.75" customHeight="1">
      <c r="A23" s="135" t="s">
        <v>1528</v>
      </c>
      <c r="B23" s="192" t="s">
        <v>1612</v>
      </c>
      <c r="C23" s="433" t="s">
        <v>1613</v>
      </c>
      <c r="D23" s="433" t="s">
        <v>1458</v>
      </c>
      <c r="E23" s="114" t="s">
        <v>1223</v>
      </c>
      <c r="F23" s="114" t="s">
        <v>1201</v>
      </c>
      <c r="G23" s="114" t="s">
        <v>1206</v>
      </c>
      <c r="H23" s="435">
        <v>94079655.719999999</v>
      </c>
      <c r="I23" s="436">
        <v>704.28879210081232</v>
      </c>
      <c r="J23" s="437">
        <v>-2.2053200565437248E-2</v>
      </c>
      <c r="K23" s="437">
        <v>-2.0083117087319913E-2</v>
      </c>
      <c r="L23" s="437" t="s">
        <v>1201</v>
      </c>
      <c r="M23" s="294"/>
      <c r="N23" s="294"/>
      <c r="O23" s="294"/>
      <c r="P23" s="166"/>
      <c r="Q23" s="197"/>
      <c r="R23" s="77"/>
      <c r="S23" s="77"/>
    </row>
    <row r="24" spans="1:19" s="265" customFormat="1" ht="12.75" customHeight="1">
      <c r="A24" s="135" t="s">
        <v>1496</v>
      </c>
      <c r="B24" s="192" t="s">
        <v>1497</v>
      </c>
      <c r="C24" s="433" t="s">
        <v>1498</v>
      </c>
      <c r="D24" s="433" t="s">
        <v>1458</v>
      </c>
      <c r="E24" s="114" t="s">
        <v>1223</v>
      </c>
      <c r="F24" s="114" t="s">
        <v>1201</v>
      </c>
      <c r="G24" s="114" t="s">
        <v>1206</v>
      </c>
      <c r="H24" s="435">
        <v>65296878.68</v>
      </c>
      <c r="I24" s="436">
        <v>722.02735050258377</v>
      </c>
      <c r="J24" s="437">
        <v>-2.4142069585706083E-2</v>
      </c>
      <c r="K24" s="437">
        <v>-1.6826952351555513E-2</v>
      </c>
      <c r="L24" s="437" t="s">
        <v>1201</v>
      </c>
      <c r="M24" s="294"/>
      <c r="N24" s="294"/>
      <c r="O24" s="294"/>
      <c r="P24" s="166"/>
      <c r="Q24" s="197"/>
      <c r="R24" s="77"/>
      <c r="S24" s="77"/>
    </row>
    <row r="25" spans="1:19" s="265" customFormat="1" ht="12.75" customHeight="1">
      <c r="A25" s="135" t="s">
        <v>1457</v>
      </c>
      <c r="B25" s="192" t="s">
        <v>1309</v>
      </c>
      <c r="C25" s="433" t="s">
        <v>1310</v>
      </c>
      <c r="D25" s="433" t="s">
        <v>1458</v>
      </c>
      <c r="E25" s="114" t="s">
        <v>1213</v>
      </c>
      <c r="F25" s="114" t="s">
        <v>1201</v>
      </c>
      <c r="G25" s="114" t="s">
        <v>1206</v>
      </c>
      <c r="H25" s="435">
        <v>474998395.62</v>
      </c>
      <c r="I25" s="436">
        <v>925.58826940820688</v>
      </c>
      <c r="J25" s="437">
        <v>-1.6595699563888955E-2</v>
      </c>
      <c r="K25" s="437">
        <v>-8.455558827646148E-3</v>
      </c>
      <c r="L25" s="437">
        <v>-0.12056279163658323</v>
      </c>
      <c r="M25" s="294"/>
      <c r="N25" s="294"/>
      <c r="O25" s="294"/>
      <c r="P25" s="166"/>
      <c r="Q25" s="197"/>
      <c r="R25" s="77"/>
      <c r="S25" s="77"/>
    </row>
    <row r="26" spans="1:19" s="265" customFormat="1" ht="12.75" customHeight="1">
      <c r="A26" s="135" t="s">
        <v>1459</v>
      </c>
      <c r="B26" s="192">
        <v>97407922886</v>
      </c>
      <c r="C26" s="433" t="s">
        <v>1311</v>
      </c>
      <c r="D26" s="433" t="s">
        <v>1458</v>
      </c>
      <c r="E26" s="114" t="s">
        <v>1213</v>
      </c>
      <c r="F26" s="114" t="s">
        <v>1201</v>
      </c>
      <c r="G26" s="114" t="s">
        <v>1206</v>
      </c>
      <c r="H26" s="435">
        <v>430225286.01999998</v>
      </c>
      <c r="I26" s="436">
        <v>821.130547409928</v>
      </c>
      <c r="J26" s="437">
        <v>-1.8455398441925563E-2</v>
      </c>
      <c r="K26" s="437">
        <v>-8.559108980649599E-3</v>
      </c>
      <c r="L26" s="437">
        <v>-0.10814572930233324</v>
      </c>
      <c r="M26" s="294"/>
      <c r="N26" s="294"/>
      <c r="O26" s="294"/>
      <c r="P26" s="166"/>
      <c r="Q26" s="197"/>
      <c r="R26" s="77"/>
      <c r="S26" s="77"/>
    </row>
    <row r="27" spans="1:19" s="265" customFormat="1" ht="12.75" customHeight="1">
      <c r="A27" s="135" t="s">
        <v>1597</v>
      </c>
      <c r="B27" s="192" t="s">
        <v>1614</v>
      </c>
      <c r="C27" s="433" t="s">
        <v>1615</v>
      </c>
      <c r="D27" s="433" t="s">
        <v>1458</v>
      </c>
      <c r="E27" s="114" t="s">
        <v>1223</v>
      </c>
      <c r="F27" s="114" t="s">
        <v>1201</v>
      </c>
      <c r="G27" s="114" t="s">
        <v>1251</v>
      </c>
      <c r="H27" s="435">
        <v>79673961.930000007</v>
      </c>
      <c r="I27" s="436">
        <v>713.90859642532507</v>
      </c>
      <c r="J27" s="437">
        <v>-3.0203301038874697E-2</v>
      </c>
      <c r="K27" s="437">
        <v>-1.5843074755513831E-3</v>
      </c>
      <c r="L27" s="437" t="s">
        <v>1201</v>
      </c>
      <c r="M27" s="294"/>
      <c r="N27" s="294"/>
      <c r="O27" s="294"/>
      <c r="P27" s="166"/>
      <c r="Q27" s="197"/>
      <c r="R27" s="77"/>
      <c r="S27" s="77"/>
    </row>
    <row r="28" spans="1:19" ht="12.75" customHeight="1">
      <c r="A28" s="135" t="s">
        <v>1460</v>
      </c>
      <c r="B28" s="192" t="s">
        <v>1312</v>
      </c>
      <c r="C28" s="433" t="s">
        <v>1313</v>
      </c>
      <c r="D28" s="433" t="s">
        <v>1458</v>
      </c>
      <c r="E28" s="434" t="s">
        <v>1223</v>
      </c>
      <c r="F28" s="434" t="s">
        <v>1201</v>
      </c>
      <c r="G28" s="434" t="s">
        <v>1251</v>
      </c>
      <c r="H28" s="435">
        <v>36135473.100000001</v>
      </c>
      <c r="I28" s="436">
        <v>644.91793942951108</v>
      </c>
      <c r="J28" s="437">
        <v>-3.7995307887339735E-2</v>
      </c>
      <c r="K28" s="437">
        <v>-6.3203458377880661E-3</v>
      </c>
      <c r="L28" s="437">
        <v>-8.3410009711853195E-2</v>
      </c>
      <c r="M28" s="294"/>
      <c r="N28" s="294"/>
      <c r="O28" s="294"/>
      <c r="P28" s="166"/>
      <c r="Q28" s="197"/>
      <c r="R28" s="77"/>
      <c r="S28" s="77"/>
    </row>
    <row r="29" spans="1:19" s="265" customFormat="1" ht="12.75" customHeight="1">
      <c r="A29" s="135" t="s">
        <v>1461</v>
      </c>
      <c r="B29" s="192">
        <v>30096106301</v>
      </c>
      <c r="C29" s="433" t="s">
        <v>1314</v>
      </c>
      <c r="D29" s="433" t="s">
        <v>1458</v>
      </c>
      <c r="E29" s="434" t="s">
        <v>1213</v>
      </c>
      <c r="F29" s="434" t="s">
        <v>1201</v>
      </c>
      <c r="G29" s="434" t="s">
        <v>1251</v>
      </c>
      <c r="H29" s="435">
        <v>274502256.95999998</v>
      </c>
      <c r="I29" s="436">
        <v>977.96641875620105</v>
      </c>
      <c r="J29" s="437">
        <v>-3.1083359598829796E-2</v>
      </c>
      <c r="K29" s="437">
        <v>-1.3431853207704902E-3</v>
      </c>
      <c r="L29" s="437">
        <v>-1.4568799707762703E-2</v>
      </c>
      <c r="M29" s="294"/>
      <c r="N29" s="294"/>
      <c r="O29" s="294"/>
      <c r="P29" s="166"/>
      <c r="Q29" s="197"/>
      <c r="R29" s="77"/>
      <c r="S29" s="77"/>
    </row>
    <row r="30" spans="1:19" s="265" customFormat="1" ht="12.75" customHeight="1">
      <c r="A30" s="135" t="s">
        <v>1462</v>
      </c>
      <c r="B30" s="192">
        <v>18911840764</v>
      </c>
      <c r="C30" s="433" t="s">
        <v>1315</v>
      </c>
      <c r="D30" s="433" t="s">
        <v>1458</v>
      </c>
      <c r="E30" s="434" t="s">
        <v>1205</v>
      </c>
      <c r="F30" s="434" t="s">
        <v>1201</v>
      </c>
      <c r="G30" s="434" t="s">
        <v>1206</v>
      </c>
      <c r="H30" s="435">
        <v>319001305.22000003</v>
      </c>
      <c r="I30" s="436">
        <v>106.94523189454482</v>
      </c>
      <c r="J30" s="437">
        <v>7.0868799562717744E-3</v>
      </c>
      <c r="K30" s="437">
        <v>1.3107138552561848E-2</v>
      </c>
      <c r="L30" s="437">
        <v>-6.5792283407209773E-2</v>
      </c>
      <c r="M30" s="294"/>
      <c r="N30" s="294"/>
      <c r="O30" s="294"/>
      <c r="P30" s="166"/>
      <c r="Q30" s="197"/>
      <c r="R30" s="77"/>
      <c r="S30" s="77"/>
    </row>
    <row r="31" spans="1:19" s="265" customFormat="1" ht="12.75" customHeight="1">
      <c r="A31" s="135" t="s">
        <v>1463</v>
      </c>
      <c r="B31" s="192" t="s">
        <v>1403</v>
      </c>
      <c r="C31" s="433" t="s">
        <v>1404</v>
      </c>
      <c r="D31" s="433" t="s">
        <v>1458</v>
      </c>
      <c r="E31" s="434" t="s">
        <v>1223</v>
      </c>
      <c r="F31" s="434" t="s">
        <v>1201</v>
      </c>
      <c r="G31" s="434" t="s">
        <v>1206</v>
      </c>
      <c r="H31" s="435">
        <v>67606355.019999996</v>
      </c>
      <c r="I31" s="436">
        <v>695.00020836738224</v>
      </c>
      <c r="J31" s="437">
        <v>-4.1973246855554591E-2</v>
      </c>
      <c r="K31" s="437">
        <v>-4.480579258421824E-2</v>
      </c>
      <c r="L31" s="437">
        <v>-0.1347883228216088</v>
      </c>
      <c r="M31" s="294"/>
      <c r="N31" s="294"/>
      <c r="O31" s="294"/>
      <c r="P31" s="166"/>
      <c r="Q31" s="197"/>
      <c r="R31" s="77"/>
      <c r="S31" s="77"/>
    </row>
    <row r="32" spans="1:19" s="265" customFormat="1" ht="12.75" customHeight="1">
      <c r="A32" s="135" t="s">
        <v>1464</v>
      </c>
      <c r="B32" s="192" t="s">
        <v>1316</v>
      </c>
      <c r="C32" s="433" t="s">
        <v>1317</v>
      </c>
      <c r="D32" s="433" t="s">
        <v>1458</v>
      </c>
      <c r="E32" s="434" t="s">
        <v>1213</v>
      </c>
      <c r="F32" s="434" t="s">
        <v>1201</v>
      </c>
      <c r="G32" s="434" t="s">
        <v>1206</v>
      </c>
      <c r="H32" s="435">
        <v>177806535.05000001</v>
      </c>
      <c r="I32" s="436">
        <v>730.5036211631699</v>
      </c>
      <c r="J32" s="437">
        <v>-8.2146242641478739E-3</v>
      </c>
      <c r="K32" s="437">
        <v>-6.3404555962864872E-4</v>
      </c>
      <c r="L32" s="437">
        <v>-4.2776647353973241E-2</v>
      </c>
      <c r="M32" s="294"/>
      <c r="N32" s="294"/>
      <c r="O32" s="294"/>
      <c r="P32" s="166"/>
      <c r="Q32" s="197"/>
      <c r="R32" s="77"/>
      <c r="S32" s="77"/>
    </row>
    <row r="33" spans="1:19" s="265" customFormat="1" ht="12.75" customHeight="1">
      <c r="A33" s="135" t="s">
        <v>1465</v>
      </c>
      <c r="B33" s="192">
        <v>62937824927</v>
      </c>
      <c r="C33" s="433" t="s">
        <v>1318</v>
      </c>
      <c r="D33" s="433" t="s">
        <v>1458</v>
      </c>
      <c r="E33" s="434" t="s">
        <v>1223</v>
      </c>
      <c r="F33" s="434" t="s">
        <v>1201</v>
      </c>
      <c r="G33" s="434" t="s">
        <v>1206</v>
      </c>
      <c r="H33" s="435">
        <v>157530617.21000001</v>
      </c>
      <c r="I33" s="436">
        <v>765.40349307329257</v>
      </c>
      <c r="J33" s="437">
        <v>-2.347438650334388E-2</v>
      </c>
      <c r="K33" s="437">
        <v>-2.4316911960340026E-2</v>
      </c>
      <c r="L33" s="437">
        <v>-0.1044603264161641</v>
      </c>
      <c r="M33" s="294"/>
      <c r="N33" s="294"/>
      <c r="O33" s="294"/>
      <c r="P33" s="166"/>
      <c r="Q33" s="197"/>
      <c r="R33" s="77"/>
      <c r="S33" s="77"/>
    </row>
    <row r="34" spans="1:19" ht="12.75" customHeight="1">
      <c r="A34" s="113" t="s">
        <v>1466</v>
      </c>
      <c r="B34" s="438">
        <v>52772437018</v>
      </c>
      <c r="C34" s="439" t="s">
        <v>1319</v>
      </c>
      <c r="D34" s="439" t="s">
        <v>1458</v>
      </c>
      <c r="E34" s="114" t="s">
        <v>1209</v>
      </c>
      <c r="F34" s="114" t="s">
        <v>1201</v>
      </c>
      <c r="G34" s="114" t="s">
        <v>1206</v>
      </c>
      <c r="H34" s="435">
        <v>403319066.26999998</v>
      </c>
      <c r="I34" s="436">
        <v>129.99036867697939</v>
      </c>
      <c r="J34" s="437">
        <v>-3.765274575405364E-2</v>
      </c>
      <c r="K34" s="437">
        <v>-3.5348063444366473E-2</v>
      </c>
      <c r="L34" s="437">
        <v>-0.12758589732149239</v>
      </c>
      <c r="M34" s="294"/>
      <c r="N34" s="294"/>
      <c r="O34" s="294"/>
      <c r="P34" s="166"/>
      <c r="Q34" s="197"/>
      <c r="R34" s="77"/>
      <c r="S34" s="77"/>
    </row>
    <row r="35" spans="1:19" s="265" customFormat="1" ht="12.75" customHeight="1">
      <c r="A35" s="113" t="s">
        <v>1467</v>
      </c>
      <c r="B35" s="438" t="s">
        <v>1320</v>
      </c>
      <c r="C35" s="439" t="s">
        <v>1321</v>
      </c>
      <c r="D35" s="439" t="s">
        <v>1458</v>
      </c>
      <c r="E35" s="114" t="s">
        <v>1223</v>
      </c>
      <c r="F35" s="114" t="s">
        <v>1201</v>
      </c>
      <c r="G35" s="114" t="s">
        <v>1206</v>
      </c>
      <c r="H35" s="435">
        <v>25520749.940000001</v>
      </c>
      <c r="I35" s="436">
        <v>696.19363930461088</v>
      </c>
      <c r="J35" s="437">
        <v>-1.8998171612779835E-2</v>
      </c>
      <c r="K35" s="437">
        <v>-1.2594804492496614E-2</v>
      </c>
      <c r="L35" s="437">
        <v>-9.4792114275885297E-2</v>
      </c>
      <c r="M35" s="294"/>
      <c r="N35" s="294"/>
      <c r="O35" s="294"/>
      <c r="P35" s="166"/>
      <c r="Q35" s="197"/>
      <c r="R35" s="77"/>
      <c r="S35" s="77"/>
    </row>
    <row r="36" spans="1:19" s="265" customFormat="1" ht="12.75" customHeight="1">
      <c r="A36" s="113" t="s">
        <v>1468</v>
      </c>
      <c r="B36" s="438" t="s">
        <v>1322</v>
      </c>
      <c r="C36" s="439" t="s">
        <v>1323</v>
      </c>
      <c r="D36" s="439" t="s">
        <v>1458</v>
      </c>
      <c r="E36" s="114" t="s">
        <v>1223</v>
      </c>
      <c r="F36" s="114" t="s">
        <v>1201</v>
      </c>
      <c r="G36" s="114" t="s">
        <v>1206</v>
      </c>
      <c r="H36" s="435">
        <v>27058888.420000002</v>
      </c>
      <c r="I36" s="436">
        <v>681.74078166086497</v>
      </c>
      <c r="J36" s="437">
        <v>-1.0407146137551671E-2</v>
      </c>
      <c r="K36" s="437">
        <v>-1.5730628545594372E-2</v>
      </c>
      <c r="L36" s="437">
        <v>-0.1170850342110149</v>
      </c>
      <c r="M36" s="294"/>
      <c r="N36" s="294"/>
      <c r="O36" s="294"/>
      <c r="P36" s="166"/>
      <c r="Q36" s="197"/>
      <c r="R36" s="77"/>
      <c r="S36" s="77"/>
    </row>
    <row r="37" spans="1:19" s="265" customFormat="1" ht="12.75" customHeight="1">
      <c r="A37" s="446" t="s">
        <v>1469</v>
      </c>
      <c r="B37" s="438">
        <v>31076456551</v>
      </c>
      <c r="C37" s="439" t="s">
        <v>1324</v>
      </c>
      <c r="D37" s="439" t="s">
        <v>1458</v>
      </c>
      <c r="E37" s="114" t="s">
        <v>1213</v>
      </c>
      <c r="F37" s="114" t="s">
        <v>1201</v>
      </c>
      <c r="G37" s="114" t="s">
        <v>1210</v>
      </c>
      <c r="H37" s="435">
        <v>228576892.38999999</v>
      </c>
      <c r="I37" s="436">
        <v>101.98634538852696</v>
      </c>
      <c r="J37" s="437">
        <v>-5.0512559470605733E-4</v>
      </c>
      <c r="K37" s="437">
        <v>-2.8483263481882126E-3</v>
      </c>
      <c r="L37" s="437">
        <v>-3.8491347456884983E-2</v>
      </c>
      <c r="M37" s="294"/>
      <c r="N37" s="294"/>
      <c r="O37" s="294"/>
      <c r="P37" s="166"/>
      <c r="Q37" s="197"/>
      <c r="R37" s="77"/>
      <c r="S37" s="77"/>
    </row>
    <row r="38" spans="1:19" s="265" customFormat="1" ht="12.75" customHeight="1">
      <c r="A38" s="446" t="s">
        <v>1470</v>
      </c>
      <c r="B38" s="438">
        <v>66324185184</v>
      </c>
      <c r="C38" s="439" t="s">
        <v>1325</v>
      </c>
      <c r="D38" s="439" t="s">
        <v>1458</v>
      </c>
      <c r="E38" s="114" t="s">
        <v>1213</v>
      </c>
      <c r="F38" s="114" t="s">
        <v>1201</v>
      </c>
      <c r="G38" s="114" t="s">
        <v>1210</v>
      </c>
      <c r="H38" s="435">
        <v>381942449.11000001</v>
      </c>
      <c r="I38" s="436">
        <v>140.1482248362386</v>
      </c>
      <c r="J38" s="437">
        <v>3.0232660937633105E-2</v>
      </c>
      <c r="K38" s="437">
        <v>-1.4529934607457884E-3</v>
      </c>
      <c r="L38" s="437">
        <v>-2.9811322680953101E-2</v>
      </c>
      <c r="M38" s="294"/>
      <c r="N38" s="294"/>
      <c r="O38" s="294"/>
      <c r="P38" s="166"/>
      <c r="Q38" s="197"/>
      <c r="R38" s="77"/>
      <c r="S38" s="77"/>
    </row>
    <row r="39" spans="1:19" s="265" customFormat="1" ht="12.75" customHeight="1">
      <c r="A39" s="446" t="s">
        <v>1553</v>
      </c>
      <c r="B39" s="438" t="s">
        <v>1608</v>
      </c>
      <c r="C39" s="439" t="s">
        <v>1609</v>
      </c>
      <c r="D39" s="439" t="s">
        <v>1458</v>
      </c>
      <c r="E39" s="114" t="s">
        <v>1223</v>
      </c>
      <c r="F39" s="114" t="s">
        <v>1201</v>
      </c>
      <c r="G39" s="114" t="s">
        <v>1206</v>
      </c>
      <c r="H39" s="435">
        <v>134462207.47</v>
      </c>
      <c r="I39" s="436">
        <v>742.12075862279244</v>
      </c>
      <c r="J39" s="437">
        <v>-2.0400936862264185E-2</v>
      </c>
      <c r="K39" s="437">
        <v>-1.3681304923999771E-2</v>
      </c>
      <c r="L39" s="437" t="s">
        <v>1201</v>
      </c>
      <c r="M39" s="294"/>
      <c r="N39" s="294"/>
      <c r="O39" s="294"/>
      <c r="P39" s="166"/>
      <c r="Q39" s="197"/>
      <c r="R39" s="77"/>
      <c r="S39" s="77"/>
    </row>
    <row r="40" spans="1:19" s="265" customFormat="1" ht="12.75" customHeight="1">
      <c r="A40" s="446" t="s">
        <v>1589</v>
      </c>
      <c r="B40" s="438" t="s">
        <v>1606</v>
      </c>
      <c r="C40" s="439" t="s">
        <v>1607</v>
      </c>
      <c r="D40" s="439" t="s">
        <v>1458</v>
      </c>
      <c r="E40" s="114" t="s">
        <v>1223</v>
      </c>
      <c r="F40" s="114" t="s">
        <v>1201</v>
      </c>
      <c r="G40" s="114" t="s">
        <v>1206</v>
      </c>
      <c r="H40" s="435">
        <v>31275564.57</v>
      </c>
      <c r="I40" s="436">
        <v>753.13427987210571</v>
      </c>
      <c r="J40" s="437" t="s">
        <v>1201</v>
      </c>
      <c r="K40" s="437" t="s">
        <v>1201</v>
      </c>
      <c r="L40" s="437" t="s">
        <v>1201</v>
      </c>
      <c r="M40" s="294"/>
      <c r="N40" s="294"/>
      <c r="O40" s="294"/>
      <c r="P40" s="166"/>
      <c r="Q40" s="197"/>
      <c r="R40" s="77"/>
      <c r="S40" s="77"/>
    </row>
    <row r="41" spans="1:19" s="265" customFormat="1" ht="12.75" customHeight="1">
      <c r="A41" s="446" t="s">
        <v>1541</v>
      </c>
      <c r="B41" s="438" t="s">
        <v>1610</v>
      </c>
      <c r="C41" s="439" t="s">
        <v>1611</v>
      </c>
      <c r="D41" s="439" t="s">
        <v>1458</v>
      </c>
      <c r="E41" s="114" t="s">
        <v>1223</v>
      </c>
      <c r="F41" s="114" t="s">
        <v>1201</v>
      </c>
      <c r="G41" s="114" t="s">
        <v>1206</v>
      </c>
      <c r="H41" s="435">
        <v>134148868.43000001</v>
      </c>
      <c r="I41" s="436">
        <v>741.12612704239746</v>
      </c>
      <c r="J41" s="437">
        <v>-1.8820930723946527E-2</v>
      </c>
      <c r="K41" s="437">
        <v>-1.6901286333449672E-2</v>
      </c>
      <c r="L41" s="437" t="s">
        <v>1201</v>
      </c>
      <c r="M41" s="294"/>
      <c r="N41" s="294"/>
      <c r="O41" s="294"/>
      <c r="P41" s="166"/>
      <c r="Q41" s="197"/>
      <c r="R41" s="77"/>
      <c r="S41" s="77"/>
    </row>
    <row r="42" spans="1:19" s="265" customFormat="1" ht="12.75" customHeight="1">
      <c r="A42" s="446" t="s">
        <v>1545</v>
      </c>
      <c r="B42" s="438" t="s">
        <v>1604</v>
      </c>
      <c r="C42" s="439" t="s">
        <v>1605</v>
      </c>
      <c r="D42" s="439" t="s">
        <v>1458</v>
      </c>
      <c r="E42" s="114" t="s">
        <v>1223</v>
      </c>
      <c r="F42" s="114" t="s">
        <v>1201</v>
      </c>
      <c r="G42" s="114" t="s">
        <v>1206</v>
      </c>
      <c r="H42" s="435">
        <v>51287913.189999998</v>
      </c>
      <c r="I42" s="436">
        <v>760.56752049393197</v>
      </c>
      <c r="J42" s="437">
        <v>-1.5356295600636449E-2</v>
      </c>
      <c r="K42" s="437">
        <v>-1.3429872766134943E-2</v>
      </c>
      <c r="L42" s="437" t="s">
        <v>1201</v>
      </c>
      <c r="M42" s="294"/>
      <c r="N42" s="294"/>
      <c r="O42" s="294"/>
      <c r="P42" s="166"/>
      <c r="Q42" s="197"/>
      <c r="R42" s="77"/>
      <c r="S42" s="77"/>
    </row>
    <row r="43" spans="1:19" s="265" customFormat="1" ht="12.75" customHeight="1">
      <c r="A43" s="446" t="s">
        <v>1520</v>
      </c>
      <c r="B43" s="438" t="s">
        <v>1521</v>
      </c>
      <c r="C43" s="439" t="s">
        <v>1522</v>
      </c>
      <c r="D43" s="439" t="s">
        <v>1458</v>
      </c>
      <c r="E43" s="114" t="s">
        <v>1223</v>
      </c>
      <c r="F43" s="114" t="s">
        <v>1201</v>
      </c>
      <c r="G43" s="114" t="s">
        <v>1206</v>
      </c>
      <c r="H43" s="435">
        <v>159995472.61000001</v>
      </c>
      <c r="I43" s="436">
        <v>722.45645404385004</v>
      </c>
      <c r="J43" s="437">
        <v>-2.1201200705736389E-2</v>
      </c>
      <c r="K43" s="437">
        <v>-1.8267682594756529E-2</v>
      </c>
      <c r="L43" s="437" t="s">
        <v>1201</v>
      </c>
      <c r="M43" s="294"/>
      <c r="N43" s="294"/>
      <c r="O43" s="294"/>
      <c r="P43" s="166"/>
      <c r="Q43" s="197"/>
      <c r="R43" s="77"/>
      <c r="S43" s="77"/>
    </row>
    <row r="44" spans="1:19" s="265" customFormat="1" ht="12.75" customHeight="1">
      <c r="A44" s="446" t="s">
        <v>1229</v>
      </c>
      <c r="B44" s="438">
        <v>66973781540</v>
      </c>
      <c r="C44" s="439" t="s">
        <v>1230</v>
      </c>
      <c r="D44" s="439" t="s">
        <v>878</v>
      </c>
      <c r="E44" s="114" t="s">
        <v>1209</v>
      </c>
      <c r="F44" s="114" t="s">
        <v>1201</v>
      </c>
      <c r="G44" s="114" t="s">
        <v>1210</v>
      </c>
      <c r="H44" s="435">
        <v>7969264.4632000001</v>
      </c>
      <c r="I44" s="436">
        <v>134.92852732773525</v>
      </c>
      <c r="J44" s="437">
        <v>-1.1998648215513885E-2</v>
      </c>
      <c r="K44" s="437">
        <v>-7.9729198683352598E-3</v>
      </c>
      <c r="L44" s="437">
        <v>-5.4285580589557791E-2</v>
      </c>
      <c r="M44" s="294"/>
      <c r="N44" s="294"/>
      <c r="O44" s="294"/>
      <c r="P44" s="166"/>
      <c r="Q44" s="197"/>
      <c r="R44" s="77"/>
      <c r="S44" s="77"/>
    </row>
    <row r="45" spans="1:19" s="265" customFormat="1" ht="12.75" customHeight="1">
      <c r="A45" s="446" t="s">
        <v>1231</v>
      </c>
      <c r="B45" s="438">
        <v>16642777540</v>
      </c>
      <c r="C45" s="439" t="s">
        <v>1232</v>
      </c>
      <c r="D45" s="439" t="s">
        <v>878</v>
      </c>
      <c r="E45" s="114" t="s">
        <v>1205</v>
      </c>
      <c r="F45" s="114" t="s">
        <v>1201</v>
      </c>
      <c r="G45" s="114" t="s">
        <v>1206</v>
      </c>
      <c r="H45" s="435">
        <v>4577614.4800000004</v>
      </c>
      <c r="I45" s="436">
        <v>603.48167590033154</v>
      </c>
      <c r="J45" s="437">
        <v>-1.1836676582044792E-2</v>
      </c>
      <c r="K45" s="437">
        <v>-1.0617588822155244E-2</v>
      </c>
      <c r="L45" s="437">
        <v>-0.14804457889326483</v>
      </c>
      <c r="M45" s="294"/>
      <c r="N45" s="294"/>
      <c r="O45" s="294"/>
      <c r="P45" s="166"/>
      <c r="Q45" s="197"/>
      <c r="R45" s="77"/>
      <c r="S45" s="77"/>
    </row>
    <row r="46" spans="1:19" s="265" customFormat="1" ht="12.75" customHeight="1">
      <c r="A46" s="446" t="s">
        <v>1233</v>
      </c>
      <c r="B46" s="438">
        <v>30082084002</v>
      </c>
      <c r="C46" s="439" t="s">
        <v>1234</v>
      </c>
      <c r="D46" s="439" t="s">
        <v>878</v>
      </c>
      <c r="E46" s="114" t="s">
        <v>1223</v>
      </c>
      <c r="F46" s="114" t="s">
        <v>1201</v>
      </c>
      <c r="G46" s="114" t="s">
        <v>1210</v>
      </c>
      <c r="H46" s="435">
        <v>19019490.77</v>
      </c>
      <c r="I46" s="436">
        <v>11.749456203557937</v>
      </c>
      <c r="J46" s="437">
        <v>-6.5597196141925829E-2</v>
      </c>
      <c r="K46" s="437">
        <v>-6.4587003233400053E-2</v>
      </c>
      <c r="L46" s="437">
        <v>0.17197549916137334</v>
      </c>
      <c r="M46" s="294"/>
      <c r="N46" s="294"/>
      <c r="O46" s="294"/>
      <c r="P46" s="166"/>
      <c r="Q46" s="197"/>
      <c r="R46" s="77"/>
      <c r="S46" s="77"/>
    </row>
    <row r="47" spans="1:19" s="265" customFormat="1" ht="12.75" customHeight="1">
      <c r="A47" s="446" t="s">
        <v>1235</v>
      </c>
      <c r="B47" s="438">
        <v>44832307529</v>
      </c>
      <c r="C47" s="439" t="s">
        <v>1236</v>
      </c>
      <c r="D47" s="439" t="s">
        <v>878</v>
      </c>
      <c r="E47" s="114" t="s">
        <v>1205</v>
      </c>
      <c r="F47" s="114" t="s">
        <v>1201</v>
      </c>
      <c r="G47" s="114" t="s">
        <v>1206</v>
      </c>
      <c r="H47" s="435">
        <v>17187994.379999999</v>
      </c>
      <c r="I47" s="436">
        <v>984.88046857451263</v>
      </c>
      <c r="J47" s="437">
        <v>-3.2540153339846611E-2</v>
      </c>
      <c r="K47" s="437">
        <v>-3.0377971020224992E-2</v>
      </c>
      <c r="L47" s="437">
        <v>-7.9888148804938219E-2</v>
      </c>
      <c r="M47" s="294"/>
      <c r="N47" s="294"/>
      <c r="O47" s="294"/>
      <c r="P47" s="166"/>
      <c r="Q47" s="197"/>
      <c r="R47" s="77"/>
      <c r="S47" s="77"/>
    </row>
    <row r="48" spans="1:19" s="265" customFormat="1" ht="12.75" customHeight="1">
      <c r="A48" s="446" t="s">
        <v>1237</v>
      </c>
      <c r="B48" s="438">
        <v>30290598804</v>
      </c>
      <c r="C48" s="439" t="s">
        <v>1238</v>
      </c>
      <c r="D48" s="439" t="s">
        <v>878</v>
      </c>
      <c r="E48" s="114" t="s">
        <v>1205</v>
      </c>
      <c r="F48" s="114" t="s">
        <v>1201</v>
      </c>
      <c r="G48" s="114" t="s">
        <v>1210</v>
      </c>
      <c r="H48" s="435">
        <v>20238889.859999999</v>
      </c>
      <c r="I48" s="436">
        <v>3.1378621245371119</v>
      </c>
      <c r="J48" s="437">
        <v>2.0426411004126122E-2</v>
      </c>
      <c r="K48" s="437">
        <v>3.9847410346498524E-3</v>
      </c>
      <c r="L48" s="437">
        <v>-0.56054455261875979</v>
      </c>
      <c r="M48" s="294"/>
      <c r="N48" s="294"/>
      <c r="O48" s="294"/>
      <c r="P48" s="166"/>
      <c r="Q48" s="197"/>
      <c r="R48" s="77"/>
      <c r="S48" s="77"/>
    </row>
    <row r="49" spans="1:19" s="265" customFormat="1" ht="12.75" customHeight="1">
      <c r="A49" s="446" t="s">
        <v>1239</v>
      </c>
      <c r="B49" s="438">
        <v>10423796399</v>
      </c>
      <c r="C49" s="439" t="s">
        <v>1240</v>
      </c>
      <c r="D49" s="439" t="s">
        <v>878</v>
      </c>
      <c r="E49" s="114" t="s">
        <v>1213</v>
      </c>
      <c r="F49" s="114" t="s">
        <v>1201</v>
      </c>
      <c r="G49" s="114" t="s">
        <v>1210</v>
      </c>
      <c r="H49" s="435">
        <v>47382895.57</v>
      </c>
      <c r="I49" s="436">
        <v>1359.1217602186687</v>
      </c>
      <c r="J49" s="437">
        <v>-1.546640387541709E-3</v>
      </c>
      <c r="K49" s="437">
        <v>-2.3687298411386726E-3</v>
      </c>
      <c r="L49" s="437">
        <v>-4.9224329015052581E-2</v>
      </c>
      <c r="M49" s="294"/>
      <c r="N49" s="294"/>
      <c r="O49" s="294"/>
      <c r="P49" s="166"/>
      <c r="Q49" s="197"/>
      <c r="R49" s="77"/>
      <c r="S49" s="77"/>
    </row>
    <row r="50" spans="1:19" s="265" customFormat="1" ht="12.75" customHeight="1">
      <c r="A50" s="446" t="s">
        <v>1241</v>
      </c>
      <c r="B50" s="438">
        <v>86292133603</v>
      </c>
      <c r="C50" s="439" t="s">
        <v>1242</v>
      </c>
      <c r="D50" s="439" t="s">
        <v>878</v>
      </c>
      <c r="E50" s="114" t="s">
        <v>1223</v>
      </c>
      <c r="F50" s="114" t="s">
        <v>1201</v>
      </c>
      <c r="G50" s="114" t="s">
        <v>1210</v>
      </c>
      <c r="H50" s="435">
        <v>15378678.130000001</v>
      </c>
      <c r="I50" s="436">
        <v>19.620572329797024</v>
      </c>
      <c r="J50" s="437">
        <v>-5.9109168308135063E-2</v>
      </c>
      <c r="K50" s="437">
        <v>-7.2507110466539904E-2</v>
      </c>
      <c r="L50" s="437">
        <v>-0.15268867000258035</v>
      </c>
      <c r="M50" s="294"/>
      <c r="N50" s="294"/>
      <c r="O50" s="294"/>
      <c r="P50" s="166"/>
      <c r="Q50" s="197"/>
      <c r="R50" s="77"/>
      <c r="S50" s="77"/>
    </row>
    <row r="51" spans="1:19" s="265" customFormat="1" ht="12.75" customHeight="1">
      <c r="A51" s="446" t="s">
        <v>1243</v>
      </c>
      <c r="B51" s="438" t="s">
        <v>1244</v>
      </c>
      <c r="C51" s="439" t="s">
        <v>1245</v>
      </c>
      <c r="D51" s="439" t="s">
        <v>878</v>
      </c>
      <c r="E51" s="114" t="s">
        <v>1205</v>
      </c>
      <c r="F51" s="114" t="s">
        <v>1201</v>
      </c>
      <c r="G51" s="114" t="s">
        <v>1210</v>
      </c>
      <c r="H51" s="435">
        <v>61203545.009999998</v>
      </c>
      <c r="I51" s="436">
        <v>21.448231941783348</v>
      </c>
      <c r="J51" s="437">
        <v>1.0670291862687309E-2</v>
      </c>
      <c r="K51" s="437">
        <v>1.0767439060356265E-2</v>
      </c>
      <c r="L51" s="437">
        <v>-7.1637875532313267E-2</v>
      </c>
      <c r="M51" s="294"/>
      <c r="N51" s="294"/>
      <c r="O51" s="294"/>
      <c r="P51" s="166"/>
      <c r="Q51" s="197"/>
      <c r="R51" s="77"/>
      <c r="S51" s="77"/>
    </row>
    <row r="52" spans="1:19" s="265" customFormat="1" ht="12.75" customHeight="1">
      <c r="A52" s="446" t="s">
        <v>1246</v>
      </c>
      <c r="B52" s="438">
        <v>84300431782</v>
      </c>
      <c r="C52" s="439" t="s">
        <v>1247</v>
      </c>
      <c r="D52" s="439" t="s">
        <v>141</v>
      </c>
      <c r="E52" s="114" t="s">
        <v>1205</v>
      </c>
      <c r="F52" s="114" t="s">
        <v>1201</v>
      </c>
      <c r="G52" s="114" t="s">
        <v>1210</v>
      </c>
      <c r="H52" s="435">
        <v>35932437.729999997</v>
      </c>
      <c r="I52" s="436">
        <v>156.99674510240558</v>
      </c>
      <c r="J52" s="437">
        <v>-1.8766685091710866E-2</v>
      </c>
      <c r="K52" s="437">
        <v>-2.0051673532096137E-2</v>
      </c>
      <c r="L52" s="437">
        <v>2.6080168381514612E-2</v>
      </c>
      <c r="M52" s="294"/>
      <c r="N52" s="294"/>
      <c r="O52" s="294"/>
      <c r="P52" s="166"/>
      <c r="Q52" s="197"/>
      <c r="R52" s="77"/>
      <c r="S52" s="77"/>
    </row>
    <row r="53" spans="1:19" s="265" customFormat="1" ht="12.75" customHeight="1">
      <c r="A53" s="446" t="s">
        <v>1248</v>
      </c>
      <c r="B53" s="438" t="s">
        <v>1249</v>
      </c>
      <c r="C53" s="439" t="s">
        <v>1250</v>
      </c>
      <c r="D53" s="439" t="s">
        <v>141</v>
      </c>
      <c r="E53" s="114" t="s">
        <v>1205</v>
      </c>
      <c r="F53" s="114" t="s">
        <v>1201</v>
      </c>
      <c r="G53" s="114" t="s">
        <v>1251</v>
      </c>
      <c r="H53" s="435">
        <v>5918822.7074999996</v>
      </c>
      <c r="I53" s="436">
        <v>170.86047515767129</v>
      </c>
      <c r="J53" s="437">
        <v>-7.292203801093633E-2</v>
      </c>
      <c r="K53" s="437">
        <v>-5.0209970552656413E-2</v>
      </c>
      <c r="L53" s="437">
        <v>-0.14818692685273016</v>
      </c>
      <c r="M53" s="294"/>
      <c r="N53" s="294"/>
      <c r="O53" s="294"/>
      <c r="P53" s="166"/>
      <c r="Q53" s="197"/>
      <c r="R53" s="77"/>
      <c r="S53" s="77"/>
    </row>
    <row r="54" spans="1:19" s="265" customFormat="1" ht="12.75" customHeight="1">
      <c r="A54" s="446" t="s">
        <v>1252</v>
      </c>
      <c r="B54" s="438" t="s">
        <v>1253</v>
      </c>
      <c r="C54" s="439" t="s">
        <v>1254</v>
      </c>
      <c r="D54" s="439" t="s">
        <v>1255</v>
      </c>
      <c r="E54" s="114" t="s">
        <v>1209</v>
      </c>
      <c r="F54" s="114" t="s">
        <v>1201</v>
      </c>
      <c r="G54" s="114" t="s">
        <v>1206</v>
      </c>
      <c r="H54" s="435">
        <v>50790198.100000001</v>
      </c>
      <c r="I54" s="436">
        <v>723.66020524117357</v>
      </c>
      <c r="J54" s="437">
        <v>-1.7323180283284834E-2</v>
      </c>
      <c r="K54" s="437">
        <v>-1.2490104467984042E-2</v>
      </c>
      <c r="L54" s="437">
        <v>-0.1141744212414918</v>
      </c>
      <c r="M54" s="294"/>
      <c r="N54" s="294"/>
      <c r="O54" s="294"/>
      <c r="P54" s="166"/>
      <c r="Q54" s="197"/>
      <c r="R54" s="77"/>
      <c r="S54" s="77"/>
    </row>
    <row r="55" spans="1:19" ht="12.75" customHeight="1">
      <c r="A55" s="113" t="s">
        <v>1256</v>
      </c>
      <c r="B55" s="438">
        <v>80921653541</v>
      </c>
      <c r="C55" s="439" t="s">
        <v>1257</v>
      </c>
      <c r="D55" s="439" t="s">
        <v>1255</v>
      </c>
      <c r="E55" s="114" t="s">
        <v>1205</v>
      </c>
      <c r="F55" s="114" t="s">
        <v>1201</v>
      </c>
      <c r="G55" s="114" t="s">
        <v>1210</v>
      </c>
      <c r="H55" s="435">
        <v>28381560.370000001</v>
      </c>
      <c r="I55" s="436">
        <v>123.40605437237232</v>
      </c>
      <c r="J55" s="437">
        <v>-1.6434335197348937E-2</v>
      </c>
      <c r="K55" s="437">
        <v>-1.6066754691799301E-2</v>
      </c>
      <c r="L55" s="437">
        <v>-0.16539307128132164</v>
      </c>
      <c r="M55" s="294"/>
      <c r="N55" s="294"/>
      <c r="O55" s="294"/>
      <c r="P55" s="166"/>
      <c r="Q55" s="197"/>
      <c r="R55" s="77"/>
      <c r="S55" s="77"/>
    </row>
    <row r="56" spans="1:19" ht="12.75" customHeight="1">
      <c r="A56" s="446" t="s">
        <v>1258</v>
      </c>
      <c r="B56" s="438">
        <v>43449016606</v>
      </c>
      <c r="C56" s="439" t="s">
        <v>1259</v>
      </c>
      <c r="D56" s="439" t="s">
        <v>1255</v>
      </c>
      <c r="E56" s="114" t="s">
        <v>1209</v>
      </c>
      <c r="F56" s="114" t="s">
        <v>1201</v>
      </c>
      <c r="G56" s="114" t="s">
        <v>1210</v>
      </c>
      <c r="H56" s="435">
        <v>80292155.269999996</v>
      </c>
      <c r="I56" s="436">
        <v>111.90825940144822</v>
      </c>
      <c r="J56" s="437">
        <v>-1.3703120858854723E-2</v>
      </c>
      <c r="K56" s="437">
        <v>-1.2092801596405356E-2</v>
      </c>
      <c r="L56" s="437">
        <v>-0.15881721926320225</v>
      </c>
      <c r="M56" s="294"/>
      <c r="N56" s="294"/>
      <c r="O56" s="294"/>
      <c r="P56" s="166"/>
      <c r="Q56" s="197"/>
      <c r="R56" s="77"/>
      <c r="S56" s="77"/>
    </row>
    <row r="57" spans="1:19" ht="12.75" customHeight="1">
      <c r="A57" s="113" t="s">
        <v>1260</v>
      </c>
      <c r="B57" s="192">
        <v>70498146370</v>
      </c>
      <c r="C57" s="433" t="s">
        <v>1261</v>
      </c>
      <c r="D57" s="439" t="s">
        <v>1255</v>
      </c>
      <c r="E57" s="114" t="s">
        <v>1213</v>
      </c>
      <c r="F57" s="114" t="s">
        <v>1201</v>
      </c>
      <c r="G57" s="114" t="s">
        <v>1206</v>
      </c>
      <c r="H57" s="440">
        <v>65590071.969999999</v>
      </c>
      <c r="I57" s="441">
        <v>808.83970647104843</v>
      </c>
      <c r="J57" s="437">
        <v>-6.6618750349755285E-2</v>
      </c>
      <c r="K57" s="437">
        <v>-1.2978256019243739E-3</v>
      </c>
      <c r="L57" s="437">
        <v>9.5603475094296897E-6</v>
      </c>
      <c r="M57" s="294"/>
      <c r="N57" s="294"/>
      <c r="O57" s="294"/>
      <c r="P57" s="166"/>
      <c r="Q57" s="197"/>
      <c r="R57" s="77"/>
      <c r="S57" s="77"/>
    </row>
    <row r="58" spans="1:19" ht="12.75" customHeight="1">
      <c r="A58" s="442" t="s">
        <v>1262</v>
      </c>
      <c r="B58" s="443" t="s">
        <v>1263</v>
      </c>
      <c r="C58" s="892" t="s">
        <v>1264</v>
      </c>
      <c r="D58" s="439" t="s">
        <v>1255</v>
      </c>
      <c r="E58" s="434" t="s">
        <v>1213</v>
      </c>
      <c r="F58" s="434" t="s">
        <v>1201</v>
      </c>
      <c r="G58" s="434" t="s">
        <v>1210</v>
      </c>
      <c r="H58" s="115">
        <v>212549304.05000001</v>
      </c>
      <c r="I58" s="116">
        <v>142.02138475344017</v>
      </c>
      <c r="J58" s="437">
        <v>-0.35917273197994037</v>
      </c>
      <c r="K58" s="437">
        <v>-2.0891183545048819E-2</v>
      </c>
      <c r="L58" s="437">
        <v>-2.0577268434477824E-2</v>
      </c>
      <c r="M58" s="294"/>
      <c r="N58" s="294"/>
      <c r="O58" s="294"/>
      <c r="P58" s="166"/>
      <c r="Q58" s="197"/>
      <c r="R58" s="77"/>
      <c r="S58" s="77"/>
    </row>
    <row r="59" spans="1:19" ht="12.75" customHeight="1">
      <c r="A59" s="113" t="s">
        <v>1265</v>
      </c>
      <c r="B59" s="192" t="s">
        <v>1266</v>
      </c>
      <c r="C59" s="433" t="s">
        <v>1267</v>
      </c>
      <c r="D59" s="439" t="s">
        <v>1255</v>
      </c>
      <c r="E59" s="114" t="s">
        <v>1213</v>
      </c>
      <c r="F59" s="114" t="s">
        <v>1201</v>
      </c>
      <c r="G59" s="114" t="s">
        <v>1206</v>
      </c>
      <c r="H59" s="435">
        <v>150191804.12</v>
      </c>
      <c r="I59" s="436">
        <v>1147.0846832858642</v>
      </c>
      <c r="J59" s="437">
        <v>-2.6005925760387183E-2</v>
      </c>
      <c r="K59" s="437">
        <v>-9.2596984489120571E-3</v>
      </c>
      <c r="L59" s="437">
        <v>-0.10971260418103523</v>
      </c>
      <c r="M59" s="294"/>
      <c r="N59" s="294"/>
      <c r="O59" s="294"/>
      <c r="P59" s="166"/>
      <c r="Q59" s="197"/>
      <c r="R59" s="77"/>
      <c r="S59" s="77"/>
    </row>
    <row r="60" spans="1:19" ht="12.75" customHeight="1">
      <c r="A60" s="135" t="s">
        <v>1268</v>
      </c>
      <c r="B60" s="192">
        <v>99792542550</v>
      </c>
      <c r="C60" s="433" t="s">
        <v>1269</v>
      </c>
      <c r="D60" s="439" t="s">
        <v>112</v>
      </c>
      <c r="E60" s="114" t="s">
        <v>1209</v>
      </c>
      <c r="F60" s="114" t="s">
        <v>114</v>
      </c>
      <c r="G60" s="114" t="s">
        <v>1206</v>
      </c>
      <c r="H60" s="435">
        <v>66308713.301200002</v>
      </c>
      <c r="I60" s="436">
        <v>114.0706</v>
      </c>
      <c r="J60" s="437">
        <v>-5.8476628873288194E-2</v>
      </c>
      <c r="K60" s="437">
        <v>-5.0703536298553509E-2</v>
      </c>
      <c r="L60" s="437">
        <v>-0.14133133491199068</v>
      </c>
      <c r="M60" s="294"/>
      <c r="N60" s="294"/>
      <c r="O60" s="294"/>
      <c r="P60" s="166"/>
      <c r="Q60" s="197"/>
      <c r="R60" s="77"/>
      <c r="S60" s="77"/>
    </row>
    <row r="61" spans="1:19" ht="12.75" customHeight="1">
      <c r="A61" s="113" t="s">
        <v>1201</v>
      </c>
      <c r="B61" s="192" t="s">
        <v>1201</v>
      </c>
      <c r="C61" s="433" t="s">
        <v>1201</v>
      </c>
      <c r="D61" s="439" t="s">
        <v>1201</v>
      </c>
      <c r="E61" s="114" t="s">
        <v>1201</v>
      </c>
      <c r="F61" s="114" t="s">
        <v>115</v>
      </c>
      <c r="G61" s="114" t="s">
        <v>1206</v>
      </c>
      <c r="H61" s="435">
        <v>35068989.991599999</v>
      </c>
      <c r="I61" s="436">
        <v>110.50660000000001</v>
      </c>
      <c r="J61" s="437">
        <v>-5.1472680663550041E-2</v>
      </c>
      <c r="K61" s="437">
        <v>-5.1119290043916465E-2</v>
      </c>
      <c r="L61" s="437">
        <v>-0.14565542480232285</v>
      </c>
      <c r="M61" s="294"/>
      <c r="N61" s="294"/>
      <c r="O61" s="294"/>
      <c r="P61" s="166"/>
      <c r="Q61" s="197"/>
      <c r="R61" s="77"/>
      <c r="S61" s="77"/>
    </row>
    <row r="62" spans="1:19" s="265" customFormat="1" ht="12.75" customHeight="1">
      <c r="A62" s="113" t="s">
        <v>1201</v>
      </c>
      <c r="B62" s="192" t="s">
        <v>1201</v>
      </c>
      <c r="C62" s="433" t="s">
        <v>1201</v>
      </c>
      <c r="D62" s="439" t="s">
        <v>1201</v>
      </c>
      <c r="E62" s="114" t="s">
        <v>1201</v>
      </c>
      <c r="F62" s="114" t="s">
        <v>116</v>
      </c>
      <c r="G62" s="114" t="s">
        <v>1206</v>
      </c>
      <c r="H62" s="435">
        <v>1206198.3589999999</v>
      </c>
      <c r="I62" s="436">
        <v>112.9974</v>
      </c>
      <c r="J62" s="437">
        <v>-1.3724311196916306E-2</v>
      </c>
      <c r="K62" s="437">
        <v>-5.0484864120601158E-2</v>
      </c>
      <c r="L62" s="437" t="s">
        <v>1201</v>
      </c>
      <c r="M62" s="294"/>
      <c r="N62" s="294"/>
      <c r="O62" s="294"/>
      <c r="P62" s="166"/>
      <c r="Q62" s="197"/>
      <c r="R62" s="77"/>
      <c r="S62" s="77"/>
    </row>
    <row r="63" spans="1:19" ht="12.75" customHeight="1">
      <c r="A63" s="113" t="s">
        <v>1270</v>
      </c>
      <c r="B63" s="192">
        <v>48827873221</v>
      </c>
      <c r="C63" s="433" t="s">
        <v>1271</v>
      </c>
      <c r="D63" s="439" t="s">
        <v>112</v>
      </c>
      <c r="E63" s="114" t="s">
        <v>1213</v>
      </c>
      <c r="F63" s="114" t="s">
        <v>114</v>
      </c>
      <c r="G63" s="114" t="s">
        <v>1206</v>
      </c>
      <c r="H63" s="435">
        <v>30491646.1131</v>
      </c>
      <c r="I63" s="436">
        <v>1611.0650000000001</v>
      </c>
      <c r="J63" s="437">
        <v>-9.0047915279976798E-2</v>
      </c>
      <c r="K63" s="437">
        <v>-9.8569807527713049E-3</v>
      </c>
      <c r="L63" s="437">
        <v>-0.12022760428070756</v>
      </c>
      <c r="M63" s="294"/>
      <c r="N63" s="294"/>
      <c r="O63" s="294"/>
      <c r="P63" s="166"/>
      <c r="Q63" s="197"/>
      <c r="R63" s="77"/>
      <c r="S63" s="77"/>
    </row>
    <row r="64" spans="1:19" ht="12.75" customHeight="1">
      <c r="A64" s="113" t="s">
        <v>1201</v>
      </c>
      <c r="B64" s="192" t="s">
        <v>1201</v>
      </c>
      <c r="C64" s="433" t="s">
        <v>1201</v>
      </c>
      <c r="D64" s="433" t="s">
        <v>1201</v>
      </c>
      <c r="E64" s="114" t="s">
        <v>1201</v>
      </c>
      <c r="F64" s="114" t="s">
        <v>115</v>
      </c>
      <c r="G64" s="114" t="s">
        <v>1206</v>
      </c>
      <c r="H64" s="435">
        <v>63840663.694700003</v>
      </c>
      <c r="I64" s="436">
        <v>1548.8931</v>
      </c>
      <c r="J64" s="437">
        <v>-2.2943022319720341E-2</v>
      </c>
      <c r="K64" s="437">
        <v>-1.0281679237536534E-2</v>
      </c>
      <c r="L64" s="437">
        <v>-0.12363125266127539</v>
      </c>
      <c r="M64" s="294"/>
      <c r="N64" s="294"/>
      <c r="O64" s="294"/>
      <c r="P64" s="166"/>
      <c r="Q64" s="197"/>
      <c r="R64" s="77"/>
      <c r="S64" s="77"/>
    </row>
    <row r="65" spans="1:19" ht="12.75" customHeight="1">
      <c r="A65" s="446" t="s">
        <v>1201</v>
      </c>
      <c r="B65" s="192" t="s">
        <v>1201</v>
      </c>
      <c r="C65" s="433" t="s">
        <v>1201</v>
      </c>
      <c r="D65" s="433" t="s">
        <v>1201</v>
      </c>
      <c r="E65" s="114" t="s">
        <v>1201</v>
      </c>
      <c r="F65" s="114" t="s">
        <v>116</v>
      </c>
      <c r="G65" s="114" t="s">
        <v>1206</v>
      </c>
      <c r="H65" s="435">
        <v>147359.6317</v>
      </c>
      <c r="I65" s="436">
        <v>1568.5617</v>
      </c>
      <c r="J65" s="437">
        <v>0.10211045944944441</v>
      </c>
      <c r="K65" s="437">
        <v>-9.6466587527679337E-3</v>
      </c>
      <c r="L65" s="437" t="s">
        <v>1201</v>
      </c>
      <c r="M65" s="294"/>
      <c r="N65" s="294"/>
      <c r="O65" s="294"/>
      <c r="P65" s="166"/>
      <c r="Q65" s="197"/>
      <c r="R65" s="77"/>
      <c r="S65" s="77"/>
    </row>
    <row r="66" spans="1:19" ht="12.75" customHeight="1">
      <c r="A66" s="446" t="s">
        <v>1272</v>
      </c>
      <c r="B66" s="192" t="s">
        <v>1273</v>
      </c>
      <c r="C66" s="433" t="s">
        <v>1274</v>
      </c>
      <c r="D66" s="433" t="s">
        <v>112</v>
      </c>
      <c r="E66" s="114" t="s">
        <v>1223</v>
      </c>
      <c r="F66" s="114" t="s">
        <v>114</v>
      </c>
      <c r="G66" s="114" t="s">
        <v>1206</v>
      </c>
      <c r="H66" s="435">
        <v>10827913.427100001</v>
      </c>
      <c r="I66" s="436">
        <v>659.75810000000001</v>
      </c>
      <c r="J66" s="437">
        <v>-6.2748623660312863E-2</v>
      </c>
      <c r="K66" s="437">
        <v>-3.5599931523779937E-2</v>
      </c>
      <c r="L66" s="437">
        <v>-0.14010678144358835</v>
      </c>
      <c r="M66" s="294"/>
      <c r="N66" s="294"/>
      <c r="O66" s="294"/>
      <c r="P66" s="166"/>
      <c r="Q66" s="197"/>
      <c r="R66" s="77"/>
      <c r="S66" s="77"/>
    </row>
    <row r="67" spans="1:19" ht="12.75" customHeight="1">
      <c r="A67" s="113" t="s">
        <v>1201</v>
      </c>
      <c r="B67" s="192" t="s">
        <v>1201</v>
      </c>
      <c r="C67" s="433" t="s">
        <v>1201</v>
      </c>
      <c r="D67" s="433" t="s">
        <v>1201</v>
      </c>
      <c r="E67" s="114" t="s">
        <v>1201</v>
      </c>
      <c r="F67" s="114" t="s">
        <v>115</v>
      </c>
      <c r="G67" s="114" t="s">
        <v>1206</v>
      </c>
      <c r="H67" s="435">
        <v>9311310.3486000001</v>
      </c>
      <c r="I67" s="436">
        <v>654.51610000000005</v>
      </c>
      <c r="J67" s="437">
        <v>7.1793232310723987E-3</v>
      </c>
      <c r="K67" s="437">
        <v>-3.6020589257118707E-2</v>
      </c>
      <c r="L67" s="437">
        <v>-0.14440799601865528</v>
      </c>
      <c r="M67" s="294"/>
      <c r="N67" s="294"/>
      <c r="O67" s="294"/>
      <c r="P67" s="166"/>
      <c r="Q67" s="197"/>
      <c r="R67" s="77"/>
      <c r="S67" s="77"/>
    </row>
    <row r="68" spans="1:19" ht="12.75" customHeight="1">
      <c r="A68" s="135" t="s">
        <v>1201</v>
      </c>
      <c r="B68" s="192" t="s">
        <v>1201</v>
      </c>
      <c r="C68" s="433" t="s">
        <v>1201</v>
      </c>
      <c r="D68" s="433" t="s">
        <v>1201</v>
      </c>
      <c r="E68" s="444" t="s">
        <v>1201</v>
      </c>
      <c r="F68" s="444" t="s">
        <v>116</v>
      </c>
      <c r="G68" s="444" t="s">
        <v>1206</v>
      </c>
      <c r="H68" s="435">
        <v>981262.77099999995</v>
      </c>
      <c r="I68" s="436">
        <v>657.91610000000003</v>
      </c>
      <c r="J68" s="437">
        <v>1.4066461364841132E-2</v>
      </c>
      <c r="K68" s="437">
        <v>-3.5385332391616009E-2</v>
      </c>
      <c r="L68" s="437" t="s">
        <v>1201</v>
      </c>
      <c r="M68" s="294"/>
      <c r="N68" s="294"/>
      <c r="O68" s="294"/>
      <c r="P68" s="166"/>
      <c r="Q68" s="197"/>
      <c r="R68" s="77"/>
      <c r="S68" s="77"/>
    </row>
    <row r="69" spans="1:19" ht="12.75" customHeight="1">
      <c r="A69" s="113" t="s">
        <v>1275</v>
      </c>
      <c r="B69" s="192" t="s">
        <v>1276</v>
      </c>
      <c r="C69" s="433" t="s">
        <v>1076</v>
      </c>
      <c r="D69" s="433" t="s">
        <v>112</v>
      </c>
      <c r="E69" s="114" t="s">
        <v>1205</v>
      </c>
      <c r="F69" s="114" t="s">
        <v>114</v>
      </c>
      <c r="G69" s="114" t="s">
        <v>1210</v>
      </c>
      <c r="H69" s="115">
        <v>20672655.305100001</v>
      </c>
      <c r="I69" s="116">
        <v>114.38420000000001</v>
      </c>
      <c r="J69" s="437">
        <v>3.01030611042723E-2</v>
      </c>
      <c r="K69" s="437">
        <v>3.0103159629508047E-2</v>
      </c>
      <c r="L69" s="437">
        <v>-6.4240754887418872E-2</v>
      </c>
      <c r="M69" s="294"/>
      <c r="N69" s="294"/>
      <c r="O69" s="294"/>
      <c r="P69" s="166"/>
      <c r="Q69" s="197"/>
      <c r="R69" s="77"/>
      <c r="S69" s="77"/>
    </row>
    <row r="70" spans="1:19" ht="12.75" customHeight="1">
      <c r="A70" s="113" t="s">
        <v>1201</v>
      </c>
      <c r="B70" s="192" t="s">
        <v>1201</v>
      </c>
      <c r="C70" s="433" t="s">
        <v>1201</v>
      </c>
      <c r="D70" s="433" t="s">
        <v>1201</v>
      </c>
      <c r="E70" s="114" t="s">
        <v>1201</v>
      </c>
      <c r="F70" s="114" t="s">
        <v>115</v>
      </c>
      <c r="G70" s="114" t="s">
        <v>1210</v>
      </c>
      <c r="H70" s="115">
        <v>3317219.2549000001</v>
      </c>
      <c r="I70" s="116">
        <v>114.3869</v>
      </c>
      <c r="J70" s="437">
        <v>3.0103072910411033E-2</v>
      </c>
      <c r="K70" s="437">
        <v>3.0103355333601645E-2</v>
      </c>
      <c r="L70" s="437" t="s">
        <v>1201</v>
      </c>
      <c r="M70" s="294"/>
      <c r="N70" s="294"/>
      <c r="O70" s="294"/>
      <c r="P70" s="166"/>
      <c r="Q70" s="197"/>
      <c r="R70" s="77"/>
      <c r="S70" s="77"/>
    </row>
    <row r="71" spans="1:19" ht="12.75" customHeight="1">
      <c r="A71" s="113" t="s">
        <v>1554</v>
      </c>
      <c r="B71" s="192" t="s">
        <v>1616</v>
      </c>
      <c r="C71" s="433" t="s">
        <v>1617</v>
      </c>
      <c r="D71" s="433" t="s">
        <v>112</v>
      </c>
      <c r="E71" s="114" t="s">
        <v>1209</v>
      </c>
      <c r="F71" s="114" t="s">
        <v>114</v>
      </c>
      <c r="G71" s="114" t="s">
        <v>1251</v>
      </c>
      <c r="H71" s="115">
        <v>9945692.3699999992</v>
      </c>
      <c r="I71" s="116">
        <v>696.12400000000002</v>
      </c>
      <c r="J71" s="437">
        <v>3.3043781453621079E-3</v>
      </c>
      <c r="K71" s="437">
        <v>-1.5352108839163936E-3</v>
      </c>
      <c r="L71" s="437" t="s">
        <v>1201</v>
      </c>
      <c r="M71" s="294"/>
      <c r="N71" s="294"/>
      <c r="O71" s="294"/>
      <c r="P71" s="166"/>
      <c r="Q71" s="197"/>
      <c r="R71" s="77"/>
      <c r="S71" s="77"/>
    </row>
    <row r="72" spans="1:19" ht="12.75" customHeight="1">
      <c r="A72" s="113" t="s">
        <v>1201</v>
      </c>
      <c r="B72" s="438" t="s">
        <v>1201</v>
      </c>
      <c r="C72" s="439" t="s">
        <v>1201</v>
      </c>
      <c r="D72" s="439" t="s">
        <v>1201</v>
      </c>
      <c r="E72" s="114" t="s">
        <v>1201</v>
      </c>
      <c r="F72" s="114" t="s">
        <v>115</v>
      </c>
      <c r="G72" s="114" t="s">
        <v>1251</v>
      </c>
      <c r="H72" s="435">
        <v>0</v>
      </c>
      <c r="I72" s="445">
        <v>0</v>
      </c>
      <c r="J72" s="437" t="s">
        <v>1201</v>
      </c>
      <c r="K72" s="437" t="s">
        <v>1201</v>
      </c>
      <c r="L72" s="437" t="s">
        <v>1201</v>
      </c>
      <c r="M72" s="294"/>
      <c r="N72" s="294"/>
      <c r="O72" s="294"/>
      <c r="P72" s="166"/>
      <c r="Q72" s="197"/>
      <c r="R72" s="77"/>
      <c r="S72" s="77"/>
    </row>
    <row r="73" spans="1:19" ht="12.75" customHeight="1">
      <c r="A73" s="135" t="s">
        <v>1201</v>
      </c>
      <c r="B73" s="438" t="s">
        <v>1201</v>
      </c>
      <c r="C73" s="439" t="s">
        <v>1201</v>
      </c>
      <c r="D73" s="439" t="s">
        <v>1201</v>
      </c>
      <c r="E73" s="114" t="s">
        <v>1201</v>
      </c>
      <c r="F73" s="114" t="s">
        <v>116</v>
      </c>
      <c r="G73" s="114" t="s">
        <v>1251</v>
      </c>
      <c r="H73" s="435">
        <v>0</v>
      </c>
      <c r="I73" s="445">
        <v>0</v>
      </c>
      <c r="J73" s="437" t="s">
        <v>1201</v>
      </c>
      <c r="K73" s="437" t="s">
        <v>1201</v>
      </c>
      <c r="L73" s="437" t="s">
        <v>1201</v>
      </c>
      <c r="M73" s="294"/>
      <c r="N73" s="294"/>
      <c r="O73" s="294"/>
      <c r="P73" s="166"/>
      <c r="Q73" s="197"/>
      <c r="R73" s="77"/>
      <c r="S73" s="77"/>
    </row>
    <row r="74" spans="1:19" s="265" customFormat="1" ht="13.5" customHeight="1">
      <c r="A74" s="113" t="s">
        <v>1277</v>
      </c>
      <c r="B74" s="438" t="s">
        <v>1278</v>
      </c>
      <c r="C74" s="439" t="s">
        <v>1279</v>
      </c>
      <c r="D74" s="439" t="s">
        <v>112</v>
      </c>
      <c r="E74" s="114" t="s">
        <v>1213</v>
      </c>
      <c r="F74" s="114" t="s">
        <v>114</v>
      </c>
      <c r="G74" s="114" t="s">
        <v>1251</v>
      </c>
      <c r="H74" s="435">
        <v>13166894.646199999</v>
      </c>
      <c r="I74" s="445">
        <v>732.53399999999999</v>
      </c>
      <c r="J74" s="437">
        <v>-0.26104710531033914</v>
      </c>
      <c r="K74" s="437">
        <v>-3.9397504398641647E-3</v>
      </c>
      <c r="L74" s="437">
        <v>-2.1456597443972436E-2</v>
      </c>
      <c r="M74" s="294"/>
      <c r="N74" s="294"/>
      <c r="O74" s="294"/>
      <c r="P74" s="166"/>
      <c r="Q74" s="197"/>
      <c r="R74" s="77"/>
      <c r="S74" s="77"/>
    </row>
    <row r="75" spans="1:19" s="265" customFormat="1" ht="13.5" customHeight="1">
      <c r="A75" s="113" t="s">
        <v>1201</v>
      </c>
      <c r="B75" s="438" t="s">
        <v>1201</v>
      </c>
      <c r="C75" s="439" t="s">
        <v>1201</v>
      </c>
      <c r="D75" s="439" t="s">
        <v>1201</v>
      </c>
      <c r="E75" s="114" t="s">
        <v>1201</v>
      </c>
      <c r="F75" s="114" t="s">
        <v>115</v>
      </c>
      <c r="G75" s="114" t="s">
        <v>1251</v>
      </c>
      <c r="H75" s="435">
        <v>3943975.3842000002</v>
      </c>
      <c r="I75" s="445">
        <v>712.74350000000004</v>
      </c>
      <c r="J75" s="437">
        <v>-3.2847156104618525E-2</v>
      </c>
      <c r="K75" s="437">
        <v>-4.3507649467937615E-3</v>
      </c>
      <c r="L75" s="437">
        <v>-2.5412744042744406E-2</v>
      </c>
      <c r="M75" s="294"/>
      <c r="N75" s="294"/>
      <c r="O75" s="294"/>
      <c r="P75" s="166"/>
      <c r="Q75" s="197"/>
      <c r="R75" s="77"/>
      <c r="S75" s="77"/>
    </row>
    <row r="76" spans="1:19" s="265" customFormat="1" ht="13.5" customHeight="1">
      <c r="A76" s="113" t="s">
        <v>1201</v>
      </c>
      <c r="B76" s="438" t="s">
        <v>1201</v>
      </c>
      <c r="C76" s="439" t="s">
        <v>1201</v>
      </c>
      <c r="D76" s="439" t="s">
        <v>1201</v>
      </c>
      <c r="E76" s="114" t="s">
        <v>1201</v>
      </c>
      <c r="F76" s="114" t="s">
        <v>116</v>
      </c>
      <c r="G76" s="114" t="s">
        <v>1251</v>
      </c>
      <c r="H76" s="435">
        <v>120944.2096</v>
      </c>
      <c r="I76" s="445">
        <v>729.2473</v>
      </c>
      <c r="J76" s="437">
        <v>6.6112086247091195E-2</v>
      </c>
      <c r="K76" s="437">
        <v>-3.7007863611873137E-3</v>
      </c>
      <c r="L76" s="437" t="s">
        <v>1201</v>
      </c>
      <c r="M76" s="294"/>
      <c r="N76" s="294"/>
      <c r="O76" s="294"/>
      <c r="P76" s="166"/>
      <c r="Q76" s="197"/>
      <c r="R76" s="77"/>
      <c r="S76" s="77"/>
    </row>
    <row r="77" spans="1:19" s="265" customFormat="1" ht="13.5" customHeight="1">
      <c r="A77" s="113" t="s">
        <v>1280</v>
      </c>
      <c r="B77" s="438">
        <v>61691616181</v>
      </c>
      <c r="C77" s="439" t="s">
        <v>1281</v>
      </c>
      <c r="D77" s="439" t="s">
        <v>112</v>
      </c>
      <c r="E77" s="114" t="s">
        <v>1205</v>
      </c>
      <c r="F77" s="114" t="s">
        <v>114</v>
      </c>
      <c r="G77" s="114" t="s">
        <v>1206</v>
      </c>
      <c r="H77" s="435">
        <v>108700741.8485</v>
      </c>
      <c r="I77" s="445">
        <v>119.51860000000001</v>
      </c>
      <c r="J77" s="437">
        <v>-6.0368164474841279E-2</v>
      </c>
      <c r="K77" s="437">
        <v>-5.7319076348234077E-2</v>
      </c>
      <c r="L77" s="437">
        <v>-0.1246121270099867</v>
      </c>
      <c r="M77" s="294"/>
      <c r="N77" s="294"/>
      <c r="O77" s="294"/>
      <c r="P77" s="166"/>
      <c r="Q77" s="197"/>
      <c r="R77" s="77"/>
      <c r="S77" s="77"/>
    </row>
    <row r="78" spans="1:19" ht="13.5" customHeight="1">
      <c r="A78" s="446" t="s">
        <v>1201</v>
      </c>
      <c r="B78" s="438" t="s">
        <v>1201</v>
      </c>
      <c r="C78" s="439" t="s">
        <v>1201</v>
      </c>
      <c r="D78" s="439" t="s">
        <v>1201</v>
      </c>
      <c r="E78" s="114" t="s">
        <v>1201</v>
      </c>
      <c r="F78" s="114" t="s">
        <v>115</v>
      </c>
      <c r="G78" s="114" t="s">
        <v>1206</v>
      </c>
      <c r="H78" s="435">
        <v>10535210.5811</v>
      </c>
      <c r="I78" s="445">
        <v>114.5607</v>
      </c>
      <c r="J78" s="437">
        <v>-9.2211797497529724E-2</v>
      </c>
      <c r="K78" s="437">
        <v>-5.8159490586101259E-2</v>
      </c>
      <c r="L78" s="437">
        <v>-0.13337568248383858</v>
      </c>
      <c r="M78" s="294"/>
      <c r="N78" s="294"/>
      <c r="O78" s="294"/>
      <c r="P78" s="166"/>
      <c r="Q78" s="197"/>
      <c r="R78" s="77"/>
      <c r="S78" s="77"/>
    </row>
    <row r="79" spans="1:19" s="265" customFormat="1" ht="12.75" customHeight="1">
      <c r="A79" s="446" t="s">
        <v>1201</v>
      </c>
      <c r="B79" s="438" t="s">
        <v>1201</v>
      </c>
      <c r="C79" s="439" t="s">
        <v>1201</v>
      </c>
      <c r="D79" s="439" t="s">
        <v>1201</v>
      </c>
      <c r="E79" s="114" t="s">
        <v>1201</v>
      </c>
      <c r="F79" s="114" t="s">
        <v>116</v>
      </c>
      <c r="G79" s="114" t="s">
        <v>1206</v>
      </c>
      <c r="H79" s="435">
        <v>349872.46509999997</v>
      </c>
      <c r="I79" s="445">
        <v>119.19</v>
      </c>
      <c r="J79" s="437">
        <v>-7.5124841082133131E-2</v>
      </c>
      <c r="K79" s="437">
        <v>-5.6885520775631804E-2</v>
      </c>
      <c r="L79" s="437" t="s">
        <v>1201</v>
      </c>
      <c r="M79" s="294"/>
      <c r="N79" s="294"/>
      <c r="O79" s="294"/>
      <c r="P79" s="166"/>
      <c r="Q79" s="197"/>
      <c r="R79" s="77"/>
      <c r="S79" s="77"/>
    </row>
    <row r="80" spans="1:19" ht="12.75" customHeight="1">
      <c r="A80" s="135" t="s">
        <v>1201</v>
      </c>
      <c r="B80" s="438" t="s">
        <v>1201</v>
      </c>
      <c r="C80" s="439" t="s">
        <v>1201</v>
      </c>
      <c r="D80" s="439" t="s">
        <v>1201</v>
      </c>
      <c r="E80" s="114" t="s">
        <v>1201</v>
      </c>
      <c r="F80" s="114" t="s">
        <v>1205</v>
      </c>
      <c r="G80" s="114" t="s">
        <v>1206</v>
      </c>
      <c r="H80" s="435">
        <v>661089.34539999999</v>
      </c>
      <c r="I80" s="436">
        <v>123.1819</v>
      </c>
      <c r="J80" s="437">
        <v>-5.4552326973000831E-2</v>
      </c>
      <c r="K80" s="437">
        <v>-5.6477021280752493E-2</v>
      </c>
      <c r="L80" s="437">
        <v>-0.11576653675718107</v>
      </c>
      <c r="M80" s="294"/>
      <c r="N80" s="294"/>
      <c r="O80" s="294"/>
      <c r="P80" s="166"/>
      <c r="Q80" s="197"/>
      <c r="R80" s="77"/>
      <c r="S80" s="77"/>
    </row>
    <row r="81" spans="1:19" ht="12.75" customHeight="1">
      <c r="A81" s="135" t="s">
        <v>1282</v>
      </c>
      <c r="B81" s="438" t="s">
        <v>1283</v>
      </c>
      <c r="C81" s="439" t="s">
        <v>1284</v>
      </c>
      <c r="D81" s="439" t="s">
        <v>112</v>
      </c>
      <c r="E81" s="114" t="s">
        <v>1205</v>
      </c>
      <c r="F81" s="114" t="s">
        <v>114</v>
      </c>
      <c r="G81" s="114" t="s">
        <v>1251</v>
      </c>
      <c r="H81" s="435">
        <v>37491301.423</v>
      </c>
      <c r="I81" s="436">
        <v>477.24259999999998</v>
      </c>
      <c r="J81" s="437">
        <v>-9.7380669432694855E-2</v>
      </c>
      <c r="K81" s="437">
        <v>-6.4497412102600626E-2</v>
      </c>
      <c r="L81" s="437">
        <v>-0.40746140500527472</v>
      </c>
      <c r="M81" s="294"/>
      <c r="N81" s="294"/>
      <c r="O81" s="294"/>
      <c r="P81" s="166"/>
      <c r="Q81" s="197"/>
      <c r="R81" s="77"/>
      <c r="S81" s="77"/>
    </row>
    <row r="82" spans="1:19" s="265" customFormat="1" ht="12.75" customHeight="1">
      <c r="A82" s="135" t="s">
        <v>1201</v>
      </c>
      <c r="B82" s="438" t="s">
        <v>1201</v>
      </c>
      <c r="C82" s="439" t="s">
        <v>1201</v>
      </c>
      <c r="D82" s="439" t="s">
        <v>1201</v>
      </c>
      <c r="E82" s="114" t="s">
        <v>1201</v>
      </c>
      <c r="F82" s="114" t="s">
        <v>115</v>
      </c>
      <c r="G82" s="114" t="s">
        <v>1251</v>
      </c>
      <c r="H82" s="435">
        <v>33062341.4811</v>
      </c>
      <c r="I82" s="436">
        <v>469.24009999999998</v>
      </c>
      <c r="J82" s="437">
        <v>-9.2818285624943986E-2</v>
      </c>
      <c r="K82" s="437">
        <v>-6.5338671105279467E-2</v>
      </c>
      <c r="L82" s="437">
        <v>-0.41347118506802683</v>
      </c>
      <c r="M82" s="294"/>
      <c r="N82" s="294"/>
      <c r="O82" s="294"/>
      <c r="P82" s="239"/>
      <c r="Q82" s="240"/>
      <c r="R82" s="77"/>
      <c r="S82" s="77"/>
    </row>
    <row r="83" spans="1:19" s="265" customFormat="1" ht="12.75" customHeight="1">
      <c r="A83" s="135" t="s">
        <v>1201</v>
      </c>
      <c r="B83" s="438" t="s">
        <v>1201</v>
      </c>
      <c r="C83" s="439" t="s">
        <v>1201</v>
      </c>
      <c r="D83" s="439" t="s">
        <v>1201</v>
      </c>
      <c r="E83" s="114" t="s">
        <v>1201</v>
      </c>
      <c r="F83" s="114" t="s">
        <v>116</v>
      </c>
      <c r="G83" s="114" t="s">
        <v>1251</v>
      </c>
      <c r="H83" s="435">
        <v>1286295.2334</v>
      </c>
      <c r="I83" s="436">
        <v>474.31689999999998</v>
      </c>
      <c r="J83" s="437">
        <v>-0.14037413654678632</v>
      </c>
      <c r="K83" s="437">
        <v>-6.4041330425140264E-2</v>
      </c>
      <c r="L83" s="437" t="s">
        <v>1201</v>
      </c>
      <c r="M83" s="294"/>
      <c r="N83" s="294"/>
      <c r="O83" s="294"/>
      <c r="P83" s="239"/>
      <c r="Q83" s="240"/>
      <c r="R83" s="77"/>
      <c r="S83" s="77"/>
    </row>
    <row r="84" spans="1:19" s="265" customFormat="1" ht="12.75" customHeight="1">
      <c r="A84" s="135" t="s">
        <v>1201</v>
      </c>
      <c r="B84" s="438" t="s">
        <v>1201</v>
      </c>
      <c r="C84" s="439" t="s">
        <v>1201</v>
      </c>
      <c r="D84" s="439" t="s">
        <v>1201</v>
      </c>
      <c r="E84" s="114" t="s">
        <v>1201</v>
      </c>
      <c r="F84" s="114" t="s">
        <v>1205</v>
      </c>
      <c r="G84" s="114" t="s">
        <v>1251</v>
      </c>
      <c r="H84" s="435">
        <v>1032815.4652</v>
      </c>
      <c r="I84" s="436">
        <v>486.15289999999999</v>
      </c>
      <c r="J84" s="437">
        <v>-8.7361121001909736E-2</v>
      </c>
      <c r="K84" s="437">
        <v>-6.3625332937138457E-2</v>
      </c>
      <c r="L84" s="437">
        <v>-0.40129912514543353</v>
      </c>
      <c r="M84" s="294"/>
      <c r="N84" s="294"/>
      <c r="O84" s="294"/>
      <c r="P84" s="239"/>
      <c r="Q84" s="240"/>
      <c r="R84" s="77"/>
      <c r="S84" s="77"/>
    </row>
    <row r="85" spans="1:19" s="265" customFormat="1" ht="12.75" customHeight="1">
      <c r="A85" s="135" t="s">
        <v>1285</v>
      </c>
      <c r="B85" s="438" t="s">
        <v>1286</v>
      </c>
      <c r="C85" s="439" t="s">
        <v>1287</v>
      </c>
      <c r="D85" s="439" t="s">
        <v>112</v>
      </c>
      <c r="E85" s="114" t="s">
        <v>1223</v>
      </c>
      <c r="F85" s="114" t="s">
        <v>114</v>
      </c>
      <c r="G85" s="114" t="s">
        <v>1206</v>
      </c>
      <c r="H85" s="435">
        <v>32483764.683499999</v>
      </c>
      <c r="I85" s="436">
        <v>810.58010000000002</v>
      </c>
      <c r="J85" s="437">
        <v>-5.6790087684331469E-2</v>
      </c>
      <c r="K85" s="437">
        <v>-1.5855576085815448E-2</v>
      </c>
      <c r="L85" s="437">
        <v>-0.10194998984895531</v>
      </c>
      <c r="M85" s="294"/>
      <c r="N85" s="294"/>
      <c r="O85" s="294"/>
      <c r="P85" s="239"/>
      <c r="Q85" s="240"/>
      <c r="R85" s="77"/>
      <c r="S85" s="77"/>
    </row>
    <row r="86" spans="1:19" s="265" customFormat="1" ht="12.75" customHeight="1">
      <c r="A86" s="135" t="s">
        <v>1201</v>
      </c>
      <c r="B86" s="438" t="s">
        <v>1201</v>
      </c>
      <c r="C86" s="439" t="s">
        <v>1201</v>
      </c>
      <c r="D86" s="439" t="s">
        <v>1201</v>
      </c>
      <c r="E86" s="114" t="s">
        <v>1201</v>
      </c>
      <c r="F86" s="114" t="s">
        <v>115</v>
      </c>
      <c r="G86" s="1042" t="s">
        <v>1206</v>
      </c>
      <c r="H86" s="435">
        <v>156136723.09240001</v>
      </c>
      <c r="I86" s="1043">
        <v>787.11410000000001</v>
      </c>
      <c r="J86" s="437">
        <v>-2.5793090352302817E-2</v>
      </c>
      <c r="K86" s="437">
        <v>-1.6269037964344868E-2</v>
      </c>
      <c r="L86" s="437">
        <v>-0.10636846839000658</v>
      </c>
      <c r="M86" s="294"/>
      <c r="N86" s="294"/>
      <c r="O86" s="294"/>
      <c r="P86" s="239"/>
      <c r="Q86" s="240"/>
      <c r="R86" s="77"/>
      <c r="S86" s="77"/>
    </row>
    <row r="87" spans="1:19" ht="12.75" customHeight="1">
      <c r="A87" s="113" t="s">
        <v>1201</v>
      </c>
      <c r="B87" s="192" t="s">
        <v>1201</v>
      </c>
      <c r="C87" s="433" t="s">
        <v>1201</v>
      </c>
      <c r="D87" s="433" t="s">
        <v>1201</v>
      </c>
      <c r="E87" s="114" t="s">
        <v>1201</v>
      </c>
      <c r="F87" s="114" t="s">
        <v>116</v>
      </c>
      <c r="G87" s="114" t="s">
        <v>1206</v>
      </c>
      <c r="H87" s="435">
        <v>173918.71410000001</v>
      </c>
      <c r="I87" s="436">
        <v>791.91750000000002</v>
      </c>
      <c r="J87" s="437">
        <v>5.3370323879930792E-2</v>
      </c>
      <c r="K87" s="437">
        <v>-1.5647259252495216E-2</v>
      </c>
      <c r="L87" s="437" t="s">
        <v>1201</v>
      </c>
      <c r="M87" s="294"/>
      <c r="N87" s="294"/>
      <c r="O87" s="294"/>
      <c r="P87" s="166"/>
      <c r="Q87" s="197"/>
      <c r="R87" s="77"/>
      <c r="S87" s="77"/>
    </row>
    <row r="88" spans="1:19" ht="12.75" customHeight="1">
      <c r="A88" s="113" t="s">
        <v>1288</v>
      </c>
      <c r="B88" s="192" t="s">
        <v>1289</v>
      </c>
      <c r="C88" s="433" t="s">
        <v>1167</v>
      </c>
      <c r="D88" s="433" t="s">
        <v>112</v>
      </c>
      <c r="E88" s="114" t="s">
        <v>1205</v>
      </c>
      <c r="F88" s="114" t="s">
        <v>114</v>
      </c>
      <c r="G88" s="114" t="s">
        <v>1210</v>
      </c>
      <c r="H88" s="435">
        <v>35366163.598899998</v>
      </c>
      <c r="I88" s="436">
        <v>138.1739</v>
      </c>
      <c r="J88" s="437">
        <v>-1.033767000282515E-2</v>
      </c>
      <c r="K88" s="437">
        <v>-1.0337551533765144E-2</v>
      </c>
      <c r="L88" s="437">
        <v>-0.11300354562568826</v>
      </c>
      <c r="M88" s="294"/>
      <c r="N88" s="294"/>
      <c r="O88" s="294"/>
      <c r="P88" s="166"/>
      <c r="Q88" s="197"/>
      <c r="R88" s="77"/>
      <c r="S88" s="77"/>
    </row>
    <row r="89" spans="1:19" ht="12.75" customHeight="1">
      <c r="A89" s="113" t="s">
        <v>1201</v>
      </c>
      <c r="B89" s="192" t="s">
        <v>1201</v>
      </c>
      <c r="C89" s="433" t="s">
        <v>1201</v>
      </c>
      <c r="D89" s="433" t="s">
        <v>1201</v>
      </c>
      <c r="E89" s="114" t="s">
        <v>1201</v>
      </c>
      <c r="F89" s="114" t="s">
        <v>115</v>
      </c>
      <c r="G89" s="114" t="s">
        <v>1210</v>
      </c>
      <c r="H89" s="435">
        <v>552713.94110000005</v>
      </c>
      <c r="I89" s="436">
        <v>138.17850000000001</v>
      </c>
      <c r="J89" s="437">
        <v>-1.0337586828282119E-2</v>
      </c>
      <c r="K89" s="437">
        <v>-1.0337210951298359E-2</v>
      </c>
      <c r="L89" s="437" t="s">
        <v>1201</v>
      </c>
      <c r="M89" s="294"/>
      <c r="N89" s="294"/>
      <c r="O89" s="294"/>
      <c r="P89" s="166"/>
      <c r="Q89" s="197"/>
      <c r="R89" s="77"/>
      <c r="S89" s="77"/>
    </row>
    <row r="90" spans="1:19" ht="12.75" customHeight="1">
      <c r="A90" s="113" t="s">
        <v>1290</v>
      </c>
      <c r="B90" s="192" t="s">
        <v>1291</v>
      </c>
      <c r="C90" s="433" t="s">
        <v>1292</v>
      </c>
      <c r="D90" s="433" t="s">
        <v>112</v>
      </c>
      <c r="E90" s="114" t="s">
        <v>1205</v>
      </c>
      <c r="F90" s="114" t="s">
        <v>114</v>
      </c>
      <c r="G90" s="114" t="s">
        <v>1206</v>
      </c>
      <c r="H90" s="435">
        <v>157822969.00830001</v>
      </c>
      <c r="I90" s="436">
        <v>1142.33</v>
      </c>
      <c r="J90" s="437">
        <v>6.2075040493132505E-3</v>
      </c>
      <c r="K90" s="437">
        <v>7.3535993007260991E-3</v>
      </c>
      <c r="L90" s="437">
        <v>-3.3607137750689908E-2</v>
      </c>
      <c r="M90" s="294"/>
      <c r="N90" s="294"/>
      <c r="O90" s="294"/>
      <c r="P90" s="166"/>
      <c r="Q90" s="197"/>
      <c r="R90" s="77"/>
      <c r="S90" s="77"/>
    </row>
    <row r="91" spans="1:19" ht="12.75" customHeight="1">
      <c r="A91" s="113" t="s">
        <v>1201</v>
      </c>
      <c r="B91" s="192" t="s">
        <v>1201</v>
      </c>
      <c r="C91" s="433" t="s">
        <v>1201</v>
      </c>
      <c r="D91" s="433" t="s">
        <v>1201</v>
      </c>
      <c r="E91" s="114" t="s">
        <v>1201</v>
      </c>
      <c r="F91" s="114" t="s">
        <v>115</v>
      </c>
      <c r="G91" s="114" t="s">
        <v>1206</v>
      </c>
      <c r="H91" s="435">
        <v>11690902.2872</v>
      </c>
      <c r="I91" s="436">
        <v>1051.3739</v>
      </c>
      <c r="J91" s="437">
        <v>4.3639199226298775E-2</v>
      </c>
      <c r="K91" s="437">
        <v>6.5076910017198841E-3</v>
      </c>
      <c r="L91" s="437">
        <v>-4.3182713764465253E-2</v>
      </c>
      <c r="M91" s="294"/>
      <c r="N91" s="294"/>
      <c r="O91" s="294"/>
      <c r="P91" s="166"/>
      <c r="Q91" s="197"/>
      <c r="R91" s="77"/>
      <c r="S91" s="77"/>
    </row>
    <row r="92" spans="1:19" ht="12.75" customHeight="1">
      <c r="A92" s="135" t="s">
        <v>1201</v>
      </c>
      <c r="B92" s="192" t="s">
        <v>1201</v>
      </c>
      <c r="C92" s="433" t="s">
        <v>1201</v>
      </c>
      <c r="D92" s="433" t="s">
        <v>1201</v>
      </c>
      <c r="E92" s="114" t="s">
        <v>1201</v>
      </c>
      <c r="F92" s="114" t="s">
        <v>116</v>
      </c>
      <c r="G92" s="114" t="s">
        <v>1206</v>
      </c>
      <c r="H92" s="435">
        <v>1118346.3075000001</v>
      </c>
      <c r="I92" s="436">
        <v>1136.9792</v>
      </c>
      <c r="J92" s="437">
        <v>-6.5759934559650124E-2</v>
      </c>
      <c r="K92" s="437">
        <v>7.7724039259554623E-3</v>
      </c>
      <c r="L92" s="437" t="s">
        <v>1201</v>
      </c>
      <c r="M92" s="294"/>
      <c r="N92" s="294"/>
      <c r="O92" s="294"/>
      <c r="P92" s="166"/>
      <c r="Q92" s="197"/>
      <c r="R92" s="77"/>
      <c r="S92" s="77"/>
    </row>
    <row r="93" spans="1:19" ht="12.75" customHeight="1">
      <c r="A93" s="113" t="s">
        <v>1201</v>
      </c>
      <c r="B93" s="192" t="s">
        <v>1201</v>
      </c>
      <c r="C93" s="433" t="s">
        <v>1201</v>
      </c>
      <c r="D93" s="433" t="s">
        <v>1201</v>
      </c>
      <c r="E93" s="114" t="s">
        <v>1201</v>
      </c>
      <c r="F93" s="114" t="s">
        <v>1205</v>
      </c>
      <c r="G93" s="114" t="s">
        <v>1206</v>
      </c>
      <c r="H93" s="435">
        <v>585667.34420000005</v>
      </c>
      <c r="I93" s="436">
        <v>1174.7697000000001</v>
      </c>
      <c r="J93" s="437">
        <v>9.3206631923259398E-3</v>
      </c>
      <c r="K93" s="437">
        <v>8.1976183033090066E-3</v>
      </c>
      <c r="L93" s="437">
        <v>-2.4047052833068738E-2</v>
      </c>
      <c r="M93" s="294"/>
      <c r="N93" s="294"/>
      <c r="O93" s="294"/>
      <c r="P93" s="166"/>
      <c r="Q93" s="197"/>
      <c r="R93" s="77"/>
      <c r="S93" s="77"/>
    </row>
    <row r="94" spans="1:19" ht="12.75" customHeight="1">
      <c r="A94" s="113" t="s">
        <v>1542</v>
      </c>
      <c r="B94" s="192">
        <v>74643964821</v>
      </c>
      <c r="C94" s="433" t="s">
        <v>1293</v>
      </c>
      <c r="D94" s="433" t="s">
        <v>112</v>
      </c>
      <c r="E94" s="114" t="s">
        <v>1213</v>
      </c>
      <c r="F94" s="114" t="s">
        <v>1201</v>
      </c>
      <c r="G94" s="114" t="s">
        <v>1206</v>
      </c>
      <c r="H94" s="435">
        <v>313349942.85000002</v>
      </c>
      <c r="I94" s="436">
        <v>989.97096282419159</v>
      </c>
      <c r="J94" s="437">
        <v>4.4837763702614719E-2</v>
      </c>
      <c r="K94" s="437">
        <v>1.2619958496780104E-3</v>
      </c>
      <c r="L94" s="437">
        <v>3.8034891717357855E-3</v>
      </c>
      <c r="M94" s="294"/>
      <c r="N94" s="294"/>
      <c r="O94" s="294"/>
      <c r="P94" s="166"/>
      <c r="Q94" s="197"/>
      <c r="R94" s="77"/>
      <c r="S94" s="77"/>
    </row>
    <row r="95" spans="1:19" ht="12.75" customHeight="1">
      <c r="A95" s="113" t="s">
        <v>1294</v>
      </c>
      <c r="B95" s="192" t="s">
        <v>1295</v>
      </c>
      <c r="C95" s="433" t="s">
        <v>1296</v>
      </c>
      <c r="D95" s="433" t="s">
        <v>1072</v>
      </c>
      <c r="E95" s="114" t="s">
        <v>1213</v>
      </c>
      <c r="F95" s="114" t="s">
        <v>1201</v>
      </c>
      <c r="G95" s="114" t="s">
        <v>1210</v>
      </c>
      <c r="H95" s="435">
        <v>517921735.35000002</v>
      </c>
      <c r="I95" s="436">
        <v>996003.33721153846</v>
      </c>
      <c r="J95" s="437">
        <v>-1.5185764445845296E-3</v>
      </c>
      <c r="K95" s="437">
        <v>-1.5185764445846406E-3</v>
      </c>
      <c r="L95" s="437">
        <v>-2.2925906554293607E-2</v>
      </c>
      <c r="M95" s="294"/>
      <c r="N95" s="294"/>
      <c r="O95" s="294"/>
      <c r="P95" s="166"/>
      <c r="Q95" s="197"/>
      <c r="R95" s="77"/>
      <c r="S95" s="77"/>
    </row>
    <row r="96" spans="1:19" ht="12.75" customHeight="1">
      <c r="A96" s="113" t="s">
        <v>1297</v>
      </c>
      <c r="B96" s="192" t="s">
        <v>1298</v>
      </c>
      <c r="C96" s="433" t="s">
        <v>1299</v>
      </c>
      <c r="D96" s="433" t="s">
        <v>1072</v>
      </c>
      <c r="E96" s="114" t="s">
        <v>1223</v>
      </c>
      <c r="F96" s="114" t="s">
        <v>1201</v>
      </c>
      <c r="G96" s="114" t="s">
        <v>1206</v>
      </c>
      <c r="H96" s="435">
        <v>63053887.57</v>
      </c>
      <c r="I96" s="436">
        <v>709.03837228527675</v>
      </c>
      <c r="J96" s="437">
        <v>-5.7309404869869796E-2</v>
      </c>
      <c r="K96" s="437">
        <v>-2.4803820359866835E-2</v>
      </c>
      <c r="L96" s="437">
        <v>-9.8024197389142587E-2</v>
      </c>
      <c r="M96" s="294"/>
      <c r="N96" s="294"/>
      <c r="O96" s="294"/>
      <c r="P96" s="166"/>
      <c r="Q96" s="197"/>
      <c r="R96" s="77"/>
      <c r="S96" s="77"/>
    </row>
    <row r="97" spans="1:19" ht="12.75" customHeight="1">
      <c r="A97" s="113" t="s">
        <v>1398</v>
      </c>
      <c r="B97" s="192">
        <v>89809469629</v>
      </c>
      <c r="C97" s="433" t="s">
        <v>1300</v>
      </c>
      <c r="D97" s="433" t="s">
        <v>1072</v>
      </c>
      <c r="E97" s="114" t="s">
        <v>1213</v>
      </c>
      <c r="F97" s="114" t="s">
        <v>1201</v>
      </c>
      <c r="G97" s="114" t="s">
        <v>1206</v>
      </c>
      <c r="H97" s="435">
        <v>221441570.12</v>
      </c>
      <c r="I97" s="436">
        <v>745.90164108202043</v>
      </c>
      <c r="J97" s="437">
        <v>-0.10701827505407024</v>
      </c>
      <c r="K97" s="437">
        <v>-1.04335707023262E-3</v>
      </c>
      <c r="L97" s="437">
        <v>-2.6551866021426895E-2</v>
      </c>
      <c r="M97" s="294"/>
      <c r="N97" s="294"/>
      <c r="O97" s="294"/>
      <c r="P97" s="166"/>
      <c r="Q97" s="197"/>
      <c r="R97" s="77"/>
      <c r="S97" s="77"/>
    </row>
    <row r="98" spans="1:19" ht="12.75" customHeight="1">
      <c r="A98" s="113" t="s">
        <v>1301</v>
      </c>
      <c r="B98" s="192">
        <v>85535430386</v>
      </c>
      <c r="C98" s="433" t="s">
        <v>1302</v>
      </c>
      <c r="D98" s="433" t="s">
        <v>1072</v>
      </c>
      <c r="E98" s="114" t="s">
        <v>1205</v>
      </c>
      <c r="F98" s="114" t="s">
        <v>1201</v>
      </c>
      <c r="G98" s="114" t="s">
        <v>1210</v>
      </c>
      <c r="H98" s="435">
        <v>166395197.65000001</v>
      </c>
      <c r="I98" s="436">
        <v>50.538524928030277</v>
      </c>
      <c r="J98" s="437">
        <v>3.3164661993597688E-2</v>
      </c>
      <c r="K98" s="437">
        <v>3.2917207643406332E-2</v>
      </c>
      <c r="L98" s="437">
        <v>-5.2987670198875736E-2</v>
      </c>
      <c r="M98" s="294"/>
      <c r="N98" s="294"/>
      <c r="O98" s="294"/>
      <c r="P98" s="166"/>
      <c r="Q98" s="197"/>
      <c r="R98" s="77"/>
      <c r="S98" s="77"/>
    </row>
    <row r="99" spans="1:19" ht="12.75" customHeight="1">
      <c r="A99" s="135" t="s">
        <v>1303</v>
      </c>
      <c r="B99" s="192">
        <v>40425097619</v>
      </c>
      <c r="C99" s="433" t="s">
        <v>1304</v>
      </c>
      <c r="D99" s="433" t="s">
        <v>1072</v>
      </c>
      <c r="E99" s="114" t="s">
        <v>1205</v>
      </c>
      <c r="F99" s="114" t="s">
        <v>1201</v>
      </c>
      <c r="G99" s="114" t="s">
        <v>1206</v>
      </c>
      <c r="H99" s="435">
        <v>23602979.170000002</v>
      </c>
      <c r="I99" s="436">
        <v>812.8282592069213</v>
      </c>
      <c r="J99" s="437">
        <v>-5.3760812403903513E-3</v>
      </c>
      <c r="K99" s="437">
        <v>-3.2554775736005626E-3</v>
      </c>
      <c r="L99" s="437">
        <v>-8.0816034950662474E-2</v>
      </c>
      <c r="M99" s="294"/>
      <c r="N99" s="294"/>
      <c r="O99" s="294"/>
      <c r="P99" s="166"/>
      <c r="Q99" s="197"/>
      <c r="R99" s="77"/>
      <c r="S99" s="77"/>
    </row>
    <row r="100" spans="1:19" s="265" customFormat="1" ht="12.75" customHeight="1">
      <c r="A100" s="113" t="s">
        <v>1555</v>
      </c>
      <c r="B100" s="192" t="s">
        <v>1598</v>
      </c>
      <c r="C100" s="433" t="s">
        <v>1599</v>
      </c>
      <c r="D100" s="433" t="s">
        <v>1072</v>
      </c>
      <c r="E100" s="114" t="s">
        <v>1223</v>
      </c>
      <c r="F100" s="114" t="s">
        <v>1201</v>
      </c>
      <c r="G100" s="114" t="s">
        <v>1251</v>
      </c>
      <c r="H100" s="435">
        <v>63572227.840000004</v>
      </c>
      <c r="I100" s="436">
        <v>705.90947066169156</v>
      </c>
      <c r="J100" s="437">
        <v>0.39064107536750581</v>
      </c>
      <c r="K100" s="437">
        <v>-1.927382527419641E-3</v>
      </c>
      <c r="L100" s="437" t="s">
        <v>1201</v>
      </c>
      <c r="M100" s="294"/>
      <c r="N100" s="294"/>
      <c r="O100" s="294"/>
      <c r="P100" s="166"/>
      <c r="Q100" s="197"/>
      <c r="R100" s="77"/>
      <c r="S100" s="77"/>
    </row>
    <row r="101" spans="1:19" s="265" customFormat="1" ht="12.75" customHeight="1">
      <c r="A101" s="135" t="s">
        <v>1305</v>
      </c>
      <c r="B101" s="192">
        <v>61515780704</v>
      </c>
      <c r="C101" s="433" t="s">
        <v>1306</v>
      </c>
      <c r="D101" s="433" t="s">
        <v>1072</v>
      </c>
      <c r="E101" s="114" t="s">
        <v>1213</v>
      </c>
      <c r="F101" s="114" t="s">
        <v>1201</v>
      </c>
      <c r="G101" s="114" t="s">
        <v>1210</v>
      </c>
      <c r="H101" s="435">
        <v>235249943.58000001</v>
      </c>
      <c r="I101" s="436">
        <v>133.18282152145179</v>
      </c>
      <c r="J101" s="437">
        <v>-0.11093828989425814</v>
      </c>
      <c r="K101" s="437">
        <v>2.5149111920863554E-4</v>
      </c>
      <c r="L101" s="437">
        <v>-5.8498502934045682E-5</v>
      </c>
      <c r="M101" s="294"/>
      <c r="N101" s="294"/>
      <c r="O101" s="294"/>
      <c r="P101" s="166"/>
      <c r="Q101" s="197"/>
      <c r="R101" s="77"/>
      <c r="S101" s="77"/>
    </row>
    <row r="102" spans="1:19" s="265" customFormat="1" ht="12.75" customHeight="1">
      <c r="A102" s="113" t="s">
        <v>1307</v>
      </c>
      <c r="B102" s="192">
        <v>16128752508</v>
      </c>
      <c r="C102" s="433" t="s">
        <v>1308</v>
      </c>
      <c r="D102" s="433" t="s">
        <v>1072</v>
      </c>
      <c r="E102" s="114" t="s">
        <v>1209</v>
      </c>
      <c r="F102" s="114" t="s">
        <v>1201</v>
      </c>
      <c r="G102" s="114" t="s">
        <v>1206</v>
      </c>
      <c r="H102" s="435">
        <v>55597715.420000002</v>
      </c>
      <c r="I102" s="436">
        <v>102.10174455627129</v>
      </c>
      <c r="J102" s="437">
        <v>-3.0677725770694941E-2</v>
      </c>
      <c r="K102" s="437">
        <v>-2.0470978046656207E-2</v>
      </c>
      <c r="L102" s="437">
        <v>-0.10644132026001574</v>
      </c>
      <c r="M102" s="294"/>
      <c r="N102" s="294"/>
      <c r="O102" s="294"/>
      <c r="P102" s="166"/>
      <c r="Q102" s="197"/>
      <c r="R102" s="77"/>
      <c r="S102" s="77"/>
    </row>
    <row r="103" spans="1:19" s="265" customFormat="1" ht="12.75" customHeight="1">
      <c r="A103" s="113" t="s">
        <v>1327</v>
      </c>
      <c r="B103" s="192" t="s">
        <v>1328</v>
      </c>
      <c r="C103" s="433" t="s">
        <v>1329</v>
      </c>
      <c r="D103" s="433" t="s">
        <v>1326</v>
      </c>
      <c r="E103" s="114" t="s">
        <v>1213</v>
      </c>
      <c r="F103" s="114" t="s">
        <v>1201</v>
      </c>
      <c r="G103" s="114" t="s">
        <v>1206</v>
      </c>
      <c r="H103" s="435">
        <v>245259366.94330001</v>
      </c>
      <c r="I103" s="436">
        <v>740.02873299863813</v>
      </c>
      <c r="J103" s="437">
        <v>-1.7593174799699907E-2</v>
      </c>
      <c r="K103" s="437">
        <v>-1.0875877101858333E-2</v>
      </c>
      <c r="L103" s="437">
        <v>-0.12116693109224019</v>
      </c>
      <c r="M103" s="294"/>
      <c r="N103" s="294"/>
      <c r="O103" s="294"/>
      <c r="P103" s="166"/>
      <c r="Q103" s="197"/>
      <c r="R103" s="77"/>
      <c r="S103" s="77"/>
    </row>
    <row r="104" spans="1:19" s="265" customFormat="1" ht="12.75" customHeight="1">
      <c r="A104" s="113" t="s">
        <v>1556</v>
      </c>
      <c r="B104" s="192" t="s">
        <v>1600</v>
      </c>
      <c r="C104" s="433" t="s">
        <v>1601</v>
      </c>
      <c r="D104" s="433" t="s">
        <v>1326</v>
      </c>
      <c r="E104" s="114" t="s">
        <v>1223</v>
      </c>
      <c r="F104" s="114" t="s">
        <v>1201</v>
      </c>
      <c r="G104" s="114" t="s">
        <v>1206</v>
      </c>
      <c r="H104" s="435">
        <v>52929904.016800001</v>
      </c>
      <c r="I104" s="436">
        <v>753.77416450729015</v>
      </c>
      <c r="J104" s="437">
        <v>-7.2603984235635188E-3</v>
      </c>
      <c r="K104" s="437">
        <v>-5.3181362340568583E-3</v>
      </c>
      <c r="L104" s="437" t="s">
        <v>1201</v>
      </c>
      <c r="M104" s="294"/>
      <c r="N104" s="294"/>
      <c r="O104" s="294"/>
      <c r="P104" s="166"/>
      <c r="Q104" s="197"/>
      <c r="R104" s="77"/>
      <c r="S104" s="77"/>
    </row>
    <row r="105" spans="1:19" s="265" customFormat="1" ht="12.75" customHeight="1">
      <c r="A105" s="113" t="s">
        <v>1330</v>
      </c>
      <c r="B105" s="192">
        <v>27751007165</v>
      </c>
      <c r="C105" s="433" t="s">
        <v>1331</v>
      </c>
      <c r="D105" s="433" t="s">
        <v>1326</v>
      </c>
      <c r="E105" s="114" t="s">
        <v>1213</v>
      </c>
      <c r="F105" s="114" t="s">
        <v>1201</v>
      </c>
      <c r="G105" s="114" t="s">
        <v>1206</v>
      </c>
      <c r="H105" s="435">
        <v>161809948.27039999</v>
      </c>
      <c r="I105" s="436">
        <v>726.51994205564961</v>
      </c>
      <c r="J105" s="437">
        <v>-6.5838176166871376E-3</v>
      </c>
      <c r="K105" s="437">
        <v>-4.4831768702323638E-3</v>
      </c>
      <c r="L105" s="437">
        <v>-8.4823774490071391E-2</v>
      </c>
      <c r="M105" s="294"/>
      <c r="N105" s="294"/>
      <c r="O105" s="294"/>
      <c r="P105" s="166"/>
      <c r="Q105" s="197"/>
      <c r="R105" s="77"/>
      <c r="S105" s="77"/>
    </row>
    <row r="106" spans="1:19" s="265" customFormat="1" ht="12.75" customHeight="1">
      <c r="A106" s="113" t="s">
        <v>1332</v>
      </c>
      <c r="B106" s="192">
        <v>20010251059</v>
      </c>
      <c r="C106" s="433" t="s">
        <v>1333</v>
      </c>
      <c r="D106" s="433" t="s">
        <v>1326</v>
      </c>
      <c r="E106" s="114" t="s">
        <v>1213</v>
      </c>
      <c r="F106" s="114" t="s">
        <v>1201</v>
      </c>
      <c r="G106" s="114" t="s">
        <v>1206</v>
      </c>
      <c r="H106" s="435">
        <v>140688770.64910001</v>
      </c>
      <c r="I106" s="436">
        <v>774.71111407561034</v>
      </c>
      <c r="J106" s="437">
        <v>-6.7862379379925231E-2</v>
      </c>
      <c r="K106" s="437">
        <v>-3.3143898195076016E-3</v>
      </c>
      <c r="L106" s="437">
        <v>-3.9223257021680613E-2</v>
      </c>
      <c r="M106" s="294"/>
      <c r="N106" s="294"/>
      <c r="O106" s="294"/>
      <c r="P106" s="166"/>
      <c r="Q106" s="197"/>
      <c r="R106" s="77"/>
      <c r="S106" s="77"/>
    </row>
    <row r="107" spans="1:19" s="265" customFormat="1" ht="12.75" customHeight="1">
      <c r="A107" s="113" t="s">
        <v>1334</v>
      </c>
      <c r="B107" s="192" t="s">
        <v>1335</v>
      </c>
      <c r="C107" s="433" t="s">
        <v>1336</v>
      </c>
      <c r="D107" s="433" t="s">
        <v>1326</v>
      </c>
      <c r="E107" s="114" t="s">
        <v>1213</v>
      </c>
      <c r="F107" s="114" t="s">
        <v>1201</v>
      </c>
      <c r="G107" s="114" t="s">
        <v>1210</v>
      </c>
      <c r="H107" s="435">
        <v>131533893.64</v>
      </c>
      <c r="I107" s="436">
        <v>98.673857126135957</v>
      </c>
      <c r="J107" s="437">
        <v>-1.2119111214522138E-2</v>
      </c>
      <c r="K107" s="437">
        <v>-6.8722195342056924E-3</v>
      </c>
      <c r="L107" s="437">
        <v>-4.6841871379988298E-2</v>
      </c>
      <c r="M107" s="294"/>
      <c r="N107" s="294"/>
      <c r="O107" s="294"/>
      <c r="P107" s="166"/>
      <c r="Q107" s="197"/>
      <c r="R107" s="77"/>
      <c r="S107" s="77"/>
    </row>
    <row r="108" spans="1:19" s="265" customFormat="1" ht="12.75" customHeight="1">
      <c r="A108" s="113" t="s">
        <v>1337</v>
      </c>
      <c r="B108" s="192" t="s">
        <v>1338</v>
      </c>
      <c r="C108" s="433" t="s">
        <v>1339</v>
      </c>
      <c r="D108" s="433" t="s">
        <v>1326</v>
      </c>
      <c r="E108" s="114" t="s">
        <v>1213</v>
      </c>
      <c r="F108" s="114" t="s">
        <v>1201</v>
      </c>
      <c r="G108" s="114" t="s">
        <v>1251</v>
      </c>
      <c r="H108" s="435">
        <v>51048317.232600003</v>
      </c>
      <c r="I108" s="436">
        <v>709.02465457076016</v>
      </c>
      <c r="J108" s="437">
        <v>-3.2322554112654389E-2</v>
      </c>
      <c r="K108" s="437">
        <v>2.6652246778180455E-3</v>
      </c>
      <c r="L108" s="437">
        <v>-2.1690600688948791E-2</v>
      </c>
      <c r="M108" s="294"/>
      <c r="N108" s="294"/>
      <c r="O108" s="294"/>
      <c r="P108" s="166"/>
      <c r="Q108" s="197"/>
      <c r="R108" s="77"/>
      <c r="S108" s="77"/>
    </row>
    <row r="109" spans="1:19" s="265" customFormat="1" ht="12.75" customHeight="1">
      <c r="A109" s="113" t="s">
        <v>1342</v>
      </c>
      <c r="B109" s="192">
        <v>79301865686</v>
      </c>
      <c r="C109" s="433" t="s">
        <v>1343</v>
      </c>
      <c r="D109" s="433" t="s">
        <v>1326</v>
      </c>
      <c r="E109" s="114" t="s">
        <v>1227</v>
      </c>
      <c r="F109" s="114" t="s">
        <v>1201</v>
      </c>
      <c r="G109" s="114" t="s">
        <v>1206</v>
      </c>
      <c r="H109" s="435">
        <v>96850676.477599993</v>
      </c>
      <c r="I109" s="436">
        <v>840.67538638483745</v>
      </c>
      <c r="J109" s="437">
        <v>-0.10830678062610055</v>
      </c>
      <c r="K109" s="437">
        <v>-3.2745882952414984E-2</v>
      </c>
      <c r="L109" s="437">
        <v>-9.3125204403059159E-2</v>
      </c>
      <c r="M109" s="294"/>
      <c r="N109" s="294"/>
      <c r="O109" s="294"/>
      <c r="P109" s="166"/>
      <c r="Q109" s="197"/>
      <c r="R109" s="77"/>
      <c r="S109" s="77"/>
    </row>
    <row r="110" spans="1:19" s="265" customFormat="1" ht="12.75" customHeight="1">
      <c r="A110" s="113" t="s">
        <v>1478</v>
      </c>
      <c r="B110" s="192" t="s">
        <v>1340</v>
      </c>
      <c r="C110" s="433" t="s">
        <v>1341</v>
      </c>
      <c r="D110" s="433" t="s">
        <v>1326</v>
      </c>
      <c r="E110" s="114" t="s">
        <v>1227</v>
      </c>
      <c r="F110" s="114" t="s">
        <v>1201</v>
      </c>
      <c r="G110" s="114" t="s">
        <v>1206</v>
      </c>
      <c r="H110" s="435">
        <v>28789780.801800001</v>
      </c>
      <c r="I110" s="436">
        <v>870.4794722339833</v>
      </c>
      <c r="J110" s="437">
        <v>-4.7666485688313109E-2</v>
      </c>
      <c r="K110" s="437">
        <v>-5.4285211648644527E-2</v>
      </c>
      <c r="L110" s="437">
        <v>-0.17756993477220617</v>
      </c>
      <c r="M110" s="294"/>
      <c r="N110" s="294"/>
      <c r="O110" s="294"/>
      <c r="P110" s="166"/>
      <c r="Q110" s="197"/>
      <c r="R110" s="77"/>
      <c r="S110" s="77"/>
    </row>
    <row r="111" spans="1:19" s="265" customFormat="1" ht="12.75" customHeight="1">
      <c r="A111" s="113" t="s">
        <v>1344</v>
      </c>
      <c r="B111" s="192" t="s">
        <v>1345</v>
      </c>
      <c r="C111" s="433" t="s">
        <v>1346</v>
      </c>
      <c r="D111" s="433" t="s">
        <v>1326</v>
      </c>
      <c r="E111" s="114" t="s">
        <v>1227</v>
      </c>
      <c r="F111" s="114" t="s">
        <v>1201</v>
      </c>
      <c r="G111" s="114" t="s">
        <v>1206</v>
      </c>
      <c r="H111" s="435">
        <v>172340530.87439999</v>
      </c>
      <c r="I111" s="436">
        <v>738.06736612431109</v>
      </c>
      <c r="J111" s="437">
        <v>-6.9932622241247855E-2</v>
      </c>
      <c r="K111" s="437">
        <v>-3.7118702931190573E-2</v>
      </c>
      <c r="L111" s="437">
        <v>-0.14493733106310647</v>
      </c>
      <c r="M111" s="294"/>
      <c r="N111" s="294"/>
      <c r="O111" s="294"/>
      <c r="P111" s="166"/>
      <c r="Q111" s="197"/>
      <c r="R111" s="77"/>
      <c r="S111" s="77"/>
    </row>
    <row r="112" spans="1:19" s="265" customFormat="1" ht="12.75" customHeight="1">
      <c r="A112" s="113" t="s">
        <v>1485</v>
      </c>
      <c r="B112" s="192" t="s">
        <v>1494</v>
      </c>
      <c r="C112" s="433" t="s">
        <v>1495</v>
      </c>
      <c r="D112" s="433" t="s">
        <v>1326</v>
      </c>
      <c r="E112" s="114" t="s">
        <v>1227</v>
      </c>
      <c r="F112" s="114" t="s">
        <v>1201</v>
      </c>
      <c r="G112" s="114" t="s">
        <v>1206</v>
      </c>
      <c r="H112" s="435">
        <v>100618278.412</v>
      </c>
      <c r="I112" s="436">
        <v>756.80306261762848</v>
      </c>
      <c r="J112" s="437">
        <v>-2.6401422342272274E-2</v>
      </c>
      <c r="K112" s="437">
        <v>-2.4038280195545214E-2</v>
      </c>
      <c r="L112" s="437">
        <v>-9.6880163871389424E-2</v>
      </c>
      <c r="M112" s="294"/>
      <c r="N112" s="294"/>
      <c r="O112" s="294"/>
      <c r="P112" s="166"/>
      <c r="Q112" s="197"/>
      <c r="R112" s="77"/>
      <c r="S112" s="77"/>
    </row>
    <row r="113" spans="1:19" s="265" customFormat="1" ht="12.75" customHeight="1">
      <c r="A113" s="113" t="s">
        <v>1414</v>
      </c>
      <c r="B113" s="192" t="s">
        <v>1415</v>
      </c>
      <c r="C113" s="433" t="s">
        <v>1416</v>
      </c>
      <c r="D113" s="433" t="s">
        <v>1326</v>
      </c>
      <c r="E113" s="114" t="s">
        <v>1213</v>
      </c>
      <c r="F113" s="114" t="s">
        <v>1201</v>
      </c>
      <c r="G113" s="114" t="s">
        <v>1251</v>
      </c>
      <c r="H113" s="435">
        <v>41400232.471500002</v>
      </c>
      <c r="I113" s="436">
        <v>635.51271388083308</v>
      </c>
      <c r="J113" s="437">
        <v>-3.348868255829518E-2</v>
      </c>
      <c r="K113" s="437">
        <v>-5.011218960358943E-3</v>
      </c>
      <c r="L113" s="437">
        <v>-9.6295888337527336E-2</v>
      </c>
      <c r="M113" s="294"/>
      <c r="N113" s="294"/>
      <c r="O113" s="294"/>
      <c r="P113" s="166"/>
      <c r="Q113" s="197"/>
      <c r="R113" s="77"/>
      <c r="S113" s="77"/>
    </row>
    <row r="114" spans="1:19" s="265" customFormat="1" ht="12.75" customHeight="1">
      <c r="A114" s="113" t="s">
        <v>1347</v>
      </c>
      <c r="B114" s="192" t="s">
        <v>1348</v>
      </c>
      <c r="C114" s="433" t="s">
        <v>1349</v>
      </c>
      <c r="D114" s="433" t="s">
        <v>1326</v>
      </c>
      <c r="E114" s="114" t="s">
        <v>1223</v>
      </c>
      <c r="F114" s="114" t="s">
        <v>1201</v>
      </c>
      <c r="G114" s="114" t="s">
        <v>1206</v>
      </c>
      <c r="H114" s="435">
        <v>98703825.988399997</v>
      </c>
      <c r="I114" s="436">
        <v>701.75090813481063</v>
      </c>
      <c r="J114" s="437">
        <v>-1.2780772490476155E-2</v>
      </c>
      <c r="K114" s="437">
        <v>-1.0849310730210893E-2</v>
      </c>
      <c r="L114" s="437">
        <v>-6.6471092864620607E-2</v>
      </c>
      <c r="M114" s="294"/>
      <c r="N114" s="294"/>
      <c r="O114" s="294"/>
      <c r="P114" s="166"/>
      <c r="Q114" s="197"/>
      <c r="R114" s="77"/>
      <c r="S114" s="77"/>
    </row>
    <row r="115" spans="1:19" s="265" customFormat="1" ht="12.75" customHeight="1">
      <c r="A115" s="113" t="s">
        <v>1350</v>
      </c>
      <c r="B115" s="192">
        <v>37884602446</v>
      </c>
      <c r="C115" s="433" t="s">
        <v>1351</v>
      </c>
      <c r="D115" s="433" t="s">
        <v>79</v>
      </c>
      <c r="E115" s="114" t="s">
        <v>1205</v>
      </c>
      <c r="F115" s="114" t="s">
        <v>1201</v>
      </c>
      <c r="G115" s="114" t="s">
        <v>1210</v>
      </c>
      <c r="H115" s="435">
        <v>134424924.25510001</v>
      </c>
      <c r="I115" s="436">
        <v>115.17559768234031</v>
      </c>
      <c r="J115" s="437">
        <v>-2.3765953531703632E-2</v>
      </c>
      <c r="K115" s="437">
        <v>1.3742240836526642E-2</v>
      </c>
      <c r="L115" s="437">
        <v>-0.16782002577682364</v>
      </c>
      <c r="M115" s="294"/>
      <c r="N115" s="294"/>
      <c r="O115" s="294"/>
      <c r="P115" s="166"/>
      <c r="Q115" s="197"/>
      <c r="R115" s="77"/>
      <c r="S115" s="77"/>
    </row>
    <row r="116" spans="1:19" s="265" customFormat="1" ht="12.75" customHeight="1">
      <c r="A116" s="113" t="s">
        <v>1560</v>
      </c>
      <c r="B116" s="192" t="s">
        <v>1618</v>
      </c>
      <c r="C116" s="433" t="s">
        <v>1619</v>
      </c>
      <c r="D116" s="433" t="s">
        <v>79</v>
      </c>
      <c r="E116" s="114" t="s">
        <v>1205</v>
      </c>
      <c r="F116" s="114" t="s">
        <v>1201</v>
      </c>
      <c r="G116" s="114" t="s">
        <v>1206</v>
      </c>
      <c r="H116" s="435">
        <v>51367046.972400002</v>
      </c>
      <c r="I116" s="436">
        <v>615.62298596326468</v>
      </c>
      <c r="J116" s="437">
        <v>-1.0453111250845137E-2</v>
      </c>
      <c r="K116" s="437">
        <v>-5.7316007855190421E-3</v>
      </c>
      <c r="L116" s="437">
        <v>-0.27205393753499552</v>
      </c>
      <c r="M116" s="294"/>
      <c r="N116" s="294"/>
      <c r="O116" s="294"/>
      <c r="P116" s="166"/>
      <c r="Q116" s="197"/>
      <c r="R116" s="77"/>
      <c r="S116" s="77"/>
    </row>
    <row r="117" spans="1:19" s="265" customFormat="1" ht="12.75" customHeight="1">
      <c r="A117" s="113" t="s">
        <v>1417</v>
      </c>
      <c r="B117" s="192" t="s">
        <v>1352</v>
      </c>
      <c r="C117" s="433" t="s">
        <v>1353</v>
      </c>
      <c r="D117" s="433" t="s">
        <v>79</v>
      </c>
      <c r="E117" s="114" t="s">
        <v>1213</v>
      </c>
      <c r="F117" s="114" t="s">
        <v>1201</v>
      </c>
      <c r="G117" s="114" t="s">
        <v>1251</v>
      </c>
      <c r="H117" s="435">
        <v>92083959.365899995</v>
      </c>
      <c r="I117" s="436">
        <v>759.33985707606939</v>
      </c>
      <c r="J117" s="437">
        <v>-2.8873037837993887E-2</v>
      </c>
      <c r="K117" s="437">
        <v>2.5461944731650643E-3</v>
      </c>
      <c r="L117" s="437">
        <v>-2.8101355448762355E-2</v>
      </c>
      <c r="M117" s="294"/>
      <c r="N117" s="294"/>
      <c r="O117" s="294"/>
      <c r="P117" s="166"/>
      <c r="Q117" s="197"/>
      <c r="R117" s="77"/>
      <c r="S117" s="77"/>
    </row>
    <row r="118" spans="1:19" s="265" customFormat="1" ht="12.75" customHeight="1">
      <c r="A118" s="113" t="s">
        <v>1561</v>
      </c>
      <c r="B118" s="192">
        <v>94465089647</v>
      </c>
      <c r="C118" s="433" t="s">
        <v>1354</v>
      </c>
      <c r="D118" s="433" t="s">
        <v>79</v>
      </c>
      <c r="E118" s="114" t="s">
        <v>1209</v>
      </c>
      <c r="F118" s="114" t="s">
        <v>1201</v>
      </c>
      <c r="G118" s="114" t="s">
        <v>1206</v>
      </c>
      <c r="H118" s="435">
        <v>1018853508.737</v>
      </c>
      <c r="I118" s="436">
        <v>1392.2249504819531</v>
      </c>
      <c r="J118" s="437">
        <v>-3.07326326662265E-2</v>
      </c>
      <c r="K118" s="437">
        <v>-1.3789761831452862E-2</v>
      </c>
      <c r="L118" s="437">
        <v>-0.12246327688704695</v>
      </c>
      <c r="M118" s="294"/>
      <c r="N118" s="294"/>
      <c r="O118" s="294"/>
      <c r="P118" s="166"/>
      <c r="Q118" s="197"/>
      <c r="R118" s="77"/>
      <c r="S118" s="77"/>
    </row>
    <row r="119" spans="1:19" s="265" customFormat="1" ht="12.75" customHeight="1">
      <c r="A119" s="113" t="s">
        <v>1355</v>
      </c>
      <c r="B119" s="192" t="s">
        <v>1356</v>
      </c>
      <c r="C119" s="433" t="s">
        <v>1357</v>
      </c>
      <c r="D119" s="433" t="s">
        <v>79</v>
      </c>
      <c r="E119" s="114" t="s">
        <v>1223</v>
      </c>
      <c r="F119" s="114" t="s">
        <v>1201</v>
      </c>
      <c r="G119" s="114" t="s">
        <v>1206</v>
      </c>
      <c r="H119" s="435">
        <v>62429226.069700003</v>
      </c>
      <c r="I119" s="436">
        <v>801.75161010973102</v>
      </c>
      <c r="J119" s="437">
        <v>-2.963329429105821E-3</v>
      </c>
      <c r="K119" s="437">
        <v>5.9616578972465639E-4</v>
      </c>
      <c r="L119" s="437">
        <v>-1.6834732014288201E-2</v>
      </c>
      <c r="M119" s="294"/>
      <c r="N119" s="294"/>
      <c r="O119" s="294"/>
      <c r="P119" s="166"/>
      <c r="Q119" s="197"/>
      <c r="R119" s="77"/>
      <c r="S119" s="77"/>
    </row>
    <row r="120" spans="1:19" s="265" customFormat="1" ht="12.75" customHeight="1">
      <c r="A120" s="113" t="s">
        <v>1358</v>
      </c>
      <c r="B120" s="192" t="s">
        <v>1359</v>
      </c>
      <c r="C120" s="433" t="s">
        <v>1360</v>
      </c>
      <c r="D120" s="433" t="s">
        <v>79</v>
      </c>
      <c r="E120" s="114" t="s">
        <v>1223</v>
      </c>
      <c r="F120" s="114" t="s">
        <v>1201</v>
      </c>
      <c r="G120" s="114" t="s">
        <v>1251</v>
      </c>
      <c r="H120" s="435">
        <v>99555621.400700003</v>
      </c>
      <c r="I120" s="436">
        <v>745.36324310427494</v>
      </c>
      <c r="J120" s="437">
        <v>-2.9236816953633116E-2</v>
      </c>
      <c r="K120" s="437">
        <v>1.6333997912671983E-3</v>
      </c>
      <c r="L120" s="437">
        <v>-3.9071862048236095E-2</v>
      </c>
      <c r="M120" s="294"/>
      <c r="N120" s="294"/>
      <c r="O120" s="294"/>
      <c r="P120" s="166"/>
      <c r="Q120" s="197"/>
      <c r="R120" s="77"/>
      <c r="S120" s="77"/>
    </row>
    <row r="121" spans="1:19" s="265" customFormat="1" ht="12.75" customHeight="1">
      <c r="A121" s="113" t="s">
        <v>1361</v>
      </c>
      <c r="B121" s="192">
        <v>35313366580</v>
      </c>
      <c r="C121" s="433" t="s">
        <v>1362</v>
      </c>
      <c r="D121" s="433" t="s">
        <v>79</v>
      </c>
      <c r="E121" s="114" t="s">
        <v>1213</v>
      </c>
      <c r="F121" s="114" t="s">
        <v>1363</v>
      </c>
      <c r="G121" s="114" t="s">
        <v>1206</v>
      </c>
      <c r="H121" s="435">
        <v>279487905.80360001</v>
      </c>
      <c r="I121" s="436">
        <v>1145.7369000000001</v>
      </c>
      <c r="J121" s="437">
        <v>-4.8768365423643711E-2</v>
      </c>
      <c r="K121" s="437">
        <v>-2.0701994751126662E-4</v>
      </c>
      <c r="L121" s="437">
        <v>1.2592267020925529E-3</v>
      </c>
      <c r="M121" s="294"/>
      <c r="N121" s="294"/>
      <c r="O121" s="294"/>
      <c r="P121" s="166"/>
      <c r="Q121" s="197"/>
      <c r="R121" s="77"/>
      <c r="S121" s="77"/>
    </row>
    <row r="122" spans="1:19" s="265" customFormat="1" ht="12.75" customHeight="1">
      <c r="A122" s="113" t="s">
        <v>1201</v>
      </c>
      <c r="B122" s="192" t="s">
        <v>1201</v>
      </c>
      <c r="C122" s="433" t="s">
        <v>1201</v>
      </c>
      <c r="D122" s="433" t="s">
        <v>1201</v>
      </c>
      <c r="E122" s="114" t="s">
        <v>1201</v>
      </c>
      <c r="F122" s="114" t="s">
        <v>1364</v>
      </c>
      <c r="G122" s="114" t="s">
        <v>1206</v>
      </c>
      <c r="H122" s="435">
        <v>1124623974.5235</v>
      </c>
      <c r="I122" s="436">
        <v>1145.7369000000001</v>
      </c>
      <c r="J122" s="437">
        <v>-6.1218830572482896E-2</v>
      </c>
      <c r="K122" s="437">
        <v>-2.0701994751126662E-4</v>
      </c>
      <c r="L122" s="437">
        <v>1.2592267020925529E-3</v>
      </c>
      <c r="M122" s="294"/>
      <c r="N122" s="294"/>
      <c r="O122" s="294"/>
      <c r="P122" s="166"/>
      <c r="Q122" s="197"/>
      <c r="R122" s="77"/>
      <c r="S122" s="77"/>
    </row>
    <row r="123" spans="1:19" s="265" customFormat="1" ht="12.75" customHeight="1">
      <c r="A123" s="113" t="s">
        <v>1365</v>
      </c>
      <c r="B123" s="192">
        <v>41002460007</v>
      </c>
      <c r="C123" s="433" t="s">
        <v>1366</v>
      </c>
      <c r="D123" s="433" t="s">
        <v>79</v>
      </c>
      <c r="E123" s="114" t="s">
        <v>1205</v>
      </c>
      <c r="F123" s="114" t="s">
        <v>1201</v>
      </c>
      <c r="G123" s="114" t="s">
        <v>1206</v>
      </c>
      <c r="H123" s="435">
        <v>285494487.29449999</v>
      </c>
      <c r="I123" s="436">
        <v>1142.0531748501635</v>
      </c>
      <c r="J123" s="437">
        <v>-5.2506340570519949E-2</v>
      </c>
      <c r="K123" s="437">
        <v>-4.1154211396949414E-2</v>
      </c>
      <c r="L123" s="437">
        <v>-0.17869556829631861</v>
      </c>
      <c r="M123" s="294"/>
      <c r="N123" s="294"/>
      <c r="O123" s="294"/>
      <c r="P123" s="166"/>
      <c r="Q123" s="197"/>
      <c r="R123" s="77"/>
      <c r="S123" s="77"/>
    </row>
    <row r="124" spans="1:19" s="265" customFormat="1" ht="12.75" customHeight="1">
      <c r="A124" s="113" t="s">
        <v>1367</v>
      </c>
      <c r="B124" s="192">
        <v>58320210450</v>
      </c>
      <c r="C124" s="433" t="s">
        <v>1368</v>
      </c>
      <c r="D124" s="433" t="s">
        <v>79</v>
      </c>
      <c r="E124" s="114" t="s">
        <v>1223</v>
      </c>
      <c r="F124" s="114" t="s">
        <v>1201</v>
      </c>
      <c r="G124" s="114" t="s">
        <v>1206</v>
      </c>
      <c r="H124" s="435">
        <v>24891935.858199999</v>
      </c>
      <c r="I124" s="436">
        <v>860.17266577367252</v>
      </c>
      <c r="J124" s="437">
        <v>-2.5277292509061189E-2</v>
      </c>
      <c r="K124" s="437">
        <v>-2.4793593591552643E-2</v>
      </c>
      <c r="L124" s="437">
        <v>-0.13047575590518135</v>
      </c>
      <c r="M124" s="294"/>
      <c r="N124" s="294"/>
      <c r="O124" s="294"/>
      <c r="P124" s="166"/>
      <c r="Q124" s="197"/>
      <c r="R124" s="77"/>
      <c r="S124" s="77"/>
    </row>
    <row r="125" spans="1:19" s="265" customFormat="1" ht="12.75" customHeight="1">
      <c r="A125" s="113" t="s">
        <v>1369</v>
      </c>
      <c r="B125" s="192">
        <v>31982273976</v>
      </c>
      <c r="C125" s="433" t="s">
        <v>1370</v>
      </c>
      <c r="D125" s="433" t="s">
        <v>79</v>
      </c>
      <c r="E125" s="114" t="s">
        <v>1223</v>
      </c>
      <c r="F125" s="114" t="s">
        <v>1201</v>
      </c>
      <c r="G125" s="114" t="s">
        <v>1206</v>
      </c>
      <c r="H125" s="435">
        <v>25606230.932</v>
      </c>
      <c r="I125" s="436">
        <v>911.71848668629207</v>
      </c>
      <c r="J125" s="437">
        <v>-8.9612979193259057E-2</v>
      </c>
      <c r="K125" s="437">
        <v>-3.4898359283705105E-2</v>
      </c>
      <c r="L125" s="437">
        <v>-0.14001051138955733</v>
      </c>
      <c r="M125" s="294"/>
      <c r="N125" s="294"/>
      <c r="O125" s="294"/>
      <c r="P125" s="166"/>
      <c r="Q125" s="197"/>
      <c r="R125" s="77"/>
      <c r="S125" s="77"/>
    </row>
    <row r="126" spans="1:19" s="265" customFormat="1" ht="12.75" customHeight="1">
      <c r="A126" s="113" t="s">
        <v>1371</v>
      </c>
      <c r="B126" s="192" t="s">
        <v>1372</v>
      </c>
      <c r="C126" s="433" t="s">
        <v>1373</v>
      </c>
      <c r="D126" s="433" t="s">
        <v>79</v>
      </c>
      <c r="E126" s="114" t="s">
        <v>1223</v>
      </c>
      <c r="F126" s="114" t="s">
        <v>1201</v>
      </c>
      <c r="G126" s="114" t="s">
        <v>1206</v>
      </c>
      <c r="H126" s="435">
        <v>18545476.0145</v>
      </c>
      <c r="I126" s="436">
        <v>942.87202012997625</v>
      </c>
      <c r="J126" s="437">
        <v>-3.9247884649443732E-2</v>
      </c>
      <c r="K126" s="437">
        <v>-4.0598532285888167E-2</v>
      </c>
      <c r="L126" s="437">
        <v>-0.1510447418304337</v>
      </c>
      <c r="M126" s="294"/>
      <c r="N126" s="294"/>
      <c r="O126" s="294"/>
      <c r="P126" s="166"/>
      <c r="Q126" s="197"/>
      <c r="R126" s="77"/>
      <c r="S126" s="77"/>
    </row>
    <row r="127" spans="1:19" s="265" customFormat="1" ht="12.75" customHeight="1">
      <c r="A127" s="113" t="s">
        <v>1374</v>
      </c>
      <c r="B127" s="192">
        <v>40820433166</v>
      </c>
      <c r="C127" s="433" t="s">
        <v>1375</v>
      </c>
      <c r="D127" s="433" t="s">
        <v>79</v>
      </c>
      <c r="E127" s="114" t="s">
        <v>1223</v>
      </c>
      <c r="F127" s="114" t="s">
        <v>1201</v>
      </c>
      <c r="G127" s="114" t="s">
        <v>1206</v>
      </c>
      <c r="H127" s="435">
        <v>14223570.750700001</v>
      </c>
      <c r="I127" s="436">
        <v>951.57229593346437</v>
      </c>
      <c r="J127" s="437">
        <v>8.725858252366181E-2</v>
      </c>
      <c r="K127" s="437">
        <v>-3.9004231982462056E-2</v>
      </c>
      <c r="L127" s="437">
        <v>-0.14682538269350542</v>
      </c>
      <c r="M127" s="294"/>
      <c r="N127" s="294"/>
      <c r="O127" s="294"/>
      <c r="P127" s="166"/>
      <c r="Q127" s="197"/>
      <c r="R127" s="77"/>
      <c r="S127" s="77"/>
    </row>
    <row r="128" spans="1:19" s="265" customFormat="1" ht="12.75" customHeight="1">
      <c r="A128" s="113" t="s">
        <v>1558</v>
      </c>
      <c r="B128" s="192" t="s">
        <v>1376</v>
      </c>
      <c r="C128" s="433" t="s">
        <v>1377</v>
      </c>
      <c r="D128" s="433" t="s">
        <v>79</v>
      </c>
      <c r="E128" s="114" t="s">
        <v>1209</v>
      </c>
      <c r="F128" s="114" t="s">
        <v>1201</v>
      </c>
      <c r="G128" s="114" t="s">
        <v>1206</v>
      </c>
      <c r="H128" s="435">
        <v>138064783.15900001</v>
      </c>
      <c r="I128" s="436">
        <v>710.85449288602149</v>
      </c>
      <c r="J128" s="437">
        <v>-3.5828229242460985E-2</v>
      </c>
      <c r="K128" s="437">
        <v>-2.879320475329683E-2</v>
      </c>
      <c r="L128" s="437">
        <v>-0.11460160840353839</v>
      </c>
      <c r="M128" s="294"/>
      <c r="N128" s="294"/>
      <c r="O128" s="294"/>
      <c r="P128" s="166"/>
      <c r="Q128" s="197"/>
      <c r="R128" s="77"/>
      <c r="S128" s="77"/>
    </row>
    <row r="129" spans="1:19" s="265" customFormat="1" ht="12.75" customHeight="1">
      <c r="A129" s="113" t="s">
        <v>1559</v>
      </c>
      <c r="B129" s="192">
        <v>84643903663</v>
      </c>
      <c r="C129" s="433" t="s">
        <v>1378</v>
      </c>
      <c r="D129" s="433" t="s">
        <v>79</v>
      </c>
      <c r="E129" s="114" t="s">
        <v>1209</v>
      </c>
      <c r="F129" s="114" t="s">
        <v>1201</v>
      </c>
      <c r="G129" s="114" t="s">
        <v>1206</v>
      </c>
      <c r="H129" s="435">
        <v>253168666.1124</v>
      </c>
      <c r="I129" s="436">
        <v>1172.6994900021302</v>
      </c>
      <c r="J129" s="437">
        <v>-4.1024368432254099E-2</v>
      </c>
      <c r="K129" s="437">
        <v>-3.5566568311177327E-2</v>
      </c>
      <c r="L129" s="437">
        <v>-0.18298848851418825</v>
      </c>
      <c r="M129" s="294"/>
      <c r="N129" s="294"/>
      <c r="O129" s="294"/>
      <c r="P129" s="166"/>
      <c r="Q129" s="197"/>
      <c r="R129" s="77"/>
      <c r="S129" s="77"/>
    </row>
    <row r="130" spans="1:19" s="265" customFormat="1" ht="12.75" customHeight="1">
      <c r="A130" s="113" t="s">
        <v>1379</v>
      </c>
      <c r="B130" s="192" t="s">
        <v>1380</v>
      </c>
      <c r="C130" s="433" t="s">
        <v>1381</v>
      </c>
      <c r="D130" s="433" t="s">
        <v>79</v>
      </c>
      <c r="E130" s="114" t="s">
        <v>1223</v>
      </c>
      <c r="F130" s="114" t="s">
        <v>1201</v>
      </c>
      <c r="G130" s="114" t="s">
        <v>1206</v>
      </c>
      <c r="H130" s="435">
        <v>62076721.5242</v>
      </c>
      <c r="I130" s="436">
        <v>747.86147907000509</v>
      </c>
      <c r="J130" s="437">
        <v>-4.7443239459933229E-2</v>
      </c>
      <c r="K130" s="437">
        <v>-4.9136605560744617E-2</v>
      </c>
      <c r="L130" s="437">
        <v>-0.16220154037725054</v>
      </c>
      <c r="M130" s="294"/>
      <c r="N130" s="294"/>
      <c r="O130" s="294"/>
      <c r="P130" s="166"/>
      <c r="Q130" s="197"/>
      <c r="R130" s="77"/>
      <c r="S130" s="77"/>
    </row>
    <row r="131" spans="1:19" s="265" customFormat="1" ht="12.75" customHeight="1">
      <c r="A131" s="113" t="s">
        <v>1557</v>
      </c>
      <c r="B131" s="192" t="s">
        <v>1602</v>
      </c>
      <c r="C131" s="433" t="s">
        <v>1603</v>
      </c>
      <c r="D131" s="433" t="s">
        <v>79</v>
      </c>
      <c r="E131" s="114" t="s">
        <v>1223</v>
      </c>
      <c r="F131" s="114" t="s">
        <v>1201</v>
      </c>
      <c r="G131" s="114" t="s">
        <v>1206</v>
      </c>
      <c r="H131" s="435">
        <v>190370716.08680001</v>
      </c>
      <c r="I131" s="436">
        <v>742.36610307057913</v>
      </c>
      <c r="J131" s="437">
        <v>-2.006089870661476E-2</v>
      </c>
      <c r="K131" s="437">
        <v>-1.5777538835481497E-2</v>
      </c>
      <c r="L131" s="437" t="s">
        <v>1201</v>
      </c>
      <c r="M131" s="294"/>
      <c r="N131" s="294"/>
      <c r="O131" s="294"/>
      <c r="P131" s="166"/>
      <c r="Q131" s="197"/>
      <c r="R131" s="77"/>
      <c r="S131" s="77"/>
    </row>
    <row r="132" spans="1:19" s="265" customFormat="1" ht="12.75" customHeight="1">
      <c r="A132" s="113" t="s">
        <v>1382</v>
      </c>
      <c r="B132" s="192" t="s">
        <v>1383</v>
      </c>
      <c r="C132" s="433" t="s">
        <v>1384</v>
      </c>
      <c r="D132" s="433" t="s">
        <v>79</v>
      </c>
      <c r="E132" s="114" t="s">
        <v>1223</v>
      </c>
      <c r="F132" s="114" t="s">
        <v>1201</v>
      </c>
      <c r="G132" s="114" t="s">
        <v>1206</v>
      </c>
      <c r="H132" s="435">
        <v>229829836.23100001</v>
      </c>
      <c r="I132" s="436">
        <v>700.4022047395955</v>
      </c>
      <c r="J132" s="437">
        <v>-4.4191465324933676E-2</v>
      </c>
      <c r="K132" s="437">
        <v>-3.6591265229642955E-2</v>
      </c>
      <c r="L132" s="437">
        <v>-0.17825594838972836</v>
      </c>
      <c r="M132" s="294"/>
      <c r="N132" s="294"/>
      <c r="O132" s="294"/>
      <c r="P132" s="166"/>
      <c r="Q132" s="197"/>
      <c r="R132" s="77"/>
      <c r="S132" s="77"/>
    </row>
    <row r="133" spans="1:19" s="265" customFormat="1" ht="12.75" customHeight="1">
      <c r="A133" s="113" t="s">
        <v>1385</v>
      </c>
      <c r="B133" s="192">
        <v>56062339448</v>
      </c>
      <c r="C133" s="433" t="s">
        <v>1386</v>
      </c>
      <c r="D133" s="433" t="s">
        <v>79</v>
      </c>
      <c r="E133" s="114" t="s">
        <v>1213</v>
      </c>
      <c r="F133" s="114" t="s">
        <v>1201</v>
      </c>
      <c r="G133" s="114" t="s">
        <v>1210</v>
      </c>
      <c r="H133" s="435">
        <v>1677393375.2095001</v>
      </c>
      <c r="I133" s="436">
        <v>176.41601845221754</v>
      </c>
      <c r="J133" s="437">
        <v>-9.1692159949174901E-3</v>
      </c>
      <c r="K133" s="437">
        <v>-7.2660443791661145E-4</v>
      </c>
      <c r="L133" s="437">
        <v>-2.1140594925991296E-3</v>
      </c>
      <c r="M133" s="294"/>
      <c r="N133" s="294"/>
      <c r="O133" s="294"/>
      <c r="P133" s="166"/>
      <c r="Q133" s="197"/>
      <c r="R133" s="77"/>
      <c r="S133" s="77"/>
    </row>
    <row r="134" spans="1:19" s="265" customFormat="1" ht="12.75" customHeight="1">
      <c r="A134" s="113" t="s">
        <v>1387</v>
      </c>
      <c r="B134" s="192">
        <v>88183360964</v>
      </c>
      <c r="C134" s="433" t="s">
        <v>1388</v>
      </c>
      <c r="D134" s="433" t="s">
        <v>79</v>
      </c>
      <c r="E134" s="114" t="s">
        <v>1205</v>
      </c>
      <c r="F134" s="114" t="s">
        <v>1201</v>
      </c>
      <c r="G134" s="114" t="s">
        <v>1251</v>
      </c>
      <c r="H134" s="435">
        <v>237988753.71169999</v>
      </c>
      <c r="I134" s="436">
        <v>1938.5827168179273</v>
      </c>
      <c r="J134" s="437">
        <v>-6.1528181631545276E-2</v>
      </c>
      <c r="K134" s="437">
        <v>-4.03871754991878E-2</v>
      </c>
      <c r="L134" s="437">
        <v>-0.16093989559163147</v>
      </c>
      <c r="M134" s="294"/>
      <c r="N134" s="294"/>
      <c r="O134" s="294"/>
      <c r="P134" s="166"/>
      <c r="Q134" s="197"/>
      <c r="R134" s="77"/>
      <c r="S134" s="77"/>
    </row>
    <row r="135" spans="1:19" ht="18.75" customHeight="1">
      <c r="A135" s="577" t="s">
        <v>415</v>
      </c>
      <c r="B135" s="578"/>
      <c r="C135" s="578"/>
      <c r="D135" s="578"/>
      <c r="E135" s="579"/>
      <c r="F135" s="579"/>
      <c r="G135" s="579"/>
      <c r="H135" s="580">
        <f>SUM(H11:H134)</f>
        <v>16317853635.099003</v>
      </c>
      <c r="I135" s="580"/>
      <c r="J135" s="581">
        <v>-3.0456808218321307E-2</v>
      </c>
      <c r="K135" s="581"/>
      <c r="L135" s="581"/>
      <c r="M135" s="294"/>
      <c r="N135" s="294"/>
      <c r="O135" s="294"/>
      <c r="P135" s="166"/>
    </row>
    <row r="136" spans="1:19" ht="12.75" customHeight="1">
      <c r="A136" s="22" t="s">
        <v>313</v>
      </c>
      <c r="M136" s="166"/>
      <c r="N136" s="166"/>
      <c r="O136" s="166"/>
      <c r="P136" s="166"/>
    </row>
    <row r="137" spans="1:19" s="265" customFormat="1" ht="12.75" customHeight="1">
      <c r="A137" s="22"/>
      <c r="F137" s="226" t="s">
        <v>466</v>
      </c>
      <c r="G137" s="226"/>
      <c r="M137" s="166"/>
      <c r="N137" s="166"/>
      <c r="O137" s="166"/>
      <c r="P137" s="166"/>
    </row>
    <row r="138" spans="1:19" ht="12.75" customHeight="1">
      <c r="A138" s="46" t="s">
        <v>420</v>
      </c>
      <c r="C138" s="225"/>
      <c r="F138" s="226" t="s">
        <v>467</v>
      </c>
      <c r="G138" s="226"/>
      <c r="M138" s="166"/>
      <c r="N138" s="166"/>
      <c r="O138" s="166"/>
      <c r="P138" s="166"/>
    </row>
    <row r="139" spans="1:19" ht="12.75" customHeight="1">
      <c r="A139" s="47" t="s">
        <v>468</v>
      </c>
      <c r="F139" s="226"/>
      <c r="G139" s="226"/>
      <c r="M139" s="166"/>
      <c r="N139" s="166"/>
      <c r="O139" s="166"/>
      <c r="P139" s="166"/>
    </row>
    <row r="140" spans="1:19" ht="12.75" customHeight="1">
      <c r="A140" s="34" t="s">
        <v>109</v>
      </c>
      <c r="M140" s="166"/>
      <c r="N140" s="166"/>
      <c r="O140" s="166"/>
      <c r="P140" s="166"/>
    </row>
    <row r="141" spans="1:19" ht="12.75" customHeight="1">
      <c r="A141" s="537" t="s">
        <v>110</v>
      </c>
      <c r="H141" s="134"/>
    </row>
    <row r="142" spans="1:19" ht="12.75" customHeight="1">
      <c r="A142" s="537" t="s">
        <v>469</v>
      </c>
      <c r="H142" s="77"/>
    </row>
    <row r="143" spans="1:19" ht="12.75" customHeight="1">
      <c r="A143" s="33" t="s">
        <v>1413</v>
      </c>
      <c r="B143" s="49"/>
      <c r="C143" s="49"/>
      <c r="D143" s="49"/>
      <c r="E143" s="49"/>
      <c r="F143" s="49"/>
      <c r="G143" s="49"/>
      <c r="H143" s="49"/>
      <c r="I143" s="49"/>
      <c r="J143" s="49"/>
    </row>
    <row r="144" spans="1:19" s="265" customFormat="1" ht="12.75" customHeight="1">
      <c r="A144" s="33" t="s">
        <v>1620</v>
      </c>
      <c r="B144" s="49"/>
      <c r="C144" s="49"/>
      <c r="D144" s="49"/>
      <c r="E144" s="49"/>
      <c r="F144" s="49"/>
      <c r="G144" s="49"/>
      <c r="H144" s="49"/>
      <c r="I144" s="49"/>
      <c r="J144" s="49"/>
    </row>
    <row r="145" spans="1:12" s="265" customFormat="1">
      <c r="A145" s="616" t="s">
        <v>409</v>
      </c>
      <c r="B145" s="617"/>
      <c r="C145" s="617"/>
      <c r="D145" s="600"/>
      <c r="E145" s="997"/>
      <c r="F145" s="997"/>
      <c r="G145" s="997"/>
      <c r="H145" s="997"/>
      <c r="I145" s="997"/>
      <c r="J145" s="997"/>
      <c r="K145" s="997"/>
      <c r="L145" s="997"/>
    </row>
    <row r="146" spans="1:12" s="265" customFormat="1">
      <c r="A146" s="600" t="s">
        <v>176</v>
      </c>
      <c r="B146" s="600"/>
      <c r="C146" s="600"/>
      <c r="D146" s="600"/>
      <c r="E146" s="50"/>
      <c r="F146" s="50"/>
      <c r="G146" s="50"/>
      <c r="H146" s="50"/>
      <c r="I146" s="50"/>
      <c r="J146" s="50"/>
    </row>
    <row r="147" spans="1:12" ht="12.75" customHeight="1">
      <c r="A147" s="600" t="s">
        <v>235</v>
      </c>
      <c r="B147" s="600"/>
      <c r="C147" s="600"/>
      <c r="D147" s="600"/>
    </row>
    <row r="148" spans="1:12" ht="12.75" customHeight="1">
      <c r="A148" s="621" t="s">
        <v>81</v>
      </c>
    </row>
    <row r="149" spans="1:12" ht="12.75" customHeight="1"/>
    <row r="150" spans="1:12" ht="12.75" customHeight="1">
      <c r="L150" s="35" t="s">
        <v>1114</v>
      </c>
    </row>
    <row r="151" spans="1:12" ht="12.75" customHeight="1"/>
    <row r="152" spans="1:12" ht="12.75" customHeight="1"/>
    <row r="153" spans="1:12" ht="12.75" customHeight="1"/>
    <row r="154" spans="1:12">
      <c r="A154" s="54"/>
      <c r="B154" s="54"/>
      <c r="C154" s="54"/>
      <c r="D154" s="54"/>
      <c r="E154" s="54"/>
      <c r="F154" s="54"/>
      <c r="G154" s="54"/>
      <c r="H154" s="54"/>
      <c r="I154" s="54"/>
      <c r="J154" s="54"/>
      <c r="K154" s="54"/>
    </row>
    <row r="155" spans="1:12" ht="12.75" customHeight="1"/>
    <row r="156" spans="1:12" ht="12.75" customHeight="1">
      <c r="A156" s="34"/>
    </row>
    <row r="157" spans="1:12" ht="12.75" customHeight="1">
      <c r="A157" s="54"/>
    </row>
    <row r="158" spans="1:12" ht="12.75" customHeight="1">
      <c r="A158" s="34"/>
    </row>
    <row r="159" spans="1:12" ht="12.75" customHeight="1">
      <c r="A159" s="34"/>
    </row>
    <row r="160" spans="1:12" ht="12.75" customHeight="1">
      <c r="A160" s="54"/>
    </row>
    <row r="161" spans="1:1" ht="12.75" customHeight="1"/>
    <row r="162" spans="1:1" ht="12.75" customHeight="1">
      <c r="A162" s="34"/>
    </row>
    <row r="163" spans="1:1" ht="12.75" customHeight="1">
      <c r="A163" s="54"/>
    </row>
    <row r="164" spans="1:1" ht="12.75" customHeight="1">
      <c r="A164" s="57"/>
    </row>
    <row r="165" spans="1:1" ht="12.75" customHeight="1">
      <c r="A165" s="34"/>
    </row>
    <row r="166" spans="1:1" ht="12.75" customHeight="1">
      <c r="A166" s="54"/>
    </row>
    <row r="167" spans="1:1" ht="12.75" customHeight="1"/>
    <row r="168" spans="1:1" ht="12.75" customHeight="1"/>
    <row r="169" spans="1:1" ht="12.75" customHeight="1"/>
    <row r="170" spans="1:1" ht="12.75" customHeight="1"/>
    <row r="171" spans="1:1" ht="12.75" customHeight="1"/>
    <row r="172" spans="1:1" ht="12.75" customHeight="1"/>
    <row r="173" spans="1:1" ht="12.75" customHeight="1"/>
    <row r="174" spans="1:1" ht="12.75" customHeight="1"/>
    <row r="175" spans="1:1" ht="12.75" customHeight="1"/>
    <row r="176" spans="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sheetData>
  <mergeCells count="3">
    <mergeCell ref="K8:L8"/>
    <mergeCell ref="H6:I6"/>
    <mergeCell ref="H7:I7"/>
  </mergeCells>
  <hyperlinks>
    <hyperlink ref="A148" location="'2 Sadržaj'!A1" display="Sadržaj / Contents"/>
  </hyperlinks>
  <pageMargins left="0.7" right="0.7" top="0.75" bottom="0.75" header="0.3" footer="0.3"/>
  <pageSetup paperSize="9" scale="38" orientation="portrait" r:id="rId1"/>
  <ignoredErrors>
    <ignoredError sqref="B39:B40 B17:B23 B101:B116 B132:B134 B43:B71 B42 B24:B27 B28:B38 B72:B100 B117:B131"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3" t="s">
        <v>708</v>
      </c>
      <c r="M1" s="139" t="str">
        <f>Naslovnica!A20</f>
        <v>Prosinac 2022.</v>
      </c>
    </row>
    <row r="2" spans="1:13" ht="12.75" customHeight="1">
      <c r="A2" s="542" t="s">
        <v>709</v>
      </c>
      <c r="M2" s="536" t="str">
        <f>Naslovnica!A24</f>
        <v>December 2022</v>
      </c>
    </row>
    <row r="3" spans="1:13" ht="12.75" customHeight="1">
      <c r="A3" s="11"/>
      <c r="M3" s="12"/>
    </row>
    <row r="4" spans="1:13" ht="12.75" customHeight="1">
      <c r="A4" s="64"/>
      <c r="B4" s="64"/>
      <c r="C4" s="64"/>
      <c r="D4" s="64"/>
      <c r="E4" s="64"/>
      <c r="F4" s="64"/>
      <c r="G4" s="64"/>
      <c r="H4" s="64"/>
      <c r="I4" s="64"/>
      <c r="J4" s="64"/>
      <c r="K4" s="64"/>
      <c r="L4" s="64"/>
      <c r="M4" s="14" t="s">
        <v>433</v>
      </c>
    </row>
    <row r="5" spans="1:13" ht="25.5" customHeight="1">
      <c r="A5" s="1165" t="s">
        <v>426</v>
      </c>
      <c r="B5" s="1166" t="s">
        <v>427</v>
      </c>
      <c r="C5" s="1167"/>
      <c r="D5" s="1162" t="s">
        <v>428</v>
      </c>
      <c r="E5" s="1163"/>
      <c r="F5" s="1162" t="s">
        <v>429</v>
      </c>
      <c r="G5" s="1163"/>
      <c r="H5" s="1162" t="s">
        <v>430</v>
      </c>
      <c r="I5" s="1163"/>
      <c r="J5" s="1162" t="s">
        <v>431</v>
      </c>
      <c r="K5" s="1163"/>
      <c r="L5" s="1162" t="s">
        <v>432</v>
      </c>
      <c r="M5" s="1163"/>
    </row>
    <row r="6" spans="1:13" ht="12.75" customHeight="1">
      <c r="A6" s="1165"/>
      <c r="B6" s="582" t="s">
        <v>31</v>
      </c>
      <c r="C6" s="582" t="s">
        <v>32</v>
      </c>
      <c r="D6" s="582" t="s">
        <v>31</v>
      </c>
      <c r="E6" s="582" t="s">
        <v>32</v>
      </c>
      <c r="F6" s="582" t="s">
        <v>31</v>
      </c>
      <c r="G6" s="582" t="s">
        <v>32</v>
      </c>
      <c r="H6" s="582" t="s">
        <v>31</v>
      </c>
      <c r="I6" s="582" t="s">
        <v>32</v>
      </c>
      <c r="J6" s="582" t="s">
        <v>31</v>
      </c>
      <c r="K6" s="582" t="s">
        <v>32</v>
      </c>
      <c r="L6" s="582" t="s">
        <v>31</v>
      </c>
      <c r="M6" s="582" t="s">
        <v>32</v>
      </c>
    </row>
    <row r="7" spans="1:13" ht="12.75" customHeight="1">
      <c r="A7" s="1165"/>
      <c r="B7" s="583" t="s">
        <v>29</v>
      </c>
      <c r="C7" s="583" t="s">
        <v>30</v>
      </c>
      <c r="D7" s="583" t="s">
        <v>29</v>
      </c>
      <c r="E7" s="583" t="s">
        <v>30</v>
      </c>
      <c r="F7" s="583" t="s">
        <v>29</v>
      </c>
      <c r="G7" s="583" t="s">
        <v>30</v>
      </c>
      <c r="H7" s="583" t="s">
        <v>29</v>
      </c>
      <c r="I7" s="583" t="s">
        <v>30</v>
      </c>
      <c r="J7" s="583" t="s">
        <v>29</v>
      </c>
      <c r="K7" s="583" t="s">
        <v>30</v>
      </c>
      <c r="L7" s="583" t="s">
        <v>29</v>
      </c>
      <c r="M7" s="583" t="s">
        <v>30</v>
      </c>
    </row>
    <row r="8" spans="1:13" ht="21.75">
      <c r="A8" s="130" t="s">
        <v>1169</v>
      </c>
      <c r="B8" s="988">
        <v>251391.96138999998</v>
      </c>
      <c r="C8" s="989">
        <v>0.12752009527782174</v>
      </c>
      <c r="D8" s="988">
        <v>140838.15333999999</v>
      </c>
      <c r="E8" s="989">
        <v>0.13277707567443642</v>
      </c>
      <c r="F8" s="988">
        <v>15236.89623</v>
      </c>
      <c r="G8" s="989">
        <v>2.776970165492474E-2</v>
      </c>
      <c r="H8" s="988">
        <v>1285313.6040099999</v>
      </c>
      <c r="I8" s="989">
        <v>0.12517312961344049</v>
      </c>
      <c r="J8" s="988">
        <v>170333.80616000001</v>
      </c>
      <c r="K8" s="989">
        <v>6.8995227146132918E-2</v>
      </c>
      <c r="L8" s="988">
        <v>1863114.4211299999</v>
      </c>
      <c r="M8" s="989">
        <v>0.11417643905849433</v>
      </c>
    </row>
    <row r="9" spans="1:13" ht="21.75">
      <c r="A9" s="130" t="s">
        <v>1170</v>
      </c>
      <c r="B9" s="988">
        <v>1134.7888700000001</v>
      </c>
      <c r="C9" s="989">
        <v>5.7562852854358608E-4</v>
      </c>
      <c r="D9" s="988">
        <v>388.52528000000001</v>
      </c>
      <c r="E9" s="989">
        <v>3.6628746742691138E-4</v>
      </c>
      <c r="F9" s="988">
        <v>151.52588</v>
      </c>
      <c r="G9" s="989">
        <v>2.7616047370035331E-4</v>
      </c>
      <c r="H9" s="988">
        <v>2951.1304500000001</v>
      </c>
      <c r="I9" s="989">
        <v>2.8740241538838246E-4</v>
      </c>
      <c r="J9" s="988">
        <v>9453.6371799999997</v>
      </c>
      <c r="K9" s="989">
        <v>3.8292800430851795E-3</v>
      </c>
      <c r="L9" s="988">
        <v>14079.60766</v>
      </c>
      <c r="M9" s="989">
        <v>8.6283453540362642E-4</v>
      </c>
    </row>
    <row r="10" spans="1:13" ht="21.75">
      <c r="A10" s="130" t="s">
        <v>1171</v>
      </c>
      <c r="B10" s="988">
        <v>1729906.4325799998</v>
      </c>
      <c r="C10" s="989">
        <v>0.877505517219348</v>
      </c>
      <c r="D10" s="988">
        <v>926744.90323000005</v>
      </c>
      <c r="E10" s="989">
        <v>0.87370130343877439</v>
      </c>
      <c r="F10" s="988">
        <v>534193.10676999995</v>
      </c>
      <c r="G10" s="989">
        <v>0.97358300386090224</v>
      </c>
      <c r="H10" s="988">
        <v>9066888.634920001</v>
      </c>
      <c r="I10" s="989">
        <v>0.88299915503006055</v>
      </c>
      <c r="J10" s="988">
        <v>2293550.4277900001</v>
      </c>
      <c r="K10" s="989">
        <v>0.92902305363761839</v>
      </c>
      <c r="L10" s="988">
        <v>14551283.505290002</v>
      </c>
      <c r="M10" s="989">
        <v>0.89174004318905509</v>
      </c>
    </row>
    <row r="11" spans="1:13" ht="22.5">
      <c r="A11" s="130" t="s">
        <v>1172</v>
      </c>
      <c r="B11" s="870">
        <v>568070.90551000007</v>
      </c>
      <c r="C11" s="871">
        <v>0.28815740803586115</v>
      </c>
      <c r="D11" s="870">
        <v>318871.36900000001</v>
      </c>
      <c r="E11" s="871">
        <v>0.30062029988360639</v>
      </c>
      <c r="F11" s="870">
        <v>0</v>
      </c>
      <c r="G11" s="871">
        <v>0</v>
      </c>
      <c r="H11" s="870">
        <v>6082774.7607800001</v>
      </c>
      <c r="I11" s="871">
        <v>0.59238457537912714</v>
      </c>
      <c r="J11" s="870">
        <v>662269.99713000003</v>
      </c>
      <c r="K11" s="871">
        <v>0.26825836816639798</v>
      </c>
      <c r="L11" s="870">
        <v>7631987.0324200001</v>
      </c>
      <c r="M11" s="871">
        <v>0.46770777597964774</v>
      </c>
    </row>
    <row r="12" spans="1:13" ht="22.5">
      <c r="A12" s="80" t="s">
        <v>1173</v>
      </c>
      <c r="B12" s="870">
        <v>512923.09145000001</v>
      </c>
      <c r="C12" s="871">
        <v>0.26018334528377135</v>
      </c>
      <c r="D12" s="870">
        <v>50789.489979999998</v>
      </c>
      <c r="E12" s="871">
        <v>4.7882479247370185E-2</v>
      </c>
      <c r="F12" s="870">
        <v>0</v>
      </c>
      <c r="G12" s="871">
        <v>0</v>
      </c>
      <c r="H12" s="870">
        <v>0</v>
      </c>
      <c r="I12" s="871">
        <v>0</v>
      </c>
      <c r="J12" s="870">
        <v>130.24139</v>
      </c>
      <c r="K12" s="871">
        <v>5.2755436454212817E-5</v>
      </c>
      <c r="L12" s="870">
        <v>563842.82282</v>
      </c>
      <c r="M12" s="871">
        <v>3.4553736994441503E-2</v>
      </c>
    </row>
    <row r="13" spans="1:13" ht="22.5">
      <c r="A13" s="80" t="s">
        <v>1174</v>
      </c>
      <c r="B13" s="870">
        <v>5367.4320099999995</v>
      </c>
      <c r="C13" s="871">
        <v>2.7226624014862269E-3</v>
      </c>
      <c r="D13" s="870">
        <v>209884.89112000001</v>
      </c>
      <c r="E13" s="871">
        <v>0.19787182244490717</v>
      </c>
      <c r="F13" s="870">
        <v>0</v>
      </c>
      <c r="G13" s="871">
        <v>0</v>
      </c>
      <c r="H13" s="870">
        <v>4996026.0848699994</v>
      </c>
      <c r="I13" s="871">
        <v>0.48654913378532683</v>
      </c>
      <c r="J13" s="870">
        <v>498673.68552</v>
      </c>
      <c r="K13" s="871">
        <v>0.20199222326971839</v>
      </c>
      <c r="L13" s="870">
        <v>5709952.0935199996</v>
      </c>
      <c r="M13" s="871">
        <v>0.34992053619406699</v>
      </c>
    </row>
    <row r="14" spans="1:13" ht="22.5">
      <c r="A14" s="80" t="s">
        <v>1175</v>
      </c>
      <c r="B14" s="870">
        <v>546.36113999999998</v>
      </c>
      <c r="C14" s="871">
        <v>2.7714499796917833E-4</v>
      </c>
      <c r="D14" s="870">
        <v>109.27222999999999</v>
      </c>
      <c r="E14" s="871">
        <v>1.0301787411823233E-4</v>
      </c>
      <c r="F14" s="870">
        <v>0</v>
      </c>
      <c r="G14" s="871">
        <v>0</v>
      </c>
      <c r="H14" s="870">
        <v>1114.0201599999998</v>
      </c>
      <c r="I14" s="871">
        <v>1.0849133584567644E-4</v>
      </c>
      <c r="J14" s="870">
        <v>0</v>
      </c>
      <c r="K14" s="871">
        <v>0</v>
      </c>
      <c r="L14" s="870">
        <v>1769.6535299999998</v>
      </c>
      <c r="M14" s="871">
        <v>1.0844891549932133E-4</v>
      </c>
    </row>
    <row r="15" spans="1:13" ht="22.5">
      <c r="A15" s="80" t="s">
        <v>1176</v>
      </c>
      <c r="B15" s="870">
        <v>3259.9659999999999</v>
      </c>
      <c r="C15" s="871">
        <v>1.6536375014694316E-3</v>
      </c>
      <c r="D15" s="870">
        <v>6944.0998099999997</v>
      </c>
      <c r="E15" s="871">
        <v>6.5466441024496433E-3</v>
      </c>
      <c r="F15" s="870">
        <v>0</v>
      </c>
      <c r="G15" s="871">
        <v>0</v>
      </c>
      <c r="H15" s="870">
        <v>212116.78159999999</v>
      </c>
      <c r="I15" s="871">
        <v>2.0657465472680138E-2</v>
      </c>
      <c r="J15" s="870">
        <v>0</v>
      </c>
      <c r="K15" s="871">
        <v>0</v>
      </c>
      <c r="L15" s="870">
        <v>222320.84740999999</v>
      </c>
      <c r="M15" s="871">
        <v>1.3624392789759588E-2</v>
      </c>
    </row>
    <row r="16" spans="1:13" ht="22.5">
      <c r="A16" s="869" t="s">
        <v>1177</v>
      </c>
      <c r="B16" s="870">
        <v>0</v>
      </c>
      <c r="C16" s="871">
        <v>0</v>
      </c>
      <c r="D16" s="870">
        <v>0</v>
      </c>
      <c r="E16" s="871">
        <v>0</v>
      </c>
      <c r="F16" s="870">
        <v>0</v>
      </c>
      <c r="G16" s="871">
        <v>0</v>
      </c>
      <c r="H16" s="870">
        <v>0</v>
      </c>
      <c r="I16" s="871">
        <v>0</v>
      </c>
      <c r="J16" s="870">
        <v>0</v>
      </c>
      <c r="K16" s="871">
        <v>0</v>
      </c>
      <c r="L16" s="870">
        <v>0</v>
      </c>
      <c r="M16" s="871">
        <v>0</v>
      </c>
    </row>
    <row r="17" spans="1:13" ht="22.5">
      <c r="A17" s="869" t="s">
        <v>1178</v>
      </c>
      <c r="B17" s="870">
        <v>7125.9532499999996</v>
      </c>
      <c r="C17" s="871">
        <v>3.6146829531099331E-3</v>
      </c>
      <c r="D17" s="870">
        <v>1548.7194099999999</v>
      </c>
      <c r="E17" s="871">
        <v>1.4600761897496102E-3</v>
      </c>
      <c r="F17" s="870">
        <v>0</v>
      </c>
      <c r="G17" s="871">
        <v>0</v>
      </c>
      <c r="H17" s="870">
        <v>10053.009880000001</v>
      </c>
      <c r="I17" s="871">
        <v>9.7903477002694796E-4</v>
      </c>
      <c r="J17" s="870">
        <v>65420.380850000001</v>
      </c>
      <c r="K17" s="871">
        <v>2.6499108653113855E-2</v>
      </c>
      <c r="L17" s="870">
        <v>84148.063389999996</v>
      </c>
      <c r="M17" s="871">
        <v>5.1568095456592826E-3</v>
      </c>
    </row>
    <row r="18" spans="1:13" ht="22.5">
      <c r="A18" s="80" t="s">
        <v>1179</v>
      </c>
      <c r="B18" s="870">
        <v>999.79719999999998</v>
      </c>
      <c r="C18" s="871">
        <v>5.0715318619400747E-4</v>
      </c>
      <c r="D18" s="870">
        <v>0</v>
      </c>
      <c r="E18" s="871">
        <v>0</v>
      </c>
      <c r="F18" s="870">
        <v>0</v>
      </c>
      <c r="G18" s="871">
        <v>0</v>
      </c>
      <c r="H18" s="870">
        <v>72595.122170000002</v>
      </c>
      <c r="I18" s="871">
        <v>7.0698377488100242E-3</v>
      </c>
      <c r="J18" s="870">
        <v>3506.37905</v>
      </c>
      <c r="K18" s="871">
        <v>1.4202901025292967E-3</v>
      </c>
      <c r="L18" s="870">
        <v>77101.298420000006</v>
      </c>
      <c r="M18" s="871">
        <v>4.7249656814113998E-3</v>
      </c>
    </row>
    <row r="19" spans="1:13" ht="22.5">
      <c r="A19" s="130" t="s">
        <v>1180</v>
      </c>
      <c r="B19" s="870">
        <v>37848.304459999999</v>
      </c>
      <c r="C19" s="871">
        <v>1.919878171186103E-2</v>
      </c>
      <c r="D19" s="870">
        <v>49594.89645</v>
      </c>
      <c r="E19" s="871">
        <v>4.6756260025011542E-2</v>
      </c>
      <c r="F19" s="870">
        <v>0</v>
      </c>
      <c r="G19" s="871">
        <v>0</v>
      </c>
      <c r="H19" s="870">
        <v>790869.74210000003</v>
      </c>
      <c r="I19" s="871">
        <v>7.7020612266437471E-2</v>
      </c>
      <c r="J19" s="870">
        <v>94539.31031999999</v>
      </c>
      <c r="K19" s="871">
        <v>3.8293990704582205E-2</v>
      </c>
      <c r="L19" s="870">
        <v>972852.25332999998</v>
      </c>
      <c r="M19" s="871">
        <v>5.9618885858809624E-2</v>
      </c>
    </row>
    <row r="20" spans="1:13" ht="22.5">
      <c r="A20" s="80" t="s">
        <v>1181</v>
      </c>
      <c r="B20" s="870">
        <v>1161835.5270699998</v>
      </c>
      <c r="C20" s="871">
        <v>0.5893481091834869</v>
      </c>
      <c r="D20" s="870">
        <v>607873.53422999999</v>
      </c>
      <c r="E20" s="871">
        <v>0.57308100355516789</v>
      </c>
      <c r="F20" s="870">
        <v>534193.10676999995</v>
      </c>
      <c r="G20" s="871">
        <v>0.97358300386090224</v>
      </c>
      <c r="H20" s="870">
        <v>2984113.87414</v>
      </c>
      <c r="I20" s="871">
        <v>0.29061457965093329</v>
      </c>
      <c r="J20" s="870">
        <v>1631280.4306600001</v>
      </c>
      <c r="K20" s="871">
        <v>0.66076468547122047</v>
      </c>
      <c r="L20" s="870">
        <v>6919296.4728699997</v>
      </c>
      <c r="M20" s="871">
        <v>0.42403226720940723</v>
      </c>
    </row>
    <row r="21" spans="1:13" ht="18" customHeight="1">
      <c r="A21" s="80" t="s">
        <v>1182</v>
      </c>
      <c r="B21" s="870">
        <v>1112802.2368699999</v>
      </c>
      <c r="C21" s="871">
        <v>0.56447567569947088</v>
      </c>
      <c r="D21" s="870">
        <v>196320.97230000002</v>
      </c>
      <c r="E21" s="871">
        <v>0.18508425435419756</v>
      </c>
      <c r="F21" s="870">
        <v>0</v>
      </c>
      <c r="G21" s="871">
        <v>0</v>
      </c>
      <c r="H21" s="870">
        <v>77009.09289</v>
      </c>
      <c r="I21" s="871">
        <v>7.4997021237927014E-3</v>
      </c>
      <c r="J21" s="870">
        <v>145658.14452</v>
      </c>
      <c r="K21" s="871">
        <v>5.9000130352289758E-2</v>
      </c>
      <c r="L21" s="870">
        <v>1531790.44658</v>
      </c>
      <c r="M21" s="871">
        <v>9.3872054550600145E-2</v>
      </c>
    </row>
    <row r="22" spans="1:13" ht="22.5">
      <c r="A22" s="80" t="s">
        <v>1183</v>
      </c>
      <c r="B22" s="870">
        <v>4529.1424200000001</v>
      </c>
      <c r="C22" s="871">
        <v>2.297434928833005E-3</v>
      </c>
      <c r="D22" s="870">
        <v>172808.10444999998</v>
      </c>
      <c r="E22" s="871">
        <v>0.16291717988038171</v>
      </c>
      <c r="F22" s="870">
        <v>0</v>
      </c>
      <c r="G22" s="871">
        <v>0</v>
      </c>
      <c r="H22" s="870">
        <v>2596463.8610399999</v>
      </c>
      <c r="I22" s="871">
        <v>0.25286241925752262</v>
      </c>
      <c r="J22" s="870">
        <v>1054375.6117199999</v>
      </c>
      <c r="K22" s="871">
        <v>0.42708424397932354</v>
      </c>
      <c r="L22" s="870">
        <v>3828176.7196299997</v>
      </c>
      <c r="M22" s="871">
        <v>0.2346005060005294</v>
      </c>
    </row>
    <row r="23" spans="1:13" ht="18" customHeight="1">
      <c r="A23" s="80" t="s">
        <v>1175</v>
      </c>
      <c r="B23" s="870">
        <v>0</v>
      </c>
      <c r="C23" s="871">
        <v>0</v>
      </c>
      <c r="D23" s="870">
        <v>0</v>
      </c>
      <c r="E23" s="871">
        <v>0</v>
      </c>
      <c r="F23" s="870">
        <v>0</v>
      </c>
      <c r="G23" s="871">
        <v>0</v>
      </c>
      <c r="H23" s="870">
        <v>0</v>
      </c>
      <c r="I23" s="871">
        <v>0</v>
      </c>
      <c r="J23" s="870">
        <v>0</v>
      </c>
      <c r="K23" s="871">
        <v>0</v>
      </c>
      <c r="L23" s="870">
        <v>0</v>
      </c>
      <c r="M23" s="871">
        <v>0</v>
      </c>
    </row>
    <row r="24" spans="1:13" ht="22.5">
      <c r="A24" s="80" t="s">
        <v>1184</v>
      </c>
      <c r="B24" s="870">
        <v>0</v>
      </c>
      <c r="C24" s="871">
        <v>0</v>
      </c>
      <c r="D24" s="870">
        <v>5392.2363099999993</v>
      </c>
      <c r="E24" s="871">
        <v>5.0836037792890429E-3</v>
      </c>
      <c r="F24" s="870">
        <v>0</v>
      </c>
      <c r="G24" s="871">
        <v>0</v>
      </c>
      <c r="H24" s="870">
        <v>24923.516760000002</v>
      </c>
      <c r="I24" s="871">
        <v>2.4272322210618759E-3</v>
      </c>
      <c r="J24" s="870">
        <v>885.31825000000003</v>
      </c>
      <c r="K24" s="871">
        <v>3.5860605203637573E-4</v>
      </c>
      <c r="L24" s="870">
        <v>31201.071320000003</v>
      </c>
      <c r="M24" s="871">
        <v>1.912081822632806E-3</v>
      </c>
    </row>
    <row r="25" spans="1:13" ht="22.5">
      <c r="A25" s="869" t="s">
        <v>1177</v>
      </c>
      <c r="B25" s="870">
        <v>0</v>
      </c>
      <c r="C25" s="871">
        <v>0</v>
      </c>
      <c r="D25" s="870">
        <v>0</v>
      </c>
      <c r="E25" s="871">
        <v>0</v>
      </c>
      <c r="F25" s="870">
        <v>0</v>
      </c>
      <c r="G25" s="871">
        <v>0</v>
      </c>
      <c r="H25" s="870">
        <v>0</v>
      </c>
      <c r="I25" s="871">
        <v>0</v>
      </c>
      <c r="J25" s="870">
        <v>0</v>
      </c>
      <c r="K25" s="871">
        <v>0</v>
      </c>
      <c r="L25" s="870">
        <v>0</v>
      </c>
      <c r="M25" s="871">
        <v>0</v>
      </c>
    </row>
    <row r="26" spans="1:13" ht="22.5">
      <c r="A26" s="869" t="s">
        <v>1185</v>
      </c>
      <c r="B26" s="870">
        <v>44504.147779999999</v>
      </c>
      <c r="C26" s="871">
        <v>2.2574998555182954E-2</v>
      </c>
      <c r="D26" s="870">
        <v>233352.22116999998</v>
      </c>
      <c r="E26" s="871">
        <v>0.2199959655412996</v>
      </c>
      <c r="F26" s="870">
        <v>534193.10676999995</v>
      </c>
      <c r="G26" s="871">
        <v>0.97358300386090224</v>
      </c>
      <c r="H26" s="870">
        <v>92852.268420000008</v>
      </c>
      <c r="I26" s="871">
        <v>9.0426250788739043E-3</v>
      </c>
      <c r="J26" s="870">
        <v>430361.35617000004</v>
      </c>
      <c r="K26" s="871">
        <v>0.17432170508757078</v>
      </c>
      <c r="L26" s="870">
        <v>1335263.1003100001</v>
      </c>
      <c r="M26" s="871">
        <v>8.1828353787919736E-2</v>
      </c>
    </row>
    <row r="27" spans="1:13" ht="22.5">
      <c r="A27" s="80" t="s">
        <v>1179</v>
      </c>
      <c r="B27" s="870">
        <v>0</v>
      </c>
      <c r="C27" s="871">
        <v>0</v>
      </c>
      <c r="D27" s="870">
        <v>0</v>
      </c>
      <c r="E27" s="871">
        <v>0</v>
      </c>
      <c r="F27" s="870">
        <v>0</v>
      </c>
      <c r="G27" s="871">
        <v>0</v>
      </c>
      <c r="H27" s="870">
        <v>192865.13503</v>
      </c>
      <c r="I27" s="871">
        <v>1.8782600969682154E-2</v>
      </c>
      <c r="J27" s="870">
        <v>0</v>
      </c>
      <c r="K27" s="871">
        <v>0</v>
      </c>
      <c r="L27" s="870">
        <v>192865.13503</v>
      </c>
      <c r="M27" s="871">
        <v>1.1819271047725184E-2</v>
      </c>
    </row>
    <row r="28" spans="1:13" ht="22.5">
      <c r="A28" s="80" t="s">
        <v>1180</v>
      </c>
      <c r="B28" s="870">
        <v>0</v>
      </c>
      <c r="C28" s="871">
        <v>0</v>
      </c>
      <c r="D28" s="870">
        <v>0</v>
      </c>
      <c r="E28" s="871">
        <v>0</v>
      </c>
      <c r="F28" s="870">
        <v>0</v>
      </c>
      <c r="G28" s="871">
        <v>0</v>
      </c>
      <c r="H28" s="870">
        <v>0</v>
      </c>
      <c r="I28" s="871">
        <v>0</v>
      </c>
      <c r="J28" s="870">
        <v>0</v>
      </c>
      <c r="K28" s="871">
        <v>0</v>
      </c>
      <c r="L28" s="870">
        <v>0</v>
      </c>
      <c r="M28" s="871">
        <v>0</v>
      </c>
    </row>
    <row r="29" spans="1:13" ht="22.5">
      <c r="A29" s="80" t="s">
        <v>1186</v>
      </c>
      <c r="B29" s="870">
        <v>145.76935999999998</v>
      </c>
      <c r="C29" s="871">
        <v>7.3942390890333859E-5</v>
      </c>
      <c r="D29" s="870">
        <v>0</v>
      </c>
      <c r="E29" s="871">
        <v>0</v>
      </c>
      <c r="F29" s="870">
        <v>0</v>
      </c>
      <c r="G29" s="871">
        <v>0</v>
      </c>
      <c r="H29" s="870">
        <v>0</v>
      </c>
      <c r="I29" s="871">
        <v>0</v>
      </c>
      <c r="J29" s="870">
        <v>3432.9514900000004</v>
      </c>
      <c r="K29" s="871">
        <v>1.3905476145570179E-3</v>
      </c>
      <c r="L29" s="870">
        <v>3578.7208500000002</v>
      </c>
      <c r="M29" s="871">
        <v>2.1931320932482725E-4</v>
      </c>
    </row>
    <row r="30" spans="1:13" ht="21.75">
      <c r="A30" s="130" t="s">
        <v>1187</v>
      </c>
      <c r="B30" s="988">
        <v>1982578.9521999997</v>
      </c>
      <c r="C30" s="989">
        <v>1.0056751834166036</v>
      </c>
      <c r="D30" s="988">
        <v>1067971.58185</v>
      </c>
      <c r="E30" s="989">
        <v>1.0068446665806376</v>
      </c>
      <c r="F30" s="988">
        <v>549581.52888</v>
      </c>
      <c r="G30" s="989">
        <v>1.0016288659895274</v>
      </c>
      <c r="H30" s="988">
        <v>10355153.369380001</v>
      </c>
      <c r="I30" s="989">
        <v>1.0084596870588893</v>
      </c>
      <c r="J30" s="988">
        <v>2476770.8226199998</v>
      </c>
      <c r="K30" s="989">
        <v>1.0032381084413935</v>
      </c>
      <c r="L30" s="988">
        <v>16432056.254930001</v>
      </c>
      <c r="M30" s="989">
        <v>1.0069986299922777</v>
      </c>
    </row>
    <row r="31" spans="1:13" ht="22.5">
      <c r="A31" s="80" t="s">
        <v>1188</v>
      </c>
      <c r="B31" s="870">
        <v>11188.005210000001</v>
      </c>
      <c r="C31" s="871">
        <v>5.6751834166035436E-3</v>
      </c>
      <c r="D31" s="870">
        <v>7260.2156399999994</v>
      </c>
      <c r="E31" s="871">
        <v>6.8446665806375642E-3</v>
      </c>
      <c r="F31" s="870">
        <v>893.73887999999999</v>
      </c>
      <c r="G31" s="871">
        <v>1.6288659895274868E-3</v>
      </c>
      <c r="H31" s="870">
        <v>86866.493599999987</v>
      </c>
      <c r="I31" s="871">
        <v>8.4596870588894042E-3</v>
      </c>
      <c r="J31" s="870">
        <v>7994.1665300000004</v>
      </c>
      <c r="K31" s="871">
        <v>3.2381084413934005E-3</v>
      </c>
      <c r="L31" s="870">
        <v>114202.61985999999</v>
      </c>
      <c r="M31" s="871">
        <v>6.9986299922777861E-3</v>
      </c>
    </row>
    <row r="32" spans="1:13" ht="26.25" customHeight="1">
      <c r="A32" s="584" t="s">
        <v>1189</v>
      </c>
      <c r="B32" s="585">
        <v>1971390.9469899996</v>
      </c>
      <c r="C32" s="586">
        <v>1</v>
      </c>
      <c r="D32" s="585">
        <v>1060711.3662099999</v>
      </c>
      <c r="E32" s="586">
        <v>1</v>
      </c>
      <c r="F32" s="585">
        <v>548687.79</v>
      </c>
      <c r="G32" s="586">
        <v>1</v>
      </c>
      <c r="H32" s="585">
        <v>10268286.875780001</v>
      </c>
      <c r="I32" s="586">
        <v>1</v>
      </c>
      <c r="J32" s="585">
        <v>2468776.6560899997</v>
      </c>
      <c r="K32" s="586">
        <v>1</v>
      </c>
      <c r="L32" s="585">
        <v>16317853.63507</v>
      </c>
      <c r="M32" s="586">
        <v>1</v>
      </c>
    </row>
    <row r="33" spans="1:13" ht="22.5">
      <c r="A33" s="80" t="s">
        <v>1190</v>
      </c>
      <c r="B33" s="870">
        <v>548.24284999999998</v>
      </c>
      <c r="C33" s="871">
        <v>2.7809950676555538E-4</v>
      </c>
      <c r="D33" s="870">
        <v>184.84960999999998</v>
      </c>
      <c r="E33" s="871">
        <v>1.7426947225094918E-4</v>
      </c>
      <c r="F33" s="870">
        <v>0</v>
      </c>
      <c r="G33" s="871">
        <v>0</v>
      </c>
      <c r="H33" s="870">
        <v>46.889089999999996</v>
      </c>
      <c r="I33" s="871">
        <v>4.5663985207306741E-6</v>
      </c>
      <c r="J33" s="870">
        <v>8709.9751999999989</v>
      </c>
      <c r="K33" s="871">
        <v>3.5280531264398327E-3</v>
      </c>
      <c r="L33" s="870">
        <v>9489.9567499999994</v>
      </c>
      <c r="M33" s="871">
        <v>5.8156893438511895E-4</v>
      </c>
    </row>
    <row r="34" spans="1:13" ht="33">
      <c r="A34" s="80" t="s">
        <v>1191</v>
      </c>
      <c r="B34" s="870">
        <v>0</v>
      </c>
      <c r="C34" s="871">
        <v>0</v>
      </c>
      <c r="D34" s="870">
        <v>0</v>
      </c>
      <c r="E34" s="871">
        <v>0</v>
      </c>
      <c r="F34" s="870">
        <v>0</v>
      </c>
      <c r="G34" s="871">
        <v>0</v>
      </c>
      <c r="H34" s="870">
        <v>2061.31603</v>
      </c>
      <c r="I34" s="871">
        <v>2.0074585516909E-4</v>
      </c>
      <c r="J34" s="870">
        <v>1928.39293</v>
      </c>
      <c r="K34" s="871">
        <v>7.8111275284583703E-4</v>
      </c>
      <c r="L34" s="870">
        <v>3989.7089599999999</v>
      </c>
      <c r="M34" s="871">
        <v>2.444996167526223E-4</v>
      </c>
    </row>
    <row r="35" spans="1:13" ht="12.75" customHeight="1">
      <c r="A35" s="22" t="s">
        <v>404</v>
      </c>
      <c r="B35" s="77"/>
      <c r="D35" s="77"/>
      <c r="H35" s="77"/>
    </row>
    <row r="36" spans="1:13" ht="12.75" customHeight="1">
      <c r="A36" s="40" t="s">
        <v>457</v>
      </c>
    </row>
    <row r="37" spans="1:13" ht="12.75" customHeight="1">
      <c r="A37" s="277"/>
    </row>
    <row r="38" spans="1:13" ht="12.75" customHeight="1">
      <c r="A38" s="990"/>
    </row>
    <row r="39" spans="1:13" ht="12.75" customHeight="1"/>
    <row r="40" spans="1:13" ht="12.75" customHeight="1"/>
    <row r="41" spans="1:13" ht="12.75" customHeight="1">
      <c r="A41" s="143" t="s">
        <v>737</v>
      </c>
      <c r="G41" s="139" t="str">
        <f>Naslovnica!A20</f>
        <v>Prosinac 2022.</v>
      </c>
    </row>
    <row r="42" spans="1:13">
      <c r="A42" s="542" t="s">
        <v>738</v>
      </c>
      <c r="G42" s="536" t="str">
        <f>Naslovnica!A24</f>
        <v>December 2022</v>
      </c>
    </row>
    <row r="43" spans="1:13" ht="12.75" customHeight="1"/>
    <row r="44" spans="1:13">
      <c r="G44" s="14" t="s">
        <v>458</v>
      </c>
    </row>
    <row r="45" spans="1:13" ht="22.5">
      <c r="A45" s="1164" t="s">
        <v>459</v>
      </c>
      <c r="B45" s="587" t="s">
        <v>427</v>
      </c>
      <c r="C45" s="587" t="s">
        <v>428</v>
      </c>
      <c r="D45" s="587" t="s">
        <v>429</v>
      </c>
      <c r="E45" s="587" t="s">
        <v>430</v>
      </c>
      <c r="F45" s="587" t="s">
        <v>461</v>
      </c>
      <c r="G45" s="587" t="s">
        <v>432</v>
      </c>
    </row>
    <row r="46" spans="1:13" ht="22.5">
      <c r="A46" s="1164"/>
      <c r="B46" s="588" t="s">
        <v>460</v>
      </c>
      <c r="C46" s="588" t="s">
        <v>460</v>
      </c>
      <c r="D46" s="588" t="s">
        <v>460</v>
      </c>
      <c r="E46" s="588" t="s">
        <v>460</v>
      </c>
      <c r="F46" s="588" t="s">
        <v>460</v>
      </c>
      <c r="G46" s="588" t="s">
        <v>460</v>
      </c>
    </row>
    <row r="47" spans="1:13" ht="22.5">
      <c r="A47" s="80" t="s">
        <v>462</v>
      </c>
      <c r="B47" s="447">
        <v>21887.059279999998</v>
      </c>
      <c r="C47" s="447">
        <v>5766.255650000001</v>
      </c>
      <c r="D47" s="447">
        <v>3460.7811099999985</v>
      </c>
      <c r="E47" s="447">
        <v>353298.59193999978</v>
      </c>
      <c r="F47" s="447">
        <v>58395.657169999991</v>
      </c>
      <c r="G47" s="447">
        <v>442808.34514999972</v>
      </c>
    </row>
    <row r="48" spans="1:13" ht="22.5">
      <c r="A48" s="448" t="s">
        <v>463</v>
      </c>
      <c r="B48" s="447">
        <v>29934.431600000018</v>
      </c>
      <c r="C48" s="447">
        <v>9613.7300800000012</v>
      </c>
      <c r="D48" s="447">
        <v>15858.349249999996</v>
      </c>
      <c r="E48" s="447">
        <v>650940.94627000007</v>
      </c>
      <c r="F48" s="447">
        <v>14450.788759999999</v>
      </c>
      <c r="G48" s="447">
        <v>720798.24596000009</v>
      </c>
    </row>
    <row r="49" spans="1:13" ht="21.75">
      <c r="A49" s="584" t="s">
        <v>464</v>
      </c>
      <c r="B49" s="589">
        <f>B47-B48</f>
        <v>-8047.3723200000204</v>
      </c>
      <c r="C49" s="589">
        <f t="shared" ref="C49:D49" si="0">C47-C48</f>
        <v>-3847.4744300000002</v>
      </c>
      <c r="D49" s="589">
        <f t="shared" si="0"/>
        <v>-12397.568139999998</v>
      </c>
      <c r="E49" s="589">
        <f>E47-E48</f>
        <v>-297642.35433000029</v>
      </c>
      <c r="F49" s="589">
        <f>F47-F48</f>
        <v>43944.868409999995</v>
      </c>
      <c r="G49" s="589">
        <f>G47-G48</f>
        <v>-277989.90081000037</v>
      </c>
    </row>
    <row r="50" spans="1:13" ht="12.75" customHeight="1">
      <c r="A50" s="22" t="s">
        <v>404</v>
      </c>
    </row>
    <row r="51" spans="1:13" ht="12.75" customHeight="1">
      <c r="A51" s="40" t="s">
        <v>457</v>
      </c>
    </row>
    <row r="52" spans="1:13" ht="12.75" customHeight="1"/>
    <row r="53" spans="1:13" ht="12.75" customHeight="1">
      <c r="A53" s="621" t="s">
        <v>81</v>
      </c>
    </row>
    <row r="54" spans="1:13" ht="12.75" customHeight="1"/>
    <row r="55" spans="1:13" ht="12.75" customHeight="1"/>
    <row r="56" spans="1:13" ht="12.75" customHeight="1">
      <c r="M56" s="35" t="s">
        <v>1115</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100"/>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41" t="s">
        <v>739</v>
      </c>
      <c r="F1" s="276" t="s">
        <v>227</v>
      </c>
      <c r="G1" s="160" t="s">
        <v>1500</v>
      </c>
    </row>
    <row r="2" spans="1:8">
      <c r="A2" s="538" t="s">
        <v>740</v>
      </c>
      <c r="F2" s="539" t="s">
        <v>228</v>
      </c>
      <c r="G2" s="540" t="s">
        <v>1501</v>
      </c>
    </row>
    <row r="3" spans="1:8" ht="12.75" customHeight="1"/>
    <row r="4" spans="1:8" ht="12.75" customHeight="1">
      <c r="C4" s="189"/>
      <c r="G4" s="159" t="s">
        <v>397</v>
      </c>
    </row>
    <row r="5" spans="1:8" ht="22.5" customHeight="1">
      <c r="A5" s="571" t="s">
        <v>410</v>
      </c>
      <c r="B5" s="571" t="s">
        <v>411</v>
      </c>
      <c r="C5" s="571" t="s">
        <v>400</v>
      </c>
      <c r="D5" s="571" t="s">
        <v>412</v>
      </c>
      <c r="E5" s="571"/>
      <c r="F5" s="571" t="s">
        <v>413</v>
      </c>
      <c r="G5" s="571" t="s">
        <v>414</v>
      </c>
    </row>
    <row r="6" spans="1:8" ht="12.75" customHeight="1">
      <c r="A6" s="113" t="s">
        <v>78</v>
      </c>
      <c r="B6" s="192">
        <v>47572962490</v>
      </c>
      <c r="C6" s="282" t="s">
        <v>150</v>
      </c>
      <c r="D6" s="113" t="s">
        <v>77</v>
      </c>
      <c r="E6" s="113"/>
      <c r="F6" s="115">
        <v>11325731.27</v>
      </c>
      <c r="G6" s="116">
        <v>132.24579008552462</v>
      </c>
      <c r="H6" s="291"/>
    </row>
    <row r="7" spans="1:8" ht="12.75" customHeight="1">
      <c r="A7" s="113" t="s">
        <v>1059</v>
      </c>
      <c r="B7" s="192">
        <v>93273216321</v>
      </c>
      <c r="C7" s="282" t="s">
        <v>152</v>
      </c>
      <c r="D7" s="113" t="s">
        <v>103</v>
      </c>
      <c r="E7" s="113"/>
      <c r="F7" s="115">
        <v>1723186529.0999999</v>
      </c>
      <c r="G7" s="116">
        <v>783.49064563695549</v>
      </c>
      <c r="H7" s="291"/>
    </row>
    <row r="8" spans="1:8" ht="12.75" customHeight="1">
      <c r="A8" s="113" t="s">
        <v>1069</v>
      </c>
      <c r="B8" s="192">
        <v>97433886648</v>
      </c>
      <c r="C8" s="282" t="s">
        <v>153</v>
      </c>
      <c r="D8" s="113" t="s">
        <v>103</v>
      </c>
      <c r="E8" s="113"/>
      <c r="F8" s="115">
        <v>28065508.579999998</v>
      </c>
      <c r="G8" s="116">
        <v>676.97216430393905</v>
      </c>
      <c r="H8" s="291"/>
    </row>
    <row r="9" spans="1:8" ht="12.75" customHeight="1">
      <c r="A9" s="113" t="s">
        <v>1060</v>
      </c>
      <c r="B9" s="192">
        <v>48815690681</v>
      </c>
      <c r="C9" s="282" t="s">
        <v>155</v>
      </c>
      <c r="D9" s="113" t="s">
        <v>1061</v>
      </c>
      <c r="E9" s="113"/>
      <c r="F9" s="115">
        <v>1991949.08</v>
      </c>
      <c r="G9" s="116">
        <v>562.24266720288074</v>
      </c>
      <c r="H9" s="291"/>
    </row>
    <row r="10" spans="1:8" ht="12.75" customHeight="1">
      <c r="A10" s="113" t="s">
        <v>854</v>
      </c>
      <c r="B10" s="192" t="s">
        <v>856</v>
      </c>
      <c r="C10" s="282" t="s">
        <v>857</v>
      </c>
      <c r="D10" s="135" t="s">
        <v>855</v>
      </c>
      <c r="E10" s="135"/>
      <c r="F10" s="117">
        <v>151646813.74000001</v>
      </c>
      <c r="G10" s="116">
        <v>137.79811030953996</v>
      </c>
      <c r="H10" s="291"/>
    </row>
    <row r="11" spans="1:8" ht="12.75" customHeight="1">
      <c r="A11" s="113" t="s">
        <v>138</v>
      </c>
      <c r="B11" s="192">
        <v>57255663752</v>
      </c>
      <c r="C11" s="282" t="s">
        <v>151</v>
      </c>
      <c r="D11" s="135" t="s">
        <v>177</v>
      </c>
      <c r="E11" s="135"/>
      <c r="F11" s="117">
        <v>6444121.6900000004</v>
      </c>
      <c r="G11" s="116">
        <v>116.96171753739189</v>
      </c>
      <c r="H11" s="291"/>
    </row>
    <row r="12" spans="1:8" s="265" customFormat="1" ht="12.75" customHeight="1">
      <c r="A12" s="113" t="s">
        <v>178</v>
      </c>
      <c r="B12" s="192">
        <v>13264226136</v>
      </c>
      <c r="C12" s="282" t="s">
        <v>154</v>
      </c>
      <c r="D12" s="135" t="s">
        <v>112</v>
      </c>
      <c r="E12" s="135"/>
      <c r="F12" s="117">
        <v>151241.14000000001</v>
      </c>
      <c r="G12" s="116">
        <v>0.74040100101852446</v>
      </c>
      <c r="H12" s="291"/>
    </row>
    <row r="13" spans="1:8" ht="12.75" customHeight="1">
      <c r="A13" s="113" t="s">
        <v>1401</v>
      </c>
      <c r="B13" s="192" t="s">
        <v>202</v>
      </c>
      <c r="C13" s="283" t="s">
        <v>203</v>
      </c>
      <c r="D13" s="113" t="s">
        <v>112</v>
      </c>
      <c r="E13" s="113"/>
      <c r="F13" s="115">
        <v>108361520.45</v>
      </c>
      <c r="G13" s="116">
        <v>7.8873243491109042</v>
      </c>
    </row>
    <row r="14" spans="1:8" ht="12.75" customHeight="1">
      <c r="A14" s="113" t="s">
        <v>872</v>
      </c>
      <c r="B14" s="192">
        <v>75398635234</v>
      </c>
      <c r="C14" s="282" t="s">
        <v>858</v>
      </c>
      <c r="D14" s="113" t="s">
        <v>909</v>
      </c>
      <c r="E14" s="113"/>
      <c r="F14" s="118">
        <v>50378875.259999998</v>
      </c>
      <c r="G14" s="119">
        <v>5843.1193958501826</v>
      </c>
      <c r="H14" s="291"/>
    </row>
    <row r="15" spans="1:8" ht="12.75" customHeight="1">
      <c r="A15" s="113" t="s">
        <v>147</v>
      </c>
      <c r="B15" s="192">
        <v>81393286204</v>
      </c>
      <c r="C15" s="282" t="s">
        <v>156</v>
      </c>
      <c r="D15" s="113" t="s">
        <v>79</v>
      </c>
      <c r="E15" s="113"/>
      <c r="F15" s="117">
        <v>701.04610000000002</v>
      </c>
      <c r="G15" s="120" t="s">
        <v>140</v>
      </c>
      <c r="H15" s="291"/>
    </row>
    <row r="16" spans="1:8" ht="18.75" customHeight="1">
      <c r="A16" s="577" t="s">
        <v>415</v>
      </c>
      <c r="B16" s="591"/>
      <c r="C16" s="592"/>
      <c r="D16" s="578"/>
      <c r="E16" s="578"/>
      <c r="F16" s="580">
        <f>SUM(F6:F15)</f>
        <v>2081552991.3560998</v>
      </c>
      <c r="G16" s="593"/>
    </row>
    <row r="17" spans="1:7" s="265" customFormat="1">
      <c r="A17" s="278" t="s">
        <v>1410</v>
      </c>
    </row>
    <row r="18" spans="1:7" ht="12.75" customHeight="1">
      <c r="A18" s="22" t="s">
        <v>395</v>
      </c>
    </row>
    <row r="19" spans="1:7" ht="12.75" customHeight="1">
      <c r="A19" s="46" t="s">
        <v>416</v>
      </c>
    </row>
    <row r="20" spans="1:7" ht="12.75" customHeight="1">
      <c r="A20" s="278"/>
    </row>
    <row r="21" spans="1:7" ht="12.75" customHeight="1">
      <c r="A21" s="141" t="s">
        <v>741</v>
      </c>
      <c r="G21" s="160" t="s">
        <v>1500</v>
      </c>
    </row>
    <row r="22" spans="1:7" ht="12.75" customHeight="1">
      <c r="A22" s="538" t="s">
        <v>742</v>
      </c>
      <c r="G22" s="540" t="s">
        <v>1501</v>
      </c>
    </row>
    <row r="23" spans="1:7" ht="12.75" customHeight="1">
      <c r="A23" s="54"/>
    </row>
    <row r="24" spans="1:7" ht="12.75" customHeight="1">
      <c r="A24" s="54"/>
      <c r="G24" s="183" t="s">
        <v>397</v>
      </c>
    </row>
    <row r="25" spans="1:7" ht="21.75">
      <c r="A25" s="571" t="s">
        <v>417</v>
      </c>
      <c r="B25" s="571" t="s">
        <v>411</v>
      </c>
      <c r="C25" s="571" t="s">
        <v>400</v>
      </c>
      <c r="D25" s="571" t="s">
        <v>412</v>
      </c>
      <c r="E25" s="571" t="s">
        <v>418</v>
      </c>
      <c r="F25" s="571" t="s">
        <v>413</v>
      </c>
      <c r="G25" s="571" t="s">
        <v>414</v>
      </c>
    </row>
    <row r="26" spans="1:7">
      <c r="A26" s="113" t="s">
        <v>206</v>
      </c>
      <c r="B26" s="192" t="s">
        <v>212</v>
      </c>
      <c r="C26" s="282" t="s">
        <v>213</v>
      </c>
      <c r="D26" s="113" t="s">
        <v>77</v>
      </c>
      <c r="E26" s="114"/>
      <c r="F26" s="117">
        <v>4889463.13</v>
      </c>
      <c r="G26" s="116">
        <v>80.144000094622925</v>
      </c>
    </row>
    <row r="27" spans="1:7">
      <c r="A27" s="113" t="s">
        <v>207</v>
      </c>
      <c r="B27" s="192" t="s">
        <v>214</v>
      </c>
      <c r="C27" s="282" t="s">
        <v>215</v>
      </c>
      <c r="D27" s="113" t="s">
        <v>210</v>
      </c>
      <c r="E27" s="114"/>
      <c r="F27" s="117">
        <v>327620774.50160003</v>
      </c>
      <c r="G27" s="116">
        <v>866.10498686861092</v>
      </c>
    </row>
    <row r="28" spans="1:7">
      <c r="A28" s="113" t="s">
        <v>208</v>
      </c>
      <c r="B28" s="192" t="s">
        <v>216</v>
      </c>
      <c r="C28" s="282" t="s">
        <v>217</v>
      </c>
      <c r="D28" s="113" t="s">
        <v>210</v>
      </c>
      <c r="E28" s="114"/>
      <c r="F28" s="117">
        <v>5233763.1837999998</v>
      </c>
      <c r="G28" s="116">
        <v>856.13470663946464</v>
      </c>
    </row>
    <row r="29" spans="1:7">
      <c r="A29" s="113" t="s">
        <v>1199</v>
      </c>
      <c r="B29" s="192" t="s">
        <v>1394</v>
      </c>
      <c r="C29" s="282" t="s">
        <v>1395</v>
      </c>
      <c r="D29" s="113" t="s">
        <v>210</v>
      </c>
      <c r="E29" s="114"/>
      <c r="F29" s="117">
        <v>2808626.6444000001</v>
      </c>
      <c r="G29" s="116">
        <v>889.95650686987858</v>
      </c>
    </row>
    <row r="30" spans="1:7" s="265" customFormat="1">
      <c r="A30" s="113" t="s">
        <v>209</v>
      </c>
      <c r="B30" s="192" t="s">
        <v>218</v>
      </c>
      <c r="C30" s="282" t="s">
        <v>219</v>
      </c>
      <c r="D30" s="113" t="s">
        <v>210</v>
      </c>
      <c r="E30" s="114"/>
      <c r="F30" s="117">
        <v>5811043.7005000003</v>
      </c>
      <c r="G30" s="116">
        <v>144.34626654977365</v>
      </c>
    </row>
    <row r="31" spans="1:7" s="265" customFormat="1">
      <c r="A31" s="113" t="s">
        <v>1406</v>
      </c>
      <c r="B31" s="192" t="s">
        <v>1482</v>
      </c>
      <c r="C31" s="282" t="s">
        <v>1483</v>
      </c>
      <c r="D31" s="113" t="s">
        <v>1407</v>
      </c>
      <c r="E31" s="114"/>
      <c r="F31" s="117" t="s">
        <v>140</v>
      </c>
      <c r="G31" s="116" t="s">
        <v>140</v>
      </c>
    </row>
    <row r="32" spans="1:7" s="265" customFormat="1">
      <c r="A32" s="113" t="s">
        <v>1531</v>
      </c>
      <c r="B32" s="192" t="s">
        <v>1535</v>
      </c>
      <c r="C32" s="282" t="s">
        <v>1536</v>
      </c>
      <c r="D32" s="113" t="s">
        <v>1486</v>
      </c>
      <c r="E32" s="114"/>
      <c r="F32" s="117">
        <v>42532.38</v>
      </c>
      <c r="G32" s="116">
        <v>947.22895913090531</v>
      </c>
    </row>
    <row r="33" spans="1:10" s="265" customFormat="1">
      <c r="A33" s="113" t="s">
        <v>1532</v>
      </c>
      <c r="B33" s="192" t="s">
        <v>1537</v>
      </c>
      <c r="C33" s="282" t="s">
        <v>1538</v>
      </c>
      <c r="D33" s="113" t="s">
        <v>1486</v>
      </c>
      <c r="E33" s="114"/>
      <c r="F33" s="117">
        <v>42532.38</v>
      </c>
      <c r="G33" s="116">
        <v>947.22895913090531</v>
      </c>
      <c r="H33"/>
      <c r="I33"/>
      <c r="J33"/>
    </row>
    <row r="34" spans="1:10" ht="12.75" customHeight="1">
      <c r="A34" s="113" t="s">
        <v>180</v>
      </c>
      <c r="B34" s="192" t="s">
        <v>181</v>
      </c>
      <c r="C34" s="282" t="s">
        <v>182</v>
      </c>
      <c r="D34" s="113" t="s">
        <v>177</v>
      </c>
      <c r="E34" s="114" t="s">
        <v>114</v>
      </c>
      <c r="F34" s="117">
        <v>16076528.3059</v>
      </c>
      <c r="G34" s="116">
        <v>159.12549999999999</v>
      </c>
    </row>
    <row r="35" spans="1:10" ht="12.75" customHeight="1">
      <c r="A35" s="113"/>
      <c r="B35" s="192"/>
      <c r="C35" s="282"/>
      <c r="D35" s="113"/>
      <c r="E35" s="114" t="s">
        <v>115</v>
      </c>
      <c r="F35" s="117">
        <v>27769303.974100001</v>
      </c>
      <c r="G35" s="116">
        <v>149.98150000000001</v>
      </c>
    </row>
    <row r="36" spans="1:10" ht="12.75" customHeight="1">
      <c r="A36" s="135" t="s">
        <v>1389</v>
      </c>
      <c r="B36" s="192" t="s">
        <v>204</v>
      </c>
      <c r="C36" s="282" t="s">
        <v>205</v>
      </c>
      <c r="D36" s="135" t="s">
        <v>112</v>
      </c>
      <c r="E36" s="135"/>
      <c r="F36" s="117">
        <v>42610074.780000001</v>
      </c>
      <c r="G36" s="116">
        <v>7.277197705111111</v>
      </c>
    </row>
    <row r="37" spans="1:10" ht="12.75" customHeight="1">
      <c r="A37" s="113" t="s">
        <v>179</v>
      </c>
      <c r="B37" s="192" t="s">
        <v>173</v>
      </c>
      <c r="C37" s="282" t="s">
        <v>157</v>
      </c>
      <c r="D37" s="113" t="s">
        <v>112</v>
      </c>
      <c r="E37" s="113"/>
      <c r="F37" s="117">
        <v>31872768.68</v>
      </c>
      <c r="G37" s="116">
        <v>1.3496533158692949</v>
      </c>
    </row>
    <row r="38" spans="1:10" ht="12.75" customHeight="1">
      <c r="A38" s="113" t="s">
        <v>183</v>
      </c>
      <c r="B38" s="192" t="s">
        <v>184</v>
      </c>
      <c r="C38" s="282" t="s">
        <v>185</v>
      </c>
      <c r="D38" s="113" t="s">
        <v>112</v>
      </c>
      <c r="E38" s="113"/>
      <c r="F38" s="117">
        <v>199380696.46000001</v>
      </c>
      <c r="G38" s="116">
        <v>8.1746485090652339</v>
      </c>
      <c r="H38" s="289"/>
    </row>
    <row r="39" spans="1:10" ht="12.75" customHeight="1">
      <c r="A39" s="113" t="s">
        <v>910</v>
      </c>
      <c r="B39" s="192" t="s">
        <v>912</v>
      </c>
      <c r="C39" s="282" t="s">
        <v>913</v>
      </c>
      <c r="D39" s="113" t="s">
        <v>909</v>
      </c>
      <c r="E39" s="113"/>
      <c r="F39" s="117">
        <v>362213685.67000002</v>
      </c>
      <c r="G39" s="116">
        <v>146.1325490060419</v>
      </c>
      <c r="H39" s="289"/>
    </row>
    <row r="40" spans="1:10" ht="12.75" customHeight="1">
      <c r="A40" s="113" t="s">
        <v>908</v>
      </c>
      <c r="B40" s="192" t="s">
        <v>914</v>
      </c>
      <c r="C40" s="282" t="s">
        <v>915</v>
      </c>
      <c r="D40" s="113" t="s">
        <v>909</v>
      </c>
      <c r="E40" s="113"/>
      <c r="F40" s="115">
        <v>356460.72</v>
      </c>
      <c r="G40" s="116">
        <v>89.115179999999995</v>
      </c>
      <c r="H40" s="288"/>
    </row>
    <row r="41" spans="1:10" ht="12.75" customHeight="1">
      <c r="A41" s="113" t="s">
        <v>911</v>
      </c>
      <c r="B41" s="192" t="s">
        <v>916</v>
      </c>
      <c r="C41" s="282" t="s">
        <v>917</v>
      </c>
      <c r="D41" s="113" t="s">
        <v>909</v>
      </c>
      <c r="E41" s="113"/>
      <c r="F41" s="115">
        <v>2977987.54</v>
      </c>
      <c r="G41" s="116">
        <v>91.838921518141461</v>
      </c>
      <c r="H41" s="288"/>
      <c r="I41" s="265"/>
      <c r="J41" s="265"/>
    </row>
    <row r="42" spans="1:10" s="265" customFormat="1" ht="12.75" customHeight="1">
      <c r="A42" s="113" t="s">
        <v>211</v>
      </c>
      <c r="B42" s="192" t="s">
        <v>221</v>
      </c>
      <c r="C42" s="282" t="s">
        <v>220</v>
      </c>
      <c r="D42" s="113" t="s">
        <v>230</v>
      </c>
      <c r="E42" s="113"/>
      <c r="F42" s="115">
        <v>8386207.0800000001</v>
      </c>
      <c r="G42" s="116">
        <v>1016.3255814708812</v>
      </c>
      <c r="H42" s="288"/>
    </row>
    <row r="43" spans="1:10" s="265" customFormat="1" ht="12.75" customHeight="1">
      <c r="A43" s="113" t="s">
        <v>229</v>
      </c>
      <c r="B43" s="192">
        <v>34988643147</v>
      </c>
      <c r="C43" s="282" t="s">
        <v>158</v>
      </c>
      <c r="D43" s="135" t="s">
        <v>230</v>
      </c>
      <c r="E43" s="113"/>
      <c r="F43" s="115">
        <v>50833182.530000001</v>
      </c>
      <c r="G43" s="116">
        <v>2078.835692039107</v>
      </c>
      <c r="H43" s="288"/>
    </row>
    <row r="44" spans="1:10" s="265" customFormat="1" ht="12.75" customHeight="1">
      <c r="A44" s="113" t="s">
        <v>1068</v>
      </c>
      <c r="B44" s="192" t="s">
        <v>1194</v>
      </c>
      <c r="C44" s="282" t="s">
        <v>1193</v>
      </c>
      <c r="D44" s="135" t="s">
        <v>1200</v>
      </c>
      <c r="E44" s="113"/>
      <c r="F44" s="115">
        <v>1630382.85</v>
      </c>
      <c r="G44" s="116">
        <v>1617.7077859554815</v>
      </c>
      <c r="H44" s="277"/>
      <c r="I44"/>
      <c r="J44"/>
    </row>
    <row r="45" spans="1:10" ht="18.75" customHeight="1">
      <c r="A45" s="577" t="s">
        <v>419</v>
      </c>
      <c r="B45" s="591"/>
      <c r="C45" s="592"/>
      <c r="D45" s="578"/>
      <c r="E45" s="578"/>
      <c r="F45" s="580">
        <f>SUM(F26:F44)</f>
        <v>1090556014.5102999</v>
      </c>
      <c r="G45" s="593"/>
    </row>
    <row r="46" spans="1:10" ht="12.75" customHeight="1">
      <c r="A46" s="22" t="s">
        <v>395</v>
      </c>
    </row>
    <row r="47" spans="1:10" ht="12.75" customHeight="1">
      <c r="A47" s="46" t="s">
        <v>420</v>
      </c>
    </row>
    <row r="48" spans="1:10" ht="12.75" customHeight="1">
      <c r="A48" s="278" t="s">
        <v>421</v>
      </c>
    </row>
    <row r="49" spans="1:7" ht="12.75" customHeight="1">
      <c r="A49" s="278"/>
    </row>
    <row r="50" spans="1:7" s="265" customFormat="1" ht="12.75" customHeight="1">
      <c r="A50" s="278"/>
      <c r="C50" s="278"/>
    </row>
    <row r="51" spans="1:7" ht="12.75" customHeight="1">
      <c r="A51" s="141" t="s">
        <v>743</v>
      </c>
      <c r="G51" s="160" t="s">
        <v>1500</v>
      </c>
    </row>
    <row r="52" spans="1:7" ht="12.75" customHeight="1">
      <c r="A52" s="538" t="s">
        <v>850</v>
      </c>
      <c r="G52" s="540" t="s">
        <v>1501</v>
      </c>
    </row>
    <row r="53" spans="1:7" ht="12.75" customHeight="1">
      <c r="A53" s="69"/>
    </row>
    <row r="54" spans="1:7" ht="12.75" customHeight="1">
      <c r="A54" s="46"/>
      <c r="G54" s="196" t="s">
        <v>397</v>
      </c>
    </row>
    <row r="55" spans="1:7" ht="47.25" customHeight="1">
      <c r="A55" s="594" t="s">
        <v>422</v>
      </c>
      <c r="B55" s="571" t="s">
        <v>399</v>
      </c>
      <c r="C55" s="571" t="s">
        <v>400</v>
      </c>
      <c r="D55" s="594" t="s">
        <v>401</v>
      </c>
      <c r="E55" s="594"/>
      <c r="F55" s="594" t="s">
        <v>402</v>
      </c>
      <c r="G55" s="594" t="s">
        <v>403</v>
      </c>
    </row>
    <row r="56" spans="1:7">
      <c r="A56" s="121" t="s">
        <v>149</v>
      </c>
      <c r="B56" s="113">
        <v>8269700991</v>
      </c>
      <c r="C56" s="282" t="s">
        <v>163</v>
      </c>
      <c r="D56" s="121" t="s">
        <v>855</v>
      </c>
      <c r="E56" s="121"/>
      <c r="F56" s="122">
        <v>1604838481.29</v>
      </c>
      <c r="G56" s="116">
        <v>417.32884253313159</v>
      </c>
    </row>
    <row r="57" spans="1:7">
      <c r="A57" s="22" t="s">
        <v>313</v>
      </c>
      <c r="G57" s="224"/>
    </row>
    <row r="58" spans="1:7">
      <c r="A58" s="156" t="s">
        <v>423</v>
      </c>
    </row>
    <row r="59" spans="1:7" ht="12.75" customHeight="1">
      <c r="A59" s="162" t="s">
        <v>107</v>
      </c>
      <c r="B59" s="184"/>
      <c r="C59" s="184"/>
      <c r="D59" s="184"/>
      <c r="E59" s="223"/>
      <c r="F59" s="184"/>
      <c r="G59" s="184"/>
    </row>
    <row r="60" spans="1:7" ht="21.75" customHeight="1">
      <c r="A60" s="1168" t="s">
        <v>108</v>
      </c>
      <c r="B60" s="1168"/>
      <c r="C60" s="1168"/>
      <c r="D60" s="1168"/>
      <c r="E60" s="1168"/>
      <c r="F60" s="1168"/>
      <c r="G60" s="1168"/>
    </row>
    <row r="61" spans="1:7" ht="12.75" customHeight="1">
      <c r="A61" s="54"/>
    </row>
    <row r="62" spans="1:7" ht="12.75" customHeight="1">
      <c r="A62" s="147" t="s">
        <v>744</v>
      </c>
      <c r="F62" s="148"/>
      <c r="G62" s="160" t="s">
        <v>1500</v>
      </c>
    </row>
    <row r="63" spans="1:7" ht="12.75" customHeight="1">
      <c r="A63" s="541" t="s">
        <v>1525</v>
      </c>
      <c r="F63" s="55"/>
      <c r="G63" s="540" t="s">
        <v>1501</v>
      </c>
    </row>
    <row r="64" spans="1:7" ht="12.75" customHeight="1"/>
    <row r="65" spans="1:7" ht="12.75" customHeight="1">
      <c r="G65" s="159" t="s">
        <v>405</v>
      </c>
    </row>
    <row r="66" spans="1:7" ht="35.25" customHeight="1">
      <c r="A66" s="594" t="s">
        <v>846</v>
      </c>
      <c r="B66" s="571" t="s">
        <v>411</v>
      </c>
      <c r="C66" s="571" t="s">
        <v>400</v>
      </c>
      <c r="D66" s="594" t="s">
        <v>401</v>
      </c>
      <c r="E66" s="594"/>
      <c r="F66" s="594" t="s">
        <v>402</v>
      </c>
      <c r="G66" s="571" t="s">
        <v>414</v>
      </c>
    </row>
    <row r="67" spans="1:7" s="265" customFormat="1">
      <c r="A67" s="125" t="s">
        <v>1529</v>
      </c>
      <c r="B67" s="192" t="s">
        <v>1533</v>
      </c>
      <c r="C67" s="284" t="s">
        <v>1534</v>
      </c>
      <c r="D67" s="125" t="s">
        <v>1530</v>
      </c>
      <c r="E67" s="125"/>
      <c r="F67" s="126">
        <v>271479.03999999998</v>
      </c>
      <c r="G67" s="127">
        <v>4.7809580200701585E-2</v>
      </c>
    </row>
    <row r="68" spans="1:7" ht="12.75" customHeight="1">
      <c r="A68" s="125" t="s">
        <v>1408</v>
      </c>
      <c r="B68" s="192" t="s">
        <v>1526</v>
      </c>
      <c r="C68" s="284" t="s">
        <v>1527</v>
      </c>
      <c r="D68" s="125" t="s">
        <v>1409</v>
      </c>
      <c r="E68" s="125"/>
      <c r="F68" s="126">
        <v>66729786.659999996</v>
      </c>
      <c r="G68" s="127">
        <v>522.3753888783292</v>
      </c>
    </row>
    <row r="69" spans="1:7" s="265" customFormat="1" ht="12.75" customHeight="1">
      <c r="A69" s="577" t="s">
        <v>419</v>
      </c>
      <c r="B69" s="591"/>
      <c r="C69" s="592"/>
      <c r="D69" s="591"/>
      <c r="E69" s="591"/>
      <c r="F69" s="595">
        <f>SUM(F65:F68)</f>
        <v>67001265.699999996</v>
      </c>
      <c r="G69" s="596"/>
    </row>
    <row r="70" spans="1:7" ht="12.75" customHeight="1">
      <c r="A70" s="41" t="s">
        <v>424</v>
      </c>
    </row>
    <row r="71" spans="1:7" ht="12.75" customHeight="1">
      <c r="A71" s="46" t="s">
        <v>420</v>
      </c>
    </row>
    <row r="72" spans="1:7" ht="12.75" customHeight="1"/>
    <row r="73" spans="1:7" ht="12.75" customHeight="1">
      <c r="A73" s="147" t="s">
        <v>848</v>
      </c>
      <c r="F73" s="148"/>
      <c r="G73" s="160" t="s">
        <v>1500</v>
      </c>
    </row>
    <row r="74" spans="1:7" ht="12.75" customHeight="1">
      <c r="A74" s="541" t="s">
        <v>849</v>
      </c>
      <c r="F74" s="55"/>
      <c r="G74" s="540" t="s">
        <v>1501</v>
      </c>
    </row>
    <row r="75" spans="1:7" ht="12.75" customHeight="1">
      <c r="A75" s="161"/>
    </row>
    <row r="76" spans="1:7" ht="12.75" customHeight="1">
      <c r="G76" s="159" t="s">
        <v>405</v>
      </c>
    </row>
    <row r="77" spans="1:7" ht="21.75">
      <c r="A77" s="594" t="s">
        <v>425</v>
      </c>
      <c r="B77" s="571" t="s">
        <v>411</v>
      </c>
      <c r="C77" s="571" t="s">
        <v>400</v>
      </c>
      <c r="D77" s="594" t="s">
        <v>401</v>
      </c>
      <c r="E77" s="594"/>
      <c r="F77" s="594" t="s">
        <v>402</v>
      </c>
      <c r="G77" s="571" t="s">
        <v>414</v>
      </c>
    </row>
    <row r="78" spans="1:7" ht="12.75" customHeight="1">
      <c r="A78" s="125" t="s">
        <v>1412</v>
      </c>
      <c r="B78" s="192">
        <v>61196386099</v>
      </c>
      <c r="C78" s="284" t="s">
        <v>160</v>
      </c>
      <c r="D78" s="125"/>
      <c r="E78" s="125"/>
      <c r="F78" s="1019" t="s">
        <v>140</v>
      </c>
      <c r="G78" s="1020" t="s">
        <v>140</v>
      </c>
    </row>
    <row r="79" spans="1:7" ht="12.75" customHeight="1">
      <c r="A79" s="285" t="s">
        <v>876</v>
      </c>
      <c r="B79" s="192">
        <v>37735093339</v>
      </c>
      <c r="C79" s="284" t="s">
        <v>159</v>
      </c>
      <c r="D79" s="125" t="s">
        <v>1409</v>
      </c>
      <c r="E79" s="125"/>
      <c r="F79" s="788">
        <v>28878393.699999999</v>
      </c>
      <c r="G79" s="789">
        <v>1.8759474709733512</v>
      </c>
    </row>
    <row r="80" spans="1:7" ht="18.75" customHeight="1">
      <c r="A80" s="577" t="s">
        <v>419</v>
      </c>
      <c r="B80" s="591"/>
      <c r="C80" s="592"/>
      <c r="D80" s="591"/>
      <c r="E80" s="591"/>
      <c r="F80" s="595">
        <f>SUM(F78:F79)</f>
        <v>28878393.699999999</v>
      </c>
      <c r="G80" s="596"/>
    </row>
    <row r="81" spans="1:7" s="265" customFormat="1">
      <c r="A81" s="278" t="s">
        <v>1411</v>
      </c>
    </row>
    <row r="82" spans="1:7" ht="12.75" customHeight="1">
      <c r="A82" s="41" t="s">
        <v>424</v>
      </c>
    </row>
    <row r="83" spans="1:7" ht="12.75" customHeight="1">
      <c r="A83" s="46" t="s">
        <v>420</v>
      </c>
      <c r="F83" s="45"/>
    </row>
    <row r="84" spans="1:7" ht="12.75" customHeight="1">
      <c r="A84" s="537" t="s">
        <v>170</v>
      </c>
      <c r="D84" s="45"/>
    </row>
    <row r="85" spans="1:7">
      <c r="A85" s="162" t="s">
        <v>106</v>
      </c>
    </row>
    <row r="86" spans="1:7" ht="21" customHeight="1">
      <c r="A86" s="1169" t="s">
        <v>105</v>
      </c>
      <c r="B86" s="1169"/>
      <c r="C86" s="1169"/>
      <c r="D86" s="1169"/>
      <c r="E86" s="1169"/>
      <c r="F86" s="1169"/>
      <c r="G86" s="1169"/>
    </row>
    <row r="87" spans="1:7" ht="12.75" customHeight="1">
      <c r="A87" s="163"/>
      <c r="D87" s="45"/>
    </row>
    <row r="88" spans="1:7" ht="12.75" customHeight="1">
      <c r="A88" s="621" t="s">
        <v>81</v>
      </c>
      <c r="D88" s="45"/>
    </row>
    <row r="89" spans="1:7" ht="12.75" customHeight="1">
      <c r="D89" s="45"/>
      <c r="G89" s="35" t="s">
        <v>841</v>
      </c>
    </row>
    <row r="90" spans="1:7" ht="12.75" customHeight="1">
      <c r="D90" s="45"/>
    </row>
    <row r="91" spans="1:7" ht="12.75" customHeight="1">
      <c r="A91" s="164"/>
      <c r="F91" s="134"/>
    </row>
    <row r="92" spans="1:7" ht="12.75" customHeight="1">
      <c r="A92" s="162"/>
      <c r="D92" s="45"/>
    </row>
    <row r="93" spans="1:7" ht="12.75" customHeight="1">
      <c r="A93" s="162"/>
    </row>
    <row r="94" spans="1:7" ht="12.75" customHeight="1">
      <c r="A94" s="162"/>
    </row>
    <row r="95" spans="1:7" ht="12.75" customHeight="1">
      <c r="A95" s="163"/>
      <c r="F95" s="45"/>
    </row>
    <row r="96" spans="1:7" ht="12.75" customHeight="1">
      <c r="A96" s="163"/>
    </row>
    <row r="97" spans="1:1" ht="12.75" customHeight="1">
      <c r="A97" s="163"/>
    </row>
    <row r="98" spans="1:1" ht="12.75" customHeight="1">
      <c r="A98" s="163"/>
    </row>
    <row r="99" spans="1:1" ht="12.75" customHeight="1"/>
    <row r="100" spans="1:1" ht="12.75" customHeight="1"/>
  </sheetData>
  <mergeCells count="2">
    <mergeCell ref="A60:G60"/>
    <mergeCell ref="A86:G86"/>
  </mergeCells>
  <hyperlinks>
    <hyperlink ref="A88" location="'2 Sadržaj'!A1" display="Sadržaj / Contents"/>
  </hyperlinks>
  <pageMargins left="0.7" right="0.7" top="0.75" bottom="0.75" header="0.3" footer="0.3"/>
  <pageSetup paperSize="9" scale="58" orientation="portrait" r:id="rId1"/>
  <ignoredErrors>
    <ignoredError sqref="B10:B13 B26:B33 B34:B44 B68:C68 B67"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7"/>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3" t="s">
        <v>746</v>
      </c>
      <c r="F1" s="145" t="str">
        <f>Naslovnica!A20</f>
        <v>Prosinac 2022.</v>
      </c>
    </row>
    <row r="2" spans="1:6" ht="12.75" customHeight="1">
      <c r="A2" s="534" t="s">
        <v>747</v>
      </c>
      <c r="F2" s="535" t="str">
        <f>Naslovnica!A24</f>
        <v>December 2022</v>
      </c>
    </row>
    <row r="3" spans="1:6" ht="12.75" customHeight="1"/>
    <row r="4" spans="1:6" ht="12.75" customHeight="1">
      <c r="F4" s="14" t="s">
        <v>397</v>
      </c>
    </row>
    <row r="5" spans="1:6" ht="33">
      <c r="A5" s="594" t="s">
        <v>398</v>
      </c>
      <c r="B5" s="571" t="s">
        <v>399</v>
      </c>
      <c r="C5" s="571" t="s">
        <v>400</v>
      </c>
      <c r="D5" s="594" t="s">
        <v>401</v>
      </c>
      <c r="E5" s="594" t="s">
        <v>402</v>
      </c>
      <c r="F5" s="571" t="s">
        <v>414</v>
      </c>
    </row>
    <row r="6" spans="1:6">
      <c r="A6" s="121" t="s">
        <v>1499</v>
      </c>
      <c r="B6" s="192" t="s">
        <v>1071</v>
      </c>
      <c r="C6" s="114" t="s">
        <v>1077</v>
      </c>
      <c r="D6" s="121" t="s">
        <v>1486</v>
      </c>
      <c r="E6" s="122">
        <v>431593.75</v>
      </c>
      <c r="F6" s="167">
        <v>109.91886718970061</v>
      </c>
    </row>
    <row r="7" spans="1:6">
      <c r="A7" s="121" t="s">
        <v>1088</v>
      </c>
      <c r="B7" s="192" t="s">
        <v>1165</v>
      </c>
      <c r="C7" s="114" t="s">
        <v>1166</v>
      </c>
      <c r="D7" s="121" t="s">
        <v>1072</v>
      </c>
      <c r="E7" s="122">
        <v>21250866.829999998</v>
      </c>
      <c r="F7" s="167">
        <v>706.82260311181506</v>
      </c>
    </row>
    <row r="8" spans="1:6">
      <c r="A8" s="577" t="s">
        <v>394</v>
      </c>
      <c r="B8" s="590"/>
      <c r="C8" s="590"/>
      <c r="D8" s="597"/>
      <c r="E8" s="598">
        <f>SUM(E6:E7)</f>
        <v>21682460.579999998</v>
      </c>
      <c r="F8" s="599"/>
    </row>
    <row r="9" spans="1:6" ht="12.75" customHeight="1">
      <c r="A9" s="22" t="s">
        <v>404</v>
      </c>
    </row>
    <row r="10" spans="1:6" ht="12.75" customHeight="1">
      <c r="A10" s="22"/>
    </row>
    <row r="11" spans="1:6" ht="12.75" customHeight="1">
      <c r="A11" s="143" t="s">
        <v>748</v>
      </c>
      <c r="F11" s="145" t="s">
        <v>1551</v>
      </c>
    </row>
    <row r="12" spans="1:6" ht="12.75" customHeight="1">
      <c r="A12" s="534" t="s">
        <v>749</v>
      </c>
      <c r="F12" s="535" t="s">
        <v>1552</v>
      </c>
    </row>
    <row r="13" spans="1:6" ht="12.75" customHeight="1"/>
    <row r="14" spans="1:6" ht="12.75" customHeight="1">
      <c r="F14" s="14" t="s">
        <v>405</v>
      </c>
    </row>
    <row r="15" spans="1:6" ht="54.75">
      <c r="A15" s="594" t="s">
        <v>406</v>
      </c>
      <c r="B15" s="571" t="s">
        <v>399</v>
      </c>
      <c r="C15" s="571" t="s">
        <v>400</v>
      </c>
      <c r="D15" s="594" t="s">
        <v>401</v>
      </c>
      <c r="E15" s="594" t="s">
        <v>402</v>
      </c>
      <c r="F15" s="594" t="s">
        <v>403</v>
      </c>
    </row>
    <row r="16" spans="1:6" ht="12.75" customHeight="1">
      <c r="A16" s="121" t="s">
        <v>139</v>
      </c>
      <c r="B16" s="192">
        <v>75111210338</v>
      </c>
      <c r="C16" s="282" t="s">
        <v>162</v>
      </c>
      <c r="D16" s="280" t="s">
        <v>141</v>
      </c>
      <c r="E16" s="122">
        <v>40635765.942199998</v>
      </c>
      <c r="F16" s="167">
        <v>80.307837830434778</v>
      </c>
    </row>
    <row r="17" spans="1:6" ht="12.75" customHeight="1">
      <c r="A17" s="121" t="s">
        <v>148</v>
      </c>
      <c r="B17" s="192" t="s">
        <v>172</v>
      </c>
      <c r="C17" s="282" t="s">
        <v>161</v>
      </c>
      <c r="D17" s="121" t="s">
        <v>177</v>
      </c>
      <c r="E17" s="122">
        <v>88963434.349999994</v>
      </c>
      <c r="F17" s="167">
        <v>32.107050051284126</v>
      </c>
    </row>
    <row r="18" spans="1:6">
      <c r="A18" s="577" t="s">
        <v>394</v>
      </c>
      <c r="B18" s="590"/>
      <c r="C18" s="590"/>
      <c r="D18" s="597"/>
      <c r="E18" s="598">
        <f>SUM(E16:E17)</f>
        <v>129599200.2922</v>
      </c>
      <c r="F18" s="599"/>
    </row>
    <row r="19" spans="1:6" ht="12.75" customHeight="1">
      <c r="A19" s="22" t="s">
        <v>407</v>
      </c>
    </row>
    <row r="20" spans="1:6" ht="12.75" customHeight="1"/>
    <row r="21" spans="1:6" ht="12.75" customHeight="1">
      <c r="A21" s="144" t="s">
        <v>750</v>
      </c>
      <c r="F21" s="145" t="s">
        <v>1551</v>
      </c>
    </row>
    <row r="22" spans="1:6" ht="12.75" customHeight="1">
      <c r="A22" s="532" t="s">
        <v>751</v>
      </c>
      <c r="F22" s="535" t="s">
        <v>1552</v>
      </c>
    </row>
    <row r="23" spans="1:6" ht="12.75" customHeight="1"/>
    <row r="24" spans="1:6" ht="12.75" customHeight="1">
      <c r="F24" s="14" t="s">
        <v>397</v>
      </c>
    </row>
    <row r="25" spans="1:6" ht="54.75">
      <c r="A25" s="594" t="s">
        <v>406</v>
      </c>
      <c r="B25" s="571" t="s">
        <v>399</v>
      </c>
      <c r="C25" s="571" t="s">
        <v>400</v>
      </c>
      <c r="D25" s="594" t="s">
        <v>401</v>
      </c>
      <c r="E25" s="594" t="s">
        <v>402</v>
      </c>
      <c r="F25" s="594" t="s">
        <v>403</v>
      </c>
    </row>
    <row r="26" spans="1:6" ht="12.75" customHeight="1">
      <c r="A26" s="121" t="s">
        <v>871</v>
      </c>
      <c r="B26" s="192">
        <v>56903349567</v>
      </c>
      <c r="C26" s="282" t="s">
        <v>164</v>
      </c>
      <c r="D26" s="285" t="s">
        <v>927</v>
      </c>
      <c r="E26" s="122" t="s">
        <v>140</v>
      </c>
      <c r="F26" s="167" t="s">
        <v>140</v>
      </c>
    </row>
    <row r="27" spans="1:6" ht="12.75" customHeight="1">
      <c r="A27" s="787" t="s">
        <v>873</v>
      </c>
    </row>
    <row r="28" spans="1:6" ht="12.75" customHeight="1">
      <c r="A28" s="22" t="s">
        <v>404</v>
      </c>
    </row>
    <row r="29" spans="1:6" ht="19.5" customHeight="1">
      <c r="A29" s="1170" t="s">
        <v>107</v>
      </c>
      <c r="B29" s="1170"/>
      <c r="C29" s="1170"/>
      <c r="D29" s="1170"/>
    </row>
    <row r="30" spans="1:6" ht="21.75" customHeight="1">
      <c r="A30" s="1168" t="s">
        <v>108</v>
      </c>
      <c r="B30" s="1168"/>
      <c r="C30" s="1168"/>
      <c r="D30" s="1168"/>
      <c r="E30" s="54"/>
      <c r="F30" s="54"/>
    </row>
    <row r="31" spans="1:6" ht="12.75" customHeight="1">
      <c r="A31" s="787"/>
    </row>
    <row r="32" spans="1:6" ht="12.75" customHeight="1"/>
    <row r="33" spans="1:6" ht="12.75" customHeight="1">
      <c r="A33" s="146" t="s">
        <v>752</v>
      </c>
      <c r="F33" s="139" t="str">
        <f>Naslovnica!A20</f>
        <v>Prosinac 2022.</v>
      </c>
    </row>
    <row r="34" spans="1:6" ht="12.75" customHeight="1">
      <c r="A34" s="532" t="s">
        <v>753</v>
      </c>
      <c r="F34" s="536" t="str">
        <f>Naslovnica!A24</f>
        <v>December 2022</v>
      </c>
    </row>
    <row r="35" spans="1:6" ht="12.75" customHeight="1"/>
    <row r="36" spans="1:6" ht="12.75" customHeight="1">
      <c r="E36" s="14"/>
      <c r="F36" s="14" t="s">
        <v>405</v>
      </c>
    </row>
    <row r="37" spans="1:6" ht="33">
      <c r="A37" s="594" t="s">
        <v>408</v>
      </c>
      <c r="B37" s="571" t="s">
        <v>399</v>
      </c>
      <c r="C37" s="571" t="s">
        <v>400</v>
      </c>
      <c r="D37" s="594" t="s">
        <v>401</v>
      </c>
      <c r="E37" s="594" t="s">
        <v>402</v>
      </c>
      <c r="F37" s="571" t="s">
        <v>414</v>
      </c>
    </row>
    <row r="38" spans="1:6" ht="22.5" customHeight="1">
      <c r="A38" s="123" t="s">
        <v>80</v>
      </c>
      <c r="B38" s="192">
        <v>39146857475</v>
      </c>
      <c r="C38" s="282" t="s">
        <v>165</v>
      </c>
      <c r="D38" s="262" t="s">
        <v>112</v>
      </c>
      <c r="E38" s="124">
        <v>953551503.40999997</v>
      </c>
      <c r="F38" s="167">
        <v>534.78679999999997</v>
      </c>
    </row>
    <row r="39" spans="1:6" ht="12.75" customHeight="1">
      <c r="A39" s="22" t="s">
        <v>404</v>
      </c>
      <c r="B39" s="271"/>
      <c r="C39" s="272"/>
      <c r="D39" s="273"/>
      <c r="E39" s="274"/>
    </row>
    <row r="40" spans="1:6" ht="12.75" customHeight="1">
      <c r="A40" s="537" t="s">
        <v>171</v>
      </c>
      <c r="E40" s="1008"/>
      <c r="F40" s="1009"/>
    </row>
    <row r="41" spans="1:6" ht="12.75" customHeight="1">
      <c r="A41" s="158"/>
      <c r="D41" s="891"/>
    </row>
    <row r="42" spans="1:6" ht="12.75" customHeight="1">
      <c r="A42" s="275"/>
      <c r="B42" s="185"/>
      <c r="C42" s="185"/>
      <c r="D42" s="185"/>
      <c r="E42" s="991"/>
      <c r="F42" s="991"/>
    </row>
    <row r="43" spans="1:6" ht="12.75" customHeight="1">
      <c r="A43" s="281"/>
      <c r="B43" s="54"/>
      <c r="C43" s="54"/>
      <c r="D43" s="54"/>
    </row>
    <row r="44" spans="1:6" ht="12.75" customHeight="1">
      <c r="A44" s="177"/>
    </row>
    <row r="45" spans="1:6" ht="12.75" customHeight="1"/>
    <row r="46" spans="1:6" ht="12.75" customHeight="1"/>
    <row r="47" spans="1:6" ht="12.75" customHeight="1">
      <c r="A47" s="616" t="s">
        <v>409</v>
      </c>
      <c r="B47" s="618"/>
      <c r="C47" s="618"/>
      <c r="D47" s="618"/>
    </row>
    <row r="48" spans="1:6" ht="12.75" customHeight="1">
      <c r="A48" s="619" t="s">
        <v>175</v>
      </c>
      <c r="B48" s="618"/>
      <c r="C48" s="618"/>
      <c r="D48" s="618"/>
    </row>
    <row r="49" spans="1:6" ht="12.75" customHeight="1">
      <c r="A49" s="621" t="s">
        <v>81</v>
      </c>
    </row>
    <row r="50" spans="1:6" ht="12.75" customHeight="1"/>
    <row r="51" spans="1:6" ht="12.75" customHeight="1">
      <c r="F51" s="35" t="s">
        <v>1116</v>
      </c>
    </row>
    <row r="52" spans="1:6" ht="12.75" customHeight="1"/>
    <row r="53" spans="1:6" ht="12.75" customHeight="1"/>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sheetData>
  <mergeCells count="2">
    <mergeCell ref="A29:D29"/>
    <mergeCell ref="A30:D30"/>
  </mergeCells>
  <hyperlinks>
    <hyperlink ref="A49" location="'2 Sadržaj'!A1" display="Sadržaj / Contents"/>
  </hyperlinks>
  <pageMargins left="0.7" right="0.7" top="0.75" bottom="0.75" header="0.3" footer="0.3"/>
  <pageSetup paperSize="9" scale="79" orientation="portrait" r:id="rId1"/>
  <ignoredErrors>
    <ignoredError sqref="B6 B17 B7"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12" t="s">
        <v>710</v>
      </c>
      <c r="B1" s="613"/>
      <c r="C1" s="613"/>
      <c r="D1" s="519"/>
      <c r="E1" s="610"/>
      <c r="F1" s="201"/>
      <c r="G1" s="201"/>
      <c r="H1" s="201"/>
      <c r="I1" s="520" t="s">
        <v>1543</v>
      </c>
    </row>
    <row r="2" spans="1:27" ht="15" customHeight="1">
      <c r="A2" s="614" t="s">
        <v>711</v>
      </c>
      <c r="B2" s="613"/>
      <c r="C2" s="613"/>
      <c r="D2" s="519"/>
      <c r="E2" s="611"/>
      <c r="F2" s="201"/>
      <c r="G2" s="201"/>
      <c r="H2" s="201"/>
      <c r="I2" s="527" t="s">
        <v>1544</v>
      </c>
    </row>
    <row r="3" spans="1:27" ht="12.75" customHeight="1">
      <c r="A3" s="42" t="s">
        <v>882</v>
      </c>
    </row>
    <row r="4" spans="1:27" ht="12.75" customHeight="1"/>
    <row r="5" spans="1:27" ht="12.75" customHeight="1">
      <c r="A5" s="149" t="s">
        <v>712</v>
      </c>
    </row>
    <row r="6" spans="1:27" ht="12.75" customHeight="1">
      <c r="A6" s="528" t="s">
        <v>713</v>
      </c>
    </row>
    <row r="7" spans="1:27" ht="12.75" customHeight="1">
      <c r="J7" s="1174"/>
      <c r="K7" s="1174"/>
      <c r="L7" s="320"/>
      <c r="M7" s="320"/>
      <c r="N7" s="320"/>
      <c r="O7" s="320"/>
      <c r="P7" s="320"/>
    </row>
    <row r="8" spans="1:27" ht="16.5" customHeight="1">
      <c r="A8" s="1176" t="s">
        <v>383</v>
      </c>
      <c r="B8" s="1176"/>
      <c r="C8" s="449">
        <v>44834</v>
      </c>
      <c r="D8" s="320"/>
      <c r="E8" s="320"/>
      <c r="F8" s="320"/>
      <c r="G8" s="320"/>
      <c r="J8" s="1174"/>
      <c r="K8" s="1174"/>
      <c r="L8" s="321"/>
      <c r="M8" s="321"/>
      <c r="N8" s="321"/>
      <c r="O8" s="321"/>
      <c r="P8" s="321"/>
    </row>
    <row r="9" spans="1:27" ht="21.75" customHeight="1">
      <c r="A9" s="1177" t="s">
        <v>384</v>
      </c>
      <c r="B9" s="1177"/>
      <c r="C9" s="450">
        <v>15</v>
      </c>
      <c r="D9" s="320"/>
      <c r="E9" s="321"/>
      <c r="F9" s="321"/>
      <c r="G9" s="321"/>
    </row>
    <row r="10" spans="1:27" ht="12.75" customHeight="1">
      <c r="A10" s="17" t="s">
        <v>313</v>
      </c>
    </row>
    <row r="11" spans="1:27" ht="12.75" customHeight="1"/>
    <row r="12" spans="1:27" ht="12.75" customHeight="1">
      <c r="A12" s="149" t="s">
        <v>714</v>
      </c>
    </row>
    <row r="13" spans="1:27" ht="12.75" customHeight="1">
      <c r="A13" s="528" t="s">
        <v>715</v>
      </c>
      <c r="Z13" s="65"/>
      <c r="AA13" s="65"/>
    </row>
    <row r="14" spans="1:27" s="265" customFormat="1" ht="12.75" customHeight="1">
      <c r="A14" s="43"/>
      <c r="F14" s="201"/>
      <c r="I14" s="65" t="s">
        <v>386</v>
      </c>
      <c r="Y14" s="65"/>
      <c r="Z14" s="65"/>
      <c r="AA14" s="65"/>
    </row>
    <row r="15" spans="1:27" s="265" customFormat="1" ht="22.5" customHeight="1">
      <c r="A15" s="451"/>
      <c r="B15" s="1173" t="s">
        <v>385</v>
      </c>
      <c r="C15" s="1173"/>
      <c r="D15" s="1173"/>
      <c r="E15" s="1173"/>
      <c r="F15" s="1173" t="s">
        <v>323</v>
      </c>
      <c r="G15" s="1173"/>
      <c r="H15" s="1173"/>
      <c r="I15" s="1173"/>
      <c r="Y15" s="65"/>
      <c r="Z15" s="65"/>
      <c r="AA15" s="65"/>
    </row>
    <row r="16" spans="1:27" ht="135" customHeight="1">
      <c r="A16" s="1175" t="s">
        <v>387</v>
      </c>
      <c r="B16" s="790" t="s">
        <v>805</v>
      </c>
      <c r="C16" s="1172" t="s">
        <v>388</v>
      </c>
      <c r="D16" s="790" t="s">
        <v>389</v>
      </c>
      <c r="E16" s="1172" t="s">
        <v>388</v>
      </c>
      <c r="F16" s="790" t="s">
        <v>806</v>
      </c>
      <c r="G16" s="1172" t="s">
        <v>390</v>
      </c>
      <c r="H16" s="790" t="s">
        <v>803</v>
      </c>
      <c r="I16" s="1172" t="s">
        <v>390</v>
      </c>
    </row>
    <row r="17" spans="1:16" ht="15.75" customHeight="1">
      <c r="A17" s="1175"/>
      <c r="B17" s="501">
        <v>44834</v>
      </c>
      <c r="C17" s="1172"/>
      <c r="D17" s="501">
        <v>44834</v>
      </c>
      <c r="E17" s="1172"/>
      <c r="F17" s="501" t="s">
        <v>1547</v>
      </c>
      <c r="G17" s="1172"/>
      <c r="H17" s="501" t="s">
        <v>1547</v>
      </c>
      <c r="I17" s="1172"/>
      <c r="J17" s="1174"/>
      <c r="K17" s="229"/>
      <c r="L17" s="322"/>
      <c r="M17" s="229"/>
      <c r="N17" s="323"/>
      <c r="O17" s="265"/>
    </row>
    <row r="18" spans="1:16" ht="16.5" customHeight="1">
      <c r="A18" s="452" t="s">
        <v>391</v>
      </c>
      <c r="B18" s="453">
        <v>38664</v>
      </c>
      <c r="C18" s="454">
        <v>-3.2819691815089057E-2</v>
      </c>
      <c r="D18" s="453">
        <v>2311620.6464</v>
      </c>
      <c r="E18" s="454">
        <v>-3.169613756197847E-2</v>
      </c>
      <c r="F18" s="453">
        <v>9098</v>
      </c>
      <c r="G18" s="454">
        <v>3.2338590718257121E-2</v>
      </c>
      <c r="H18" s="453">
        <v>1029161.24462</v>
      </c>
      <c r="I18" s="456">
        <v>6.1391478420144169E-2</v>
      </c>
      <c r="J18" s="1174"/>
      <c r="K18" s="324"/>
      <c r="L18" s="325"/>
      <c r="M18" s="324"/>
      <c r="N18" s="325"/>
      <c r="O18" s="265"/>
    </row>
    <row r="19" spans="1:16" ht="16.5" customHeight="1">
      <c r="A19" s="452" t="s">
        <v>392</v>
      </c>
      <c r="B19" s="453">
        <v>122592</v>
      </c>
      <c r="C19" s="454">
        <v>6.7149497728024518E-2</v>
      </c>
      <c r="D19" s="453">
        <v>16186639.48301</v>
      </c>
      <c r="E19" s="454">
        <v>0.12654417343327026</v>
      </c>
      <c r="F19" s="453">
        <v>33155</v>
      </c>
      <c r="G19" s="454">
        <v>9.7774981789285481E-2</v>
      </c>
      <c r="H19" s="453">
        <v>7005877.4081499996</v>
      </c>
      <c r="I19" s="456">
        <v>0.36018607893553262</v>
      </c>
      <c r="J19" s="42"/>
      <c r="K19" s="326"/>
      <c r="L19" s="327"/>
      <c r="M19" s="326"/>
      <c r="N19" s="328"/>
      <c r="O19" s="265"/>
    </row>
    <row r="20" spans="1:16" ht="16.5" customHeight="1">
      <c r="A20" s="452" t="s">
        <v>393</v>
      </c>
      <c r="B20" s="453">
        <v>6</v>
      </c>
      <c r="C20" s="454">
        <v>-0.4</v>
      </c>
      <c r="D20" s="453">
        <v>0</v>
      </c>
      <c r="E20" s="454"/>
      <c r="F20" s="453"/>
      <c r="G20" s="454"/>
      <c r="H20" s="453"/>
      <c r="I20" s="455"/>
      <c r="J20" s="42"/>
      <c r="K20" s="326"/>
      <c r="L20" s="327"/>
      <c r="M20" s="326"/>
      <c r="N20" s="328"/>
      <c r="O20" s="265"/>
    </row>
    <row r="21" spans="1:16" ht="16.5" customHeight="1">
      <c r="A21" s="457" t="s">
        <v>394</v>
      </c>
      <c r="B21" s="458">
        <v>161262</v>
      </c>
      <c r="C21" s="459">
        <v>4.1313668767434655E-2</v>
      </c>
      <c r="D21" s="458">
        <v>18498260.129409999</v>
      </c>
      <c r="E21" s="459">
        <v>0.103998682272607</v>
      </c>
      <c r="F21" s="458">
        <v>42253</v>
      </c>
      <c r="G21" s="459">
        <v>8.2993720363962575E-2</v>
      </c>
      <c r="H21" s="458">
        <v>8035038.6527699996</v>
      </c>
      <c r="I21" s="460">
        <v>0.31284837671652022</v>
      </c>
      <c r="J21" s="42"/>
      <c r="K21" s="326"/>
      <c r="L21" s="327"/>
      <c r="M21" s="326"/>
      <c r="N21" s="328"/>
      <c r="O21" s="265"/>
    </row>
    <row r="22" spans="1:16" ht="12.75" customHeight="1">
      <c r="A22" s="17" t="s">
        <v>395</v>
      </c>
      <c r="H22" s="134"/>
      <c r="I22" s="77"/>
      <c r="J22" s="134"/>
    </row>
    <row r="23" spans="1:16" ht="49.5" customHeight="1">
      <c r="A23" s="1178" t="s">
        <v>396</v>
      </c>
      <c r="B23" s="1178"/>
      <c r="C23" s="1178"/>
      <c r="D23" s="1178"/>
      <c r="E23" s="1178"/>
      <c r="F23" s="1178"/>
      <c r="G23" s="1178"/>
      <c r="H23" s="1178"/>
      <c r="I23" s="1178"/>
    </row>
    <row r="24" spans="1:16" ht="56.25" customHeight="1">
      <c r="A24" s="1178" t="s">
        <v>804</v>
      </c>
      <c r="B24" s="1178"/>
      <c r="C24" s="1178"/>
      <c r="D24" s="1178"/>
      <c r="E24" s="1178"/>
      <c r="F24" s="1178"/>
      <c r="G24" s="1178"/>
      <c r="H24" s="1178"/>
      <c r="I24" s="1178"/>
    </row>
    <row r="25" spans="1:16" ht="23.25" customHeight="1">
      <c r="A25" s="1171" t="s">
        <v>346</v>
      </c>
      <c r="B25" s="1171"/>
      <c r="C25" s="1171"/>
      <c r="D25" s="1171"/>
      <c r="E25" s="1171"/>
      <c r="F25" s="1171"/>
      <c r="G25" s="1171"/>
      <c r="H25" s="1171"/>
      <c r="I25" s="1171"/>
      <c r="J25" s="157"/>
      <c r="K25" s="71"/>
      <c r="L25" s="71"/>
      <c r="M25" s="71"/>
      <c r="N25" s="71"/>
      <c r="O25" s="71"/>
      <c r="P25" s="71"/>
    </row>
    <row r="26" spans="1:16">
      <c r="A26" s="157"/>
      <c r="B26" s="71"/>
      <c r="C26" s="71"/>
      <c r="D26" s="71"/>
      <c r="E26" s="71"/>
      <c r="F26" s="71"/>
      <c r="G26" s="71"/>
    </row>
    <row r="27" spans="1:16" ht="12.75" customHeight="1">
      <c r="A27" s="621" t="s">
        <v>81</v>
      </c>
    </row>
    <row r="28" spans="1:16" ht="12.75" customHeight="1"/>
    <row r="29" spans="1:16" ht="12.75" customHeight="1"/>
    <row r="30" spans="1:16" ht="12.75" customHeight="1"/>
    <row r="31" spans="1:16" ht="12.75" customHeight="1"/>
    <row r="32" spans="1:16" ht="12.75" customHeight="1">
      <c r="I32" s="35" t="s">
        <v>842</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0" t="s">
        <v>716</v>
      </c>
    </row>
    <row r="2" spans="1:5" ht="12.75" customHeight="1">
      <c r="A2" s="531" t="s">
        <v>717</v>
      </c>
    </row>
    <row r="3" spans="1:5" ht="12.75" customHeight="1"/>
    <row r="4" spans="1:5" ht="12.75" customHeight="1">
      <c r="D4" s="65" t="s">
        <v>324</v>
      </c>
      <c r="E4" s="74"/>
    </row>
    <row r="5" spans="1:5" ht="45" customHeight="1">
      <c r="A5" s="1175" t="s">
        <v>314</v>
      </c>
      <c r="B5" s="461" t="s">
        <v>352</v>
      </c>
      <c r="C5" s="1181" t="s">
        <v>353</v>
      </c>
      <c r="D5" s="1181"/>
    </row>
    <row r="6" spans="1:5" ht="22.5" customHeight="1">
      <c r="A6" s="1179"/>
      <c r="B6" s="1013">
        <v>44834</v>
      </c>
      <c r="C6" s="777" t="s">
        <v>354</v>
      </c>
      <c r="D6" s="777" t="s">
        <v>355</v>
      </c>
    </row>
    <row r="7" spans="1:5" ht="12.75" customHeight="1">
      <c r="A7" s="470" t="s">
        <v>356</v>
      </c>
      <c r="B7" s="471">
        <v>15639139.96074</v>
      </c>
      <c r="C7" s="472">
        <v>0.10216593447805036</v>
      </c>
      <c r="D7" s="471">
        <v>1449679.4888499994</v>
      </c>
      <c r="E7" s="44"/>
    </row>
    <row r="8" spans="1:5" ht="12.75" customHeight="1">
      <c r="A8" s="462" t="s">
        <v>357</v>
      </c>
      <c r="B8" s="463">
        <v>25922.731190000002</v>
      </c>
      <c r="C8" s="464">
        <v>0.19715061630650615</v>
      </c>
      <c r="D8" s="463">
        <v>4269.0388000000021</v>
      </c>
      <c r="E8" s="53"/>
    </row>
    <row r="9" spans="1:5" ht="12.75" customHeight="1">
      <c r="A9" s="462" t="s">
        <v>358</v>
      </c>
      <c r="B9" s="463">
        <v>4492818.1215900006</v>
      </c>
      <c r="C9" s="464">
        <v>3.3956302892703363E-2</v>
      </c>
      <c r="D9" s="463">
        <v>147549.26542999968</v>
      </c>
      <c r="E9" s="53"/>
    </row>
    <row r="10" spans="1:5" ht="12.75" customHeight="1">
      <c r="A10" s="462" t="s">
        <v>359</v>
      </c>
      <c r="B10" s="463">
        <v>37906.391980000008</v>
      </c>
      <c r="C10" s="464">
        <v>-0.59567520991647949</v>
      </c>
      <c r="D10" s="463">
        <v>-55845.940079999993</v>
      </c>
    </row>
    <row r="11" spans="1:5" ht="12.75" customHeight="1">
      <c r="A11" s="462" t="s">
        <v>360</v>
      </c>
      <c r="B11" s="463">
        <v>10921737.87675</v>
      </c>
      <c r="C11" s="464">
        <v>0.14192412101589263</v>
      </c>
      <c r="D11" s="463">
        <v>1357408.9727999996</v>
      </c>
    </row>
    <row r="12" spans="1:5" ht="12.75" customHeight="1">
      <c r="A12" s="462" t="s">
        <v>361</v>
      </c>
      <c r="B12" s="463">
        <v>160754.83922999998</v>
      </c>
      <c r="C12" s="464">
        <v>-2.2509562609466138E-2</v>
      </c>
      <c r="D12" s="463">
        <v>-3701.848100000032</v>
      </c>
    </row>
    <row r="13" spans="1:5" ht="12.75" customHeight="1">
      <c r="A13" s="470" t="s">
        <v>362</v>
      </c>
      <c r="B13" s="471">
        <v>6448002.8658600003</v>
      </c>
      <c r="C13" s="472">
        <v>0.10562424242407664</v>
      </c>
      <c r="D13" s="471">
        <v>616000.80001999997</v>
      </c>
    </row>
    <row r="14" spans="1:5" ht="12.75" customHeight="1">
      <c r="A14" s="462" t="s">
        <v>363</v>
      </c>
      <c r="B14" s="463">
        <v>126979.69717999999</v>
      </c>
      <c r="C14" s="464">
        <v>0.33422679185067516</v>
      </c>
      <c r="D14" s="463">
        <v>31808.697799999994</v>
      </c>
    </row>
    <row r="15" spans="1:5" ht="12.75" customHeight="1">
      <c r="A15" s="462" t="s">
        <v>364</v>
      </c>
      <c r="B15" s="463">
        <v>5865215.9155599996</v>
      </c>
      <c r="C15" s="464">
        <v>9.9598570068268971E-2</v>
      </c>
      <c r="D15" s="463">
        <v>531254.89085999876</v>
      </c>
    </row>
    <row r="16" spans="1:5" ht="12.75" customHeight="1">
      <c r="A16" s="462" t="s">
        <v>365</v>
      </c>
      <c r="B16" s="463">
        <v>27036.052039999999</v>
      </c>
      <c r="C16" s="464">
        <v>0.3027185315152795</v>
      </c>
      <c r="D16" s="463">
        <v>6282.4883299999965</v>
      </c>
    </row>
    <row r="17" spans="1:6" ht="12.75" customHeight="1">
      <c r="A17" s="462" t="s">
        <v>366</v>
      </c>
      <c r="B17" s="463">
        <v>428771.20108000003</v>
      </c>
      <c r="C17" s="464">
        <v>0.12209555386903592</v>
      </c>
      <c r="D17" s="463">
        <v>46654.723030000052</v>
      </c>
    </row>
    <row r="18" spans="1:6" ht="22.5">
      <c r="A18" s="465" t="s">
        <v>367</v>
      </c>
      <c r="B18" s="463">
        <v>128431.08094000001</v>
      </c>
      <c r="C18" s="464">
        <v>0.11839636029825046</v>
      </c>
      <c r="D18" s="463">
        <v>13596.049729999999</v>
      </c>
    </row>
    <row r="19" spans="1:6" ht="12.75" customHeight="1">
      <c r="A19" s="473" t="s">
        <v>368</v>
      </c>
      <c r="B19" s="474">
        <v>22215573.907539997</v>
      </c>
      <c r="C19" s="475">
        <v>0.10326011181952623</v>
      </c>
      <c r="D19" s="474">
        <v>2079276.3385999985</v>
      </c>
    </row>
    <row r="20" spans="1:6" ht="12.75" customHeight="1">
      <c r="A20" s="462" t="s">
        <v>369</v>
      </c>
      <c r="B20" s="463">
        <v>31435009.092179999</v>
      </c>
      <c r="C20" s="464">
        <v>7.7696306535394596E-2</v>
      </c>
      <c r="D20" s="463">
        <v>2266300.8934500031</v>
      </c>
    </row>
    <row r="21" spans="1:6" ht="12.75" customHeight="1">
      <c r="A21" s="466" t="s">
        <v>256</v>
      </c>
      <c r="B21" s="467">
        <v>2597558.6723099998</v>
      </c>
      <c r="C21" s="468">
        <v>0.1035018100816789</v>
      </c>
      <c r="D21" s="467">
        <v>243635.32703000074</v>
      </c>
    </row>
    <row r="22" spans="1:6" ht="12.75" customHeight="1">
      <c r="A22" s="466" t="s">
        <v>262</v>
      </c>
      <c r="B22" s="467">
        <v>89257.650349999996</v>
      </c>
      <c r="C22" s="468">
        <v>9.5125905516777725E-3</v>
      </c>
      <c r="D22" s="467">
        <v>841.07072000000335</v>
      </c>
    </row>
    <row r="23" spans="1:6" ht="12.75" customHeight="1">
      <c r="A23" s="466" t="s">
        <v>258</v>
      </c>
      <c r="B23" s="467">
        <v>10491053.61125</v>
      </c>
      <c r="C23" s="468">
        <v>-1.1997145299875126E-3</v>
      </c>
      <c r="D23" s="467">
        <v>-12601.387520000339</v>
      </c>
    </row>
    <row r="24" spans="1:6" ht="12.75" customHeight="1">
      <c r="A24" s="466" t="s">
        <v>259</v>
      </c>
      <c r="B24" s="467">
        <v>8578026.7290299982</v>
      </c>
      <c r="C24" s="468">
        <v>0.27215849057480856</v>
      </c>
      <c r="D24" s="467">
        <v>1835135.1847899985</v>
      </c>
    </row>
    <row r="25" spans="1:6" ht="22.5">
      <c r="A25" s="469" t="s">
        <v>370</v>
      </c>
      <c r="B25" s="467">
        <v>459677.24459999992</v>
      </c>
      <c r="C25" s="468">
        <v>2.7415823058559916E-2</v>
      </c>
      <c r="D25" s="467">
        <v>12266.1435799998</v>
      </c>
    </row>
    <row r="26" spans="1:6">
      <c r="A26" s="473" t="s">
        <v>371</v>
      </c>
      <c r="B26" s="474">
        <v>22215573.907539997</v>
      </c>
      <c r="C26" s="475">
        <v>0.10326011181952623</v>
      </c>
      <c r="D26" s="474">
        <v>2079276.3385999985</v>
      </c>
    </row>
    <row r="27" spans="1:6" ht="12.75" customHeight="1">
      <c r="A27" s="462" t="s">
        <v>372</v>
      </c>
      <c r="B27" s="463">
        <v>31435009.092179999</v>
      </c>
      <c r="C27" s="464">
        <v>7.7696306535394596E-2</v>
      </c>
      <c r="D27" s="463">
        <v>2266300.8934500031</v>
      </c>
    </row>
    <row r="28" spans="1:6" ht="12.75" customHeight="1">
      <c r="A28" s="22" t="s">
        <v>313</v>
      </c>
    </row>
    <row r="29" spans="1:6" ht="12.75" customHeight="1">
      <c r="E29" s="71"/>
      <c r="F29" s="71"/>
    </row>
    <row r="30" spans="1:6" ht="26.25" customHeight="1">
      <c r="A30" s="1171" t="s">
        <v>346</v>
      </c>
      <c r="B30" s="1171"/>
      <c r="C30" s="1171"/>
      <c r="D30" s="1171"/>
      <c r="E30" s="71"/>
      <c r="F30" s="71"/>
    </row>
    <row r="31" spans="1:6" ht="12.75" customHeight="1"/>
    <row r="32" spans="1:6" ht="12.75" customHeight="1">
      <c r="A32" s="149" t="s">
        <v>718</v>
      </c>
    </row>
    <row r="33" spans="1:4" ht="12.75" customHeight="1">
      <c r="A33" s="528" t="s">
        <v>1056</v>
      </c>
    </row>
    <row r="34" spans="1:4" s="265" customFormat="1" ht="12.75" customHeight="1">
      <c r="A34" s="43"/>
    </row>
    <row r="35" spans="1:4" s="265" customFormat="1" ht="12.75" customHeight="1">
      <c r="A35" s="43"/>
      <c r="D35" s="65" t="s">
        <v>249</v>
      </c>
    </row>
    <row r="36" spans="1:4" ht="55.5" customHeight="1">
      <c r="A36" s="1175" t="s">
        <v>314</v>
      </c>
      <c r="B36" s="476" t="s">
        <v>315</v>
      </c>
      <c r="C36" s="1181" t="s">
        <v>373</v>
      </c>
      <c r="D36" s="1181"/>
    </row>
    <row r="37" spans="1:4" ht="21" customHeight="1">
      <c r="A37" s="1180"/>
      <c r="B37" s="501" t="s">
        <v>1547</v>
      </c>
      <c r="C37" s="461" t="s">
        <v>354</v>
      </c>
      <c r="D37" s="461" t="s">
        <v>355</v>
      </c>
    </row>
    <row r="38" spans="1:4">
      <c r="A38" s="80" t="s">
        <v>374</v>
      </c>
      <c r="B38" s="128">
        <v>503879.56940999994</v>
      </c>
      <c r="C38" s="129">
        <v>3.7562869985181976E-2</v>
      </c>
      <c r="D38" s="128">
        <v>18241.943019999948</v>
      </c>
    </row>
    <row r="39" spans="1:4">
      <c r="A39" s="80" t="s">
        <v>316</v>
      </c>
      <c r="B39" s="128">
        <v>120793.56632999999</v>
      </c>
      <c r="C39" s="129">
        <v>0.15518476244664992</v>
      </c>
      <c r="D39" s="128">
        <v>16227.119249999989</v>
      </c>
    </row>
    <row r="40" spans="1:4">
      <c r="A40" s="130" t="s">
        <v>317</v>
      </c>
      <c r="B40" s="131">
        <v>383086.00308000005</v>
      </c>
      <c r="C40" s="132">
        <v>5.2872635858956518E-3</v>
      </c>
      <c r="D40" s="133">
        <v>2014.8237700000755</v>
      </c>
    </row>
    <row r="41" spans="1:4">
      <c r="A41" s="80" t="s">
        <v>375</v>
      </c>
      <c r="B41" s="128">
        <v>28235.465940000002</v>
      </c>
      <c r="C41" s="129">
        <v>4.516855019952723E-2</v>
      </c>
      <c r="D41" s="128">
        <v>1220.238650000003</v>
      </c>
    </row>
    <row r="42" spans="1:4">
      <c r="A42" s="80" t="s">
        <v>376</v>
      </c>
      <c r="B42" s="128">
        <v>23711.14774</v>
      </c>
      <c r="C42" s="129">
        <v>-0.10591467554113849</v>
      </c>
      <c r="D42" s="128">
        <v>-2808.8577800000021</v>
      </c>
    </row>
    <row r="43" spans="1:4" ht="19.5" customHeight="1">
      <c r="A43" s="130" t="s">
        <v>377</v>
      </c>
      <c r="B43" s="131">
        <v>4524.3181999999997</v>
      </c>
      <c r="C43" s="132">
        <v>8.13594368034342</v>
      </c>
      <c r="D43" s="133">
        <v>4029.0964299999978</v>
      </c>
    </row>
    <row r="44" spans="1:4">
      <c r="A44" s="80" t="s">
        <v>378</v>
      </c>
      <c r="B44" s="128">
        <v>915908.61981000006</v>
      </c>
      <c r="C44" s="129">
        <v>-3.2539060430757077E-2</v>
      </c>
      <c r="D44" s="128">
        <v>-30805.177460000035</v>
      </c>
    </row>
    <row r="45" spans="1:4">
      <c r="A45" s="80" t="s">
        <v>379</v>
      </c>
      <c r="B45" s="128">
        <v>955865.29371</v>
      </c>
      <c r="C45" s="129">
        <v>3.4426094856900374E-2</v>
      </c>
      <c r="D45" s="128">
        <v>31811.561439999845</v>
      </c>
    </row>
    <row r="46" spans="1:4" ht="19.5" customHeight="1">
      <c r="A46" s="130" t="s">
        <v>318</v>
      </c>
      <c r="B46" s="131">
        <v>-39956.673900000009</v>
      </c>
      <c r="C46" s="132">
        <v>-2.7633080002197694</v>
      </c>
      <c r="D46" s="133">
        <v>-62616.738900000018</v>
      </c>
    </row>
    <row r="47" spans="1:4" ht="28.5" customHeight="1">
      <c r="A47" s="80" t="s">
        <v>319</v>
      </c>
      <c r="B47" s="128">
        <v>347653.64737999992</v>
      </c>
      <c r="C47" s="129">
        <v>-0.13995327730174847</v>
      </c>
      <c r="D47" s="128">
        <v>-56572.818700000062</v>
      </c>
    </row>
    <row r="48" spans="1:4" ht="19.5" customHeight="1">
      <c r="A48" s="80" t="s">
        <v>320</v>
      </c>
      <c r="B48" s="128">
        <v>-52183.712549999997</v>
      </c>
      <c r="C48" s="129">
        <v>-1.8504214132491059</v>
      </c>
      <c r="D48" s="128">
        <v>-113545.89338999998</v>
      </c>
    </row>
    <row r="49" spans="1:4">
      <c r="A49" s="80" t="s">
        <v>380</v>
      </c>
      <c r="B49" s="128">
        <v>399837.35993000004</v>
      </c>
      <c r="C49" s="129">
        <v>0.16616800624223602</v>
      </c>
      <c r="D49" s="128">
        <v>56973.074690000096</v>
      </c>
    </row>
    <row r="50" spans="1:4">
      <c r="A50" s="80" t="s">
        <v>381</v>
      </c>
      <c r="B50" s="128">
        <v>74953.04789999999</v>
      </c>
      <c r="C50" s="129">
        <v>0.23841778163993171</v>
      </c>
      <c r="D50" s="128">
        <v>14429.814939999997</v>
      </c>
    </row>
    <row r="51" spans="1:4" ht="19.5" customHeight="1">
      <c r="A51" s="477" t="s">
        <v>382</v>
      </c>
      <c r="B51" s="478">
        <v>324884.31202999991</v>
      </c>
      <c r="C51" s="479">
        <v>0.15068038957299557</v>
      </c>
      <c r="D51" s="480">
        <v>42543.25974999991</v>
      </c>
    </row>
    <row r="52" spans="1:4" ht="12.75" customHeight="1"/>
    <row r="53" spans="1:4" ht="21" customHeight="1">
      <c r="A53" s="1171" t="s">
        <v>321</v>
      </c>
      <c r="B53" s="1171"/>
      <c r="C53" s="1171"/>
    </row>
    <row r="54" spans="1:4" ht="12.75" customHeight="1"/>
    <row r="55" spans="1:4" ht="12.75" customHeight="1">
      <c r="A55" s="621" t="s">
        <v>81</v>
      </c>
    </row>
    <row r="56" spans="1:4" ht="12.75" customHeight="1">
      <c r="D56" s="35" t="s">
        <v>1117</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8.85546875" style="265" customWidth="1"/>
    <col min="3" max="3" width="13.140625" style="265" customWidth="1"/>
    <col min="4" max="18" width="10" customWidth="1"/>
    <col min="19" max="19" width="12.140625" customWidth="1"/>
  </cols>
  <sheetData>
    <row r="1" spans="1:20" ht="18">
      <c r="A1" s="671" t="s">
        <v>978</v>
      </c>
      <c r="B1" s="671"/>
      <c r="C1" s="671"/>
      <c r="D1" s="566"/>
      <c r="E1" s="566"/>
      <c r="F1" s="566"/>
      <c r="G1" s="566"/>
      <c r="H1" s="566"/>
      <c r="I1" s="566"/>
      <c r="J1" s="566"/>
      <c r="K1" s="566"/>
      <c r="L1" s="566"/>
      <c r="M1" s="566"/>
      <c r="N1" s="566"/>
      <c r="O1" s="566"/>
      <c r="P1" s="566"/>
      <c r="Q1" s="566"/>
      <c r="R1" s="566"/>
      <c r="S1" s="566"/>
    </row>
    <row r="2" spans="1:20" ht="16.5">
      <c r="A2" s="672" t="s">
        <v>979</v>
      </c>
      <c r="B2" s="672"/>
      <c r="C2" s="672"/>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2" t="s">
        <v>664</v>
      </c>
      <c r="B4" s="152"/>
      <c r="C4" s="152"/>
      <c r="D4" s="343"/>
      <c r="E4" s="5"/>
      <c r="F4" s="6"/>
      <c r="G4" s="7"/>
      <c r="S4" s="139" t="str">
        <f>Naslovnica!A20</f>
        <v>Prosinac 2022.</v>
      </c>
    </row>
    <row r="5" spans="1:20" ht="12.75" customHeight="1">
      <c r="A5" s="558" t="s">
        <v>953</v>
      </c>
      <c r="B5" s="558"/>
      <c r="C5" s="558"/>
      <c r="D5" s="344"/>
      <c r="E5" s="9"/>
      <c r="F5" s="10"/>
      <c r="G5" s="11"/>
      <c r="S5" s="536" t="str">
        <f>Naslovnica!A24</f>
        <v>December 2022</v>
      </c>
    </row>
    <row r="6" spans="1:20" ht="12.75" customHeight="1">
      <c r="E6" s="265"/>
    </row>
    <row r="7" spans="1:20" ht="12.75" customHeight="1">
      <c r="A7" s="1069"/>
      <c r="B7" s="1069"/>
      <c r="C7" s="1069"/>
      <c r="D7" s="1075" t="s">
        <v>19</v>
      </c>
      <c r="E7" s="1075"/>
      <c r="F7" s="1075"/>
      <c r="G7" s="1075" t="s">
        <v>20</v>
      </c>
      <c r="H7" s="1075"/>
      <c r="I7" s="1075"/>
      <c r="J7" s="1075" t="s">
        <v>21</v>
      </c>
      <c r="K7" s="1075"/>
      <c r="L7" s="1075"/>
      <c r="M7" s="1075" t="s">
        <v>22</v>
      </c>
      <c r="N7" s="1075"/>
      <c r="O7" s="1075"/>
      <c r="P7" s="1075" t="s">
        <v>628</v>
      </c>
      <c r="Q7" s="1075"/>
      <c r="R7" s="1075"/>
      <c r="S7" s="1075" t="s">
        <v>488</v>
      </c>
    </row>
    <row r="8" spans="1:20" ht="15" customHeight="1">
      <c r="A8" s="1070"/>
      <c r="B8" s="1070"/>
      <c r="C8" s="1070"/>
      <c r="D8" s="1076" t="s">
        <v>626</v>
      </c>
      <c r="E8" s="1077"/>
      <c r="F8" s="1077"/>
      <c r="G8" s="1076" t="s">
        <v>627</v>
      </c>
      <c r="H8" s="1077"/>
      <c r="I8" s="1077"/>
      <c r="J8" s="1076" t="s">
        <v>626</v>
      </c>
      <c r="K8" s="1077"/>
      <c r="L8" s="1077"/>
      <c r="M8" s="1076" t="s">
        <v>626</v>
      </c>
      <c r="N8" s="1077"/>
      <c r="O8" s="1077"/>
      <c r="P8" s="1076" t="s">
        <v>626</v>
      </c>
      <c r="Q8" s="1077"/>
      <c r="R8" s="1077"/>
      <c r="S8" s="1069"/>
    </row>
    <row r="9" spans="1:20">
      <c r="A9" s="1070" t="s">
        <v>625</v>
      </c>
      <c r="B9" s="1070"/>
      <c r="C9" s="1070"/>
      <c r="D9" s="674" t="s">
        <v>114</v>
      </c>
      <c r="E9" s="674" t="s">
        <v>115</v>
      </c>
      <c r="F9" s="674" t="s">
        <v>116</v>
      </c>
      <c r="G9" s="674" t="s">
        <v>114</v>
      </c>
      <c r="H9" s="674" t="s">
        <v>115</v>
      </c>
      <c r="I9" s="674" t="s">
        <v>116</v>
      </c>
      <c r="J9" s="674" t="s">
        <v>114</v>
      </c>
      <c r="K9" s="674" t="s">
        <v>115</v>
      </c>
      <c r="L9" s="674" t="s">
        <v>116</v>
      </c>
      <c r="M9" s="674" t="s">
        <v>114</v>
      </c>
      <c r="N9" s="674" t="s">
        <v>115</v>
      </c>
      <c r="O9" s="674" t="s">
        <v>116</v>
      </c>
      <c r="P9" s="674" t="s">
        <v>114</v>
      </c>
      <c r="Q9" s="674" t="s">
        <v>115</v>
      </c>
      <c r="R9" s="674" t="s">
        <v>116</v>
      </c>
      <c r="S9" s="1069"/>
    </row>
    <row r="10" spans="1:20" s="335" customFormat="1" ht="22.5" customHeight="1">
      <c r="A10" s="1063" t="s">
        <v>629</v>
      </c>
      <c r="B10" s="1063"/>
      <c r="C10" s="1063"/>
      <c r="D10" s="676">
        <v>46515</v>
      </c>
      <c r="E10" s="676">
        <v>631731</v>
      </c>
      <c r="F10" s="676">
        <v>29485</v>
      </c>
      <c r="G10" s="676">
        <v>49734</v>
      </c>
      <c r="H10" s="676">
        <v>326667</v>
      </c>
      <c r="I10" s="676">
        <v>10499</v>
      </c>
      <c r="J10" s="676">
        <v>84159</v>
      </c>
      <c r="K10" s="676">
        <v>356737</v>
      </c>
      <c r="L10" s="676">
        <v>14389</v>
      </c>
      <c r="M10" s="676">
        <v>45508</v>
      </c>
      <c r="N10" s="676">
        <v>550503</v>
      </c>
      <c r="O10" s="676">
        <v>26415</v>
      </c>
      <c r="P10" s="676">
        <v>225916</v>
      </c>
      <c r="Q10" s="676">
        <v>1865638</v>
      </c>
      <c r="R10" s="676">
        <v>80788</v>
      </c>
      <c r="S10" s="676">
        <v>2172342</v>
      </c>
    </row>
    <row r="11" spans="1:20" ht="21.75" customHeight="1">
      <c r="A11" s="1065" t="s">
        <v>630</v>
      </c>
      <c r="B11" s="1065"/>
      <c r="C11" s="1065"/>
      <c r="D11" s="675">
        <v>2.141237429465526E-2</v>
      </c>
      <c r="E11" s="675">
        <v>0.29080641998359374</v>
      </c>
      <c r="F11" s="675">
        <v>1.3572908869782014E-2</v>
      </c>
      <c r="G11" s="675">
        <v>2.2894185169738467E-2</v>
      </c>
      <c r="H11" s="675">
        <v>0.15037549336154252</v>
      </c>
      <c r="I11" s="675">
        <v>4.8330327360977228E-3</v>
      </c>
      <c r="J11" s="675">
        <v>3.8741137445208906E-2</v>
      </c>
      <c r="K11" s="675">
        <v>0.16421769684515605</v>
      </c>
      <c r="L11" s="675">
        <v>6.6237268349090524E-3</v>
      </c>
      <c r="M11" s="675">
        <v>2.0948819292726469E-2</v>
      </c>
      <c r="N11" s="675">
        <v>0.25341451760358175</v>
      </c>
      <c r="O11" s="675">
        <v>1.2159687563008035E-2</v>
      </c>
      <c r="P11" s="675">
        <v>0.1039965162023291</v>
      </c>
      <c r="Q11" s="675">
        <v>0.85881412779387412</v>
      </c>
      <c r="R11" s="675">
        <v>3.7189356003796824E-2</v>
      </c>
      <c r="S11" s="675">
        <v>1</v>
      </c>
    </row>
    <row r="12" spans="1:20" ht="22.5" customHeight="1">
      <c r="A12" s="1068" t="s">
        <v>631</v>
      </c>
      <c r="B12" s="1068"/>
      <c r="C12" s="1068"/>
      <c r="D12" s="336">
        <v>24</v>
      </c>
      <c r="E12" s="336">
        <v>16</v>
      </c>
      <c r="F12" s="336">
        <v>3</v>
      </c>
      <c r="G12" s="336">
        <v>20</v>
      </c>
      <c r="H12" s="336">
        <v>22</v>
      </c>
      <c r="I12" s="336">
        <v>2</v>
      </c>
      <c r="J12" s="336">
        <v>26</v>
      </c>
      <c r="K12" s="336">
        <v>27</v>
      </c>
      <c r="L12" s="336">
        <v>1</v>
      </c>
      <c r="M12" s="336">
        <v>11</v>
      </c>
      <c r="N12" s="336">
        <v>20</v>
      </c>
      <c r="O12" s="336">
        <v>6</v>
      </c>
      <c r="P12" s="336">
        <v>81</v>
      </c>
      <c r="Q12" s="336">
        <v>85</v>
      </c>
      <c r="R12" s="336">
        <v>12</v>
      </c>
      <c r="S12" s="336">
        <v>178</v>
      </c>
    </row>
    <row r="13" spans="1:20" ht="22.5" customHeight="1">
      <c r="A13" s="1068" t="s">
        <v>632</v>
      </c>
      <c r="B13" s="1068"/>
      <c r="C13" s="1068"/>
      <c r="D13" s="336">
        <v>0</v>
      </c>
      <c r="E13" s="336">
        <v>0</v>
      </c>
      <c r="F13" s="336">
        <v>0</v>
      </c>
      <c r="G13" s="336">
        <v>0</v>
      </c>
      <c r="H13" s="336">
        <v>0</v>
      </c>
      <c r="I13" s="336">
        <v>0</v>
      </c>
      <c r="J13" s="336">
        <v>0</v>
      </c>
      <c r="K13" s="336">
        <v>1</v>
      </c>
      <c r="L13" s="336">
        <v>0</v>
      </c>
      <c r="M13" s="336">
        <v>0</v>
      </c>
      <c r="N13" s="336">
        <v>0</v>
      </c>
      <c r="O13" s="336">
        <v>0</v>
      </c>
      <c r="P13" s="336">
        <v>0</v>
      </c>
      <c r="Q13" s="336">
        <v>1</v>
      </c>
      <c r="R13" s="336">
        <v>0</v>
      </c>
      <c r="S13" s="336">
        <v>1</v>
      </c>
    </row>
    <row r="14" spans="1:20" ht="22.5" customHeight="1">
      <c r="A14" s="1068" t="s">
        <v>633</v>
      </c>
      <c r="B14" s="1068"/>
      <c r="C14" s="1068"/>
      <c r="D14" s="336">
        <v>1479</v>
      </c>
      <c r="E14" s="336">
        <v>0</v>
      </c>
      <c r="F14" s="336">
        <v>0</v>
      </c>
      <c r="G14" s="336">
        <v>1479</v>
      </c>
      <c r="H14" s="336">
        <v>0</v>
      </c>
      <c r="I14" s="336">
        <v>0</v>
      </c>
      <c r="J14" s="336">
        <v>2962</v>
      </c>
      <c r="K14" s="336">
        <v>0</v>
      </c>
      <c r="L14" s="336">
        <v>0</v>
      </c>
      <c r="M14" s="336">
        <v>1479</v>
      </c>
      <c r="N14" s="336">
        <v>0</v>
      </c>
      <c r="O14" s="336">
        <v>0</v>
      </c>
      <c r="P14" s="336">
        <v>7399</v>
      </c>
      <c r="Q14" s="336">
        <v>0</v>
      </c>
      <c r="R14" s="336">
        <v>0</v>
      </c>
      <c r="S14" s="336">
        <v>7399</v>
      </c>
      <c r="T14" s="77"/>
    </row>
    <row r="15" spans="1:20" ht="21.75" customHeight="1">
      <c r="A15" s="1065" t="s">
        <v>634</v>
      </c>
      <c r="B15" s="1065"/>
      <c r="C15" s="1065"/>
      <c r="D15" s="679">
        <v>1503</v>
      </c>
      <c r="E15" s="679">
        <v>16</v>
      </c>
      <c r="F15" s="679">
        <v>3</v>
      </c>
      <c r="G15" s="679">
        <v>1499</v>
      </c>
      <c r="H15" s="679">
        <v>22</v>
      </c>
      <c r="I15" s="679">
        <v>2</v>
      </c>
      <c r="J15" s="679">
        <v>2988</v>
      </c>
      <c r="K15" s="679">
        <v>28</v>
      </c>
      <c r="L15" s="679">
        <v>1</v>
      </c>
      <c r="M15" s="679">
        <v>1490</v>
      </c>
      <c r="N15" s="679">
        <v>20</v>
      </c>
      <c r="O15" s="679">
        <v>6</v>
      </c>
      <c r="P15" s="679">
        <v>7480</v>
      </c>
      <c r="Q15" s="679">
        <v>86</v>
      </c>
      <c r="R15" s="679">
        <v>12</v>
      </c>
      <c r="S15" s="679">
        <v>7578</v>
      </c>
    </row>
    <row r="16" spans="1:20" ht="22.5" customHeight="1">
      <c r="A16" s="1066" t="s">
        <v>635</v>
      </c>
      <c r="B16" s="1066"/>
      <c r="C16" s="1066"/>
      <c r="D16" s="174">
        <v>1</v>
      </c>
      <c r="E16" s="174">
        <v>15</v>
      </c>
      <c r="F16" s="174">
        <v>2</v>
      </c>
      <c r="G16" s="174">
        <v>1</v>
      </c>
      <c r="H16" s="174">
        <v>9</v>
      </c>
      <c r="I16" s="174">
        <v>0</v>
      </c>
      <c r="J16" s="174">
        <v>1</v>
      </c>
      <c r="K16" s="174">
        <v>21</v>
      </c>
      <c r="L16" s="174">
        <v>0</v>
      </c>
      <c r="M16" s="174">
        <v>0</v>
      </c>
      <c r="N16" s="174">
        <v>15</v>
      </c>
      <c r="O16" s="174">
        <v>0</v>
      </c>
      <c r="P16" s="174">
        <v>3</v>
      </c>
      <c r="Q16" s="174">
        <v>60</v>
      </c>
      <c r="R16" s="174">
        <v>2</v>
      </c>
      <c r="S16" s="174">
        <v>65</v>
      </c>
    </row>
    <row r="17" spans="1:20" ht="22.5" customHeight="1">
      <c r="A17" s="1066" t="s">
        <v>636</v>
      </c>
      <c r="B17" s="1066"/>
      <c r="C17" s="1066"/>
      <c r="D17" s="175">
        <v>14</v>
      </c>
      <c r="E17" s="174">
        <v>2</v>
      </c>
      <c r="F17" s="174">
        <v>2</v>
      </c>
      <c r="G17" s="174">
        <v>9</v>
      </c>
      <c r="H17" s="174">
        <v>1</v>
      </c>
      <c r="I17" s="174">
        <v>0</v>
      </c>
      <c r="J17" s="174">
        <v>21</v>
      </c>
      <c r="K17" s="174">
        <v>1</v>
      </c>
      <c r="L17" s="174">
        <v>0</v>
      </c>
      <c r="M17" s="174">
        <v>14</v>
      </c>
      <c r="N17" s="174">
        <v>0</v>
      </c>
      <c r="O17" s="174">
        <v>1</v>
      </c>
      <c r="P17" s="174">
        <v>58</v>
      </c>
      <c r="Q17" s="174">
        <v>4</v>
      </c>
      <c r="R17" s="174">
        <v>3</v>
      </c>
      <c r="S17" s="174">
        <v>65</v>
      </c>
    </row>
    <row r="18" spans="1:20" ht="22.5" customHeight="1">
      <c r="A18" s="1067" t="s">
        <v>637</v>
      </c>
      <c r="B18" s="1067"/>
      <c r="C18" s="1067"/>
      <c r="D18" s="174">
        <v>8</v>
      </c>
      <c r="E18" s="174">
        <v>10</v>
      </c>
      <c r="F18" s="174">
        <v>0</v>
      </c>
      <c r="G18" s="174">
        <v>3</v>
      </c>
      <c r="H18" s="174">
        <v>2</v>
      </c>
      <c r="I18" s="174">
        <v>0</v>
      </c>
      <c r="J18" s="174">
        <v>4</v>
      </c>
      <c r="K18" s="174">
        <v>3</v>
      </c>
      <c r="L18" s="174">
        <v>0</v>
      </c>
      <c r="M18" s="174">
        <v>3</v>
      </c>
      <c r="N18" s="174">
        <v>8</v>
      </c>
      <c r="O18" s="174">
        <v>0</v>
      </c>
      <c r="P18" s="174">
        <v>18</v>
      </c>
      <c r="Q18" s="174">
        <v>23</v>
      </c>
      <c r="R18" s="174">
        <v>0</v>
      </c>
      <c r="S18" s="174">
        <v>41</v>
      </c>
    </row>
    <row r="19" spans="1:20" ht="22.5" customHeight="1">
      <c r="A19" s="1064" t="s">
        <v>638</v>
      </c>
      <c r="B19" s="1064"/>
      <c r="C19" s="1064"/>
      <c r="D19" s="174">
        <v>2</v>
      </c>
      <c r="E19" s="174">
        <v>3</v>
      </c>
      <c r="F19" s="174">
        <v>0</v>
      </c>
      <c r="G19" s="174">
        <v>9</v>
      </c>
      <c r="H19" s="174">
        <v>13</v>
      </c>
      <c r="I19" s="174">
        <v>0</v>
      </c>
      <c r="J19" s="174">
        <v>3</v>
      </c>
      <c r="K19" s="174">
        <v>3</v>
      </c>
      <c r="L19" s="174">
        <v>0</v>
      </c>
      <c r="M19" s="174">
        <v>4</v>
      </c>
      <c r="N19" s="174">
        <v>4</v>
      </c>
      <c r="O19" s="174">
        <v>0</v>
      </c>
      <c r="P19" s="174">
        <v>18</v>
      </c>
      <c r="Q19" s="174">
        <v>23</v>
      </c>
      <c r="R19" s="174">
        <v>0</v>
      </c>
      <c r="S19" s="174">
        <v>41</v>
      </c>
    </row>
    <row r="20" spans="1:20" ht="22.5" customHeight="1">
      <c r="A20" s="1065" t="s">
        <v>639</v>
      </c>
      <c r="B20" s="1065"/>
      <c r="C20" s="1065"/>
      <c r="D20" s="679">
        <v>7</v>
      </c>
      <c r="E20" s="679">
        <v>-20</v>
      </c>
      <c r="F20" s="679">
        <v>0</v>
      </c>
      <c r="G20" s="679">
        <v>14</v>
      </c>
      <c r="H20" s="679">
        <v>3</v>
      </c>
      <c r="I20" s="679">
        <v>0</v>
      </c>
      <c r="J20" s="679">
        <v>19</v>
      </c>
      <c r="K20" s="679">
        <v>-20</v>
      </c>
      <c r="L20" s="679">
        <v>0</v>
      </c>
      <c r="M20" s="679">
        <v>15</v>
      </c>
      <c r="N20" s="679">
        <v>-19</v>
      </c>
      <c r="O20" s="679">
        <v>1</v>
      </c>
      <c r="P20" s="679">
        <v>55</v>
      </c>
      <c r="Q20" s="679">
        <v>-56</v>
      </c>
      <c r="R20" s="679">
        <v>1</v>
      </c>
      <c r="S20" s="679">
        <v>0</v>
      </c>
    </row>
    <row r="21" spans="1:20" ht="22.5" customHeight="1">
      <c r="A21" s="1065" t="s">
        <v>640</v>
      </c>
      <c r="B21" s="1065"/>
      <c r="C21" s="1065"/>
      <c r="D21" s="679">
        <v>1</v>
      </c>
      <c r="E21" s="679">
        <v>95</v>
      </c>
      <c r="F21" s="679">
        <v>195</v>
      </c>
      <c r="G21" s="679">
        <v>2</v>
      </c>
      <c r="H21" s="679">
        <v>46</v>
      </c>
      <c r="I21" s="679">
        <v>69</v>
      </c>
      <c r="J21" s="679">
        <v>3</v>
      </c>
      <c r="K21" s="679">
        <v>63</v>
      </c>
      <c r="L21" s="679">
        <v>100</v>
      </c>
      <c r="M21" s="679">
        <v>0</v>
      </c>
      <c r="N21" s="679">
        <v>86</v>
      </c>
      <c r="O21" s="679">
        <v>209</v>
      </c>
      <c r="P21" s="679">
        <v>6</v>
      </c>
      <c r="Q21" s="679">
        <v>290</v>
      </c>
      <c r="R21" s="679">
        <v>573</v>
      </c>
      <c r="S21" s="679">
        <v>869</v>
      </c>
    </row>
    <row r="22" spans="1:20" ht="21.75" customHeight="1">
      <c r="A22" s="1063" t="s">
        <v>641</v>
      </c>
      <c r="B22" s="1063"/>
      <c r="C22" s="1063"/>
      <c r="D22" s="677">
        <v>48024</v>
      </c>
      <c r="E22" s="677">
        <v>631632</v>
      </c>
      <c r="F22" s="677">
        <v>29293</v>
      </c>
      <c r="G22" s="677">
        <v>51245</v>
      </c>
      <c r="H22" s="677">
        <v>326646</v>
      </c>
      <c r="I22" s="677">
        <v>10432</v>
      </c>
      <c r="J22" s="678">
        <v>87163</v>
      </c>
      <c r="K22" s="677">
        <v>356682</v>
      </c>
      <c r="L22" s="677">
        <v>14290</v>
      </c>
      <c r="M22" s="677">
        <v>47013</v>
      </c>
      <c r="N22" s="677">
        <v>550418</v>
      </c>
      <c r="O22" s="677">
        <v>26213</v>
      </c>
      <c r="P22" s="677">
        <v>233445</v>
      </c>
      <c r="Q22" s="677">
        <v>1865378</v>
      </c>
      <c r="R22" s="677">
        <v>80228</v>
      </c>
      <c r="S22" s="677">
        <v>2179051</v>
      </c>
    </row>
    <row r="23" spans="1:20" s="265" customFormat="1" ht="22.5" customHeight="1">
      <c r="A23" s="1064" t="s">
        <v>663</v>
      </c>
      <c r="B23" s="1064"/>
      <c r="C23" s="1064"/>
      <c r="D23" s="339">
        <v>1509</v>
      </c>
      <c r="E23" s="339">
        <v>-99</v>
      </c>
      <c r="F23" s="339">
        <v>-192</v>
      </c>
      <c r="G23" s="339">
        <v>1511</v>
      </c>
      <c r="H23" s="339">
        <v>-21</v>
      </c>
      <c r="I23" s="339">
        <v>-67</v>
      </c>
      <c r="J23" s="339">
        <v>3004</v>
      </c>
      <c r="K23" s="339">
        <v>-55</v>
      </c>
      <c r="L23" s="339">
        <v>-99</v>
      </c>
      <c r="M23" s="339">
        <v>1505</v>
      </c>
      <c r="N23" s="339">
        <v>-85</v>
      </c>
      <c r="O23" s="339">
        <v>-202</v>
      </c>
      <c r="P23" s="339">
        <v>7529</v>
      </c>
      <c r="Q23" s="339">
        <v>-260</v>
      </c>
      <c r="R23" s="339">
        <v>-560</v>
      </c>
      <c r="S23" s="339">
        <v>6709</v>
      </c>
      <c r="T23" s="295"/>
    </row>
    <row r="24" spans="1:20" ht="22.5" customHeight="1">
      <c r="A24" s="1065" t="s">
        <v>642</v>
      </c>
      <c r="B24" s="1065"/>
      <c r="C24" s="1065"/>
      <c r="D24" s="675">
        <v>3.2441148016768784E-2</v>
      </c>
      <c r="E24" s="675">
        <v>-1.567122715206314E-4</v>
      </c>
      <c r="F24" s="675">
        <v>-6.5117856537222317E-3</v>
      </c>
      <c r="G24" s="675">
        <v>3.0381630273052639E-2</v>
      </c>
      <c r="H24" s="675">
        <v>-6.4285648688113586E-5</v>
      </c>
      <c r="I24" s="675">
        <v>-6.3815601485855793E-3</v>
      </c>
      <c r="J24" s="675">
        <v>3.5694340474577882E-2</v>
      </c>
      <c r="K24" s="675">
        <v>-1.5417520470262407E-4</v>
      </c>
      <c r="L24" s="675">
        <v>-6.8802557509208421E-3</v>
      </c>
      <c r="M24" s="675">
        <v>3.3071108376549176E-2</v>
      </c>
      <c r="N24" s="675">
        <v>-1.5440424484516887E-4</v>
      </c>
      <c r="O24" s="675">
        <v>-7.647170168464887E-3</v>
      </c>
      <c r="P24" s="675">
        <v>3.332654614989642E-2</v>
      </c>
      <c r="Q24" s="675">
        <v>-1.3936251298483413E-4</v>
      </c>
      <c r="R24" s="675">
        <v>-6.9317225330494626E-3</v>
      </c>
      <c r="S24" s="675">
        <v>3.0883719046080221E-3</v>
      </c>
    </row>
    <row r="25" spans="1:20" ht="21.75" customHeight="1">
      <c r="A25" s="1065" t="s">
        <v>630</v>
      </c>
      <c r="B25" s="1065"/>
      <c r="C25" s="1065"/>
      <c r="D25" s="675">
        <v>2.2038951818934022E-2</v>
      </c>
      <c r="E25" s="675">
        <v>0.28986563416826866</v>
      </c>
      <c r="F25" s="675">
        <v>1.3443007988339879E-2</v>
      </c>
      <c r="G25" s="675">
        <v>2.3517118231744003E-2</v>
      </c>
      <c r="H25" s="675">
        <v>0.14990287056154261</v>
      </c>
      <c r="I25" s="675">
        <v>4.7874051594019602E-3</v>
      </c>
      <c r="J25" s="675">
        <v>4.0000440558756997E-2</v>
      </c>
      <c r="K25" s="675">
        <v>0.16368685267118577</v>
      </c>
      <c r="L25" s="675">
        <v>6.5579006640964343E-3</v>
      </c>
      <c r="M25" s="675">
        <v>2.1574988377968209E-2</v>
      </c>
      <c r="N25" s="675">
        <v>0.25259528115679714</v>
      </c>
      <c r="O25" s="675">
        <v>1.2029548642964299E-2</v>
      </c>
      <c r="P25" s="675">
        <v>0.10713149898740323</v>
      </c>
      <c r="Q25" s="675">
        <v>0.85605063855779417</v>
      </c>
      <c r="R25" s="675">
        <v>3.681786245480257E-2</v>
      </c>
      <c r="S25" s="675">
        <v>1</v>
      </c>
    </row>
    <row r="26" spans="1:20">
      <c r="A26" s="22" t="s">
        <v>643</v>
      </c>
      <c r="B26" s="22"/>
      <c r="C26" s="22"/>
    </row>
    <row r="27" spans="1:20" ht="12.75" customHeight="1">
      <c r="A27" s="173" t="s">
        <v>644</v>
      </c>
      <c r="B27" s="173"/>
      <c r="C27" s="173"/>
      <c r="D27" s="171"/>
      <c r="E27" s="171"/>
      <c r="F27" s="171"/>
      <c r="G27" s="171"/>
      <c r="H27" s="172"/>
    </row>
    <row r="28" spans="1:20" ht="12.75" customHeight="1">
      <c r="A28" s="168" t="s">
        <v>645</v>
      </c>
      <c r="B28" s="168"/>
      <c r="C28" s="168"/>
      <c r="D28" s="170"/>
      <c r="E28" s="170"/>
      <c r="F28" s="170"/>
      <c r="G28" s="170"/>
      <c r="H28" s="170"/>
    </row>
    <row r="29" spans="1:20" ht="12.75" customHeight="1">
      <c r="A29" s="169"/>
      <c r="B29" s="169"/>
      <c r="C29" s="169"/>
      <c r="D29" s="168"/>
      <c r="E29" s="168"/>
      <c r="F29" s="168"/>
      <c r="G29" s="168"/>
      <c r="H29" s="168"/>
    </row>
    <row r="30" spans="1:20" ht="12.75" customHeight="1">
      <c r="B30" s="620"/>
      <c r="C30" s="620"/>
    </row>
    <row r="31" spans="1:20" ht="12.75" customHeight="1">
      <c r="A31" s="151" t="s">
        <v>665</v>
      </c>
      <c r="B31" s="201"/>
      <c r="C31" s="201"/>
      <c r="D31" s="201"/>
      <c r="E31" s="201"/>
      <c r="F31" s="201"/>
      <c r="S31" s="139" t="str">
        <f>Naslovnica!A20</f>
        <v>Prosinac 2022.</v>
      </c>
    </row>
    <row r="32" spans="1:20">
      <c r="A32" s="565" t="s">
        <v>954</v>
      </c>
      <c r="B32" s="201"/>
      <c r="C32" s="201"/>
      <c r="D32" s="201"/>
      <c r="E32" s="201"/>
      <c r="F32" s="201"/>
      <c r="S32" s="536" t="str">
        <f>Naslovnica!A24</f>
        <v>December 2022</v>
      </c>
    </row>
    <row r="33" spans="1:19">
      <c r="B33"/>
      <c r="C33"/>
    </row>
    <row r="34" spans="1:19" ht="32.25" customHeight="1">
      <c r="A34" s="680"/>
      <c r="B34" s="1070" t="s">
        <v>613</v>
      </c>
      <c r="C34" s="1070"/>
      <c r="D34" s="1070"/>
      <c r="E34" s="1072" t="s">
        <v>614</v>
      </c>
      <c r="F34" s="1072"/>
      <c r="G34" s="1072"/>
      <c r="H34" s="1072" t="s">
        <v>615</v>
      </c>
      <c r="I34" s="1072"/>
      <c r="J34" s="1072"/>
      <c r="K34" s="1071" t="s">
        <v>616</v>
      </c>
      <c r="L34" s="1071"/>
      <c r="M34" s="1071"/>
      <c r="N34" s="1071" t="s">
        <v>617</v>
      </c>
      <c r="O34" s="1071"/>
      <c r="P34" s="1071"/>
      <c r="Q34" s="1072" t="s">
        <v>618</v>
      </c>
      <c r="R34" s="1072"/>
      <c r="S34" s="1072"/>
    </row>
    <row r="35" spans="1:19" ht="21">
      <c r="A35" s="680" t="s">
        <v>559</v>
      </c>
      <c r="B35" s="1070" t="s">
        <v>619</v>
      </c>
      <c r="C35" s="1070"/>
      <c r="D35" s="1070"/>
      <c r="E35" s="1070" t="s">
        <v>620</v>
      </c>
      <c r="F35" s="1070"/>
      <c r="G35" s="1070"/>
      <c r="H35" s="1070" t="s">
        <v>620</v>
      </c>
      <c r="I35" s="1070"/>
      <c r="J35" s="1070"/>
      <c r="K35" s="1070" t="s">
        <v>621</v>
      </c>
      <c r="L35" s="1070"/>
      <c r="M35" s="1070"/>
      <c r="N35" s="1070" t="s">
        <v>621</v>
      </c>
      <c r="O35" s="1070"/>
      <c r="P35" s="1070"/>
      <c r="Q35" s="1070" t="s">
        <v>621</v>
      </c>
      <c r="R35" s="1070"/>
      <c r="S35" s="1070"/>
    </row>
    <row r="36" spans="1:19">
      <c r="A36" s="680"/>
      <c r="B36" s="681" t="s">
        <v>114</v>
      </c>
      <c r="C36" s="681" t="s">
        <v>115</v>
      </c>
      <c r="D36" s="681" t="s">
        <v>116</v>
      </c>
      <c r="E36" s="681" t="s">
        <v>114</v>
      </c>
      <c r="F36" s="681" t="s">
        <v>115</v>
      </c>
      <c r="G36" s="681" t="s">
        <v>116</v>
      </c>
      <c r="H36" s="681" t="s">
        <v>114</v>
      </c>
      <c r="I36" s="681" t="s">
        <v>115</v>
      </c>
      <c r="J36" s="681" t="s">
        <v>116</v>
      </c>
      <c r="K36" s="681" t="s">
        <v>114</v>
      </c>
      <c r="L36" s="681" t="s">
        <v>115</v>
      </c>
      <c r="M36" s="681" t="s">
        <v>116</v>
      </c>
      <c r="N36" s="681" t="s">
        <v>114</v>
      </c>
      <c r="O36" s="681" t="s">
        <v>115</v>
      </c>
      <c r="P36" s="681" t="s">
        <v>116</v>
      </c>
      <c r="Q36" s="673" t="s">
        <v>114</v>
      </c>
      <c r="R36" s="673" t="s">
        <v>115</v>
      </c>
      <c r="S36" s="673" t="s">
        <v>116</v>
      </c>
    </row>
    <row r="37" spans="1:19">
      <c r="A37" s="178" t="s">
        <v>6</v>
      </c>
      <c r="B37" s="186">
        <v>5644</v>
      </c>
      <c r="C37" s="186">
        <v>177</v>
      </c>
      <c r="D37" s="186">
        <v>7</v>
      </c>
      <c r="E37" s="186">
        <v>3566</v>
      </c>
      <c r="F37" s="186">
        <v>77</v>
      </c>
      <c r="G37" s="186">
        <v>7</v>
      </c>
      <c r="H37" s="186">
        <v>9210</v>
      </c>
      <c r="I37" s="186">
        <v>254</v>
      </c>
      <c r="J37" s="186">
        <v>14</v>
      </c>
      <c r="K37" s="186">
        <v>90</v>
      </c>
      <c r="L37" s="186">
        <v>-6</v>
      </c>
      <c r="M37" s="186">
        <v>-1</v>
      </c>
      <c r="N37" s="186">
        <v>-23</v>
      </c>
      <c r="O37" s="186">
        <v>-11</v>
      </c>
      <c r="P37" s="186">
        <v>1</v>
      </c>
      <c r="Q37" s="187">
        <v>7.3280104998358908E-3</v>
      </c>
      <c r="R37" s="187">
        <v>-6.2730627306273101E-2</v>
      </c>
      <c r="S37" s="187">
        <v>0</v>
      </c>
    </row>
    <row r="38" spans="1:19">
      <c r="A38" s="78" t="s">
        <v>7</v>
      </c>
      <c r="B38" s="186">
        <v>62299</v>
      </c>
      <c r="C38" s="186">
        <v>46612</v>
      </c>
      <c r="D38" s="186">
        <v>159</v>
      </c>
      <c r="E38" s="186">
        <v>45458</v>
      </c>
      <c r="F38" s="186">
        <v>35442</v>
      </c>
      <c r="G38" s="186">
        <v>96</v>
      </c>
      <c r="H38" s="186">
        <v>107757</v>
      </c>
      <c r="I38" s="186">
        <v>82054</v>
      </c>
      <c r="J38" s="186">
        <v>255</v>
      </c>
      <c r="K38" s="186">
        <v>1927</v>
      </c>
      <c r="L38" s="186">
        <v>-1576</v>
      </c>
      <c r="M38" s="186">
        <v>6</v>
      </c>
      <c r="N38" s="186">
        <v>1344</v>
      </c>
      <c r="O38" s="186">
        <v>-1196</v>
      </c>
      <c r="P38" s="186">
        <v>-2</v>
      </c>
      <c r="Q38" s="187">
        <v>3.1305629462320406E-2</v>
      </c>
      <c r="R38" s="187">
        <v>-3.2678659844858848E-2</v>
      </c>
      <c r="S38" s="187">
        <v>1.5936254980079667E-2</v>
      </c>
    </row>
    <row r="39" spans="1:19">
      <c r="A39" s="78" t="s">
        <v>8</v>
      </c>
      <c r="B39" s="186">
        <v>34502</v>
      </c>
      <c r="C39" s="186">
        <v>113577</v>
      </c>
      <c r="D39" s="186">
        <v>188</v>
      </c>
      <c r="E39" s="186">
        <v>25606</v>
      </c>
      <c r="F39" s="186">
        <v>94296</v>
      </c>
      <c r="G39" s="186">
        <v>182</v>
      </c>
      <c r="H39" s="186">
        <v>60108</v>
      </c>
      <c r="I39" s="186">
        <v>207873</v>
      </c>
      <c r="J39" s="186">
        <v>370</v>
      </c>
      <c r="K39" s="186">
        <v>1170</v>
      </c>
      <c r="L39" s="186">
        <v>-540</v>
      </c>
      <c r="M39" s="186">
        <v>1</v>
      </c>
      <c r="N39" s="186">
        <v>988</v>
      </c>
      <c r="O39" s="186">
        <v>-696</v>
      </c>
      <c r="P39" s="186">
        <v>2</v>
      </c>
      <c r="Q39" s="187">
        <v>3.7238999137187312E-2</v>
      </c>
      <c r="R39" s="187">
        <v>-5.9107929357415934E-3</v>
      </c>
      <c r="S39" s="187">
        <v>8.1743869209809361E-3</v>
      </c>
    </row>
    <row r="40" spans="1:19">
      <c r="A40" s="78" t="s">
        <v>9</v>
      </c>
      <c r="B40" s="186">
        <v>19355</v>
      </c>
      <c r="C40" s="186">
        <v>135049</v>
      </c>
      <c r="D40" s="186">
        <v>100</v>
      </c>
      <c r="E40" s="186">
        <v>6783</v>
      </c>
      <c r="F40" s="186">
        <v>123429</v>
      </c>
      <c r="G40" s="186">
        <v>109</v>
      </c>
      <c r="H40" s="186">
        <v>26138</v>
      </c>
      <c r="I40" s="186">
        <v>258478</v>
      </c>
      <c r="J40" s="186">
        <v>209</v>
      </c>
      <c r="K40" s="186">
        <v>712</v>
      </c>
      <c r="L40" s="186">
        <v>-244</v>
      </c>
      <c r="M40" s="186">
        <v>3</v>
      </c>
      <c r="N40" s="186">
        <v>256</v>
      </c>
      <c r="O40" s="186">
        <v>-345</v>
      </c>
      <c r="P40" s="186">
        <v>0</v>
      </c>
      <c r="Q40" s="187">
        <v>3.8458482320222531E-2</v>
      </c>
      <c r="R40" s="187">
        <v>-2.2735431374895088E-3</v>
      </c>
      <c r="S40" s="187">
        <v>1.4563106796116498E-2</v>
      </c>
    </row>
    <row r="41" spans="1:19">
      <c r="A41" s="78" t="s">
        <v>10</v>
      </c>
      <c r="B41" s="186">
        <v>16229</v>
      </c>
      <c r="C41" s="186">
        <v>154047</v>
      </c>
      <c r="D41" s="186">
        <v>93</v>
      </c>
      <c r="E41" s="186">
        <v>4585</v>
      </c>
      <c r="F41" s="186">
        <v>141573</v>
      </c>
      <c r="G41" s="186">
        <v>66</v>
      </c>
      <c r="H41" s="186">
        <v>20814</v>
      </c>
      <c r="I41" s="186">
        <v>295620</v>
      </c>
      <c r="J41" s="186">
        <v>159</v>
      </c>
      <c r="K41" s="186">
        <v>592</v>
      </c>
      <c r="L41" s="186">
        <v>-254</v>
      </c>
      <c r="M41" s="186">
        <v>-2</v>
      </c>
      <c r="N41" s="186">
        <v>147</v>
      </c>
      <c r="O41" s="186">
        <v>-151</v>
      </c>
      <c r="P41" s="186">
        <v>2</v>
      </c>
      <c r="Q41" s="187">
        <v>3.6811955168119637E-2</v>
      </c>
      <c r="R41" s="187">
        <v>-1.3681276919179641E-3</v>
      </c>
      <c r="S41" s="187">
        <v>0</v>
      </c>
    </row>
    <row r="42" spans="1:19">
      <c r="A42" s="78" t="s">
        <v>11</v>
      </c>
      <c r="B42" s="186">
        <v>5544</v>
      </c>
      <c r="C42" s="186">
        <v>160553</v>
      </c>
      <c r="D42" s="186">
        <v>80</v>
      </c>
      <c r="E42" s="186">
        <v>1556</v>
      </c>
      <c r="F42" s="186">
        <v>148397</v>
      </c>
      <c r="G42" s="186">
        <v>80</v>
      </c>
      <c r="H42" s="186">
        <v>7100</v>
      </c>
      <c r="I42" s="186">
        <v>308950</v>
      </c>
      <c r="J42" s="186">
        <v>160</v>
      </c>
      <c r="K42" s="186">
        <v>238</v>
      </c>
      <c r="L42" s="186">
        <v>201</v>
      </c>
      <c r="M42" s="186">
        <v>2</v>
      </c>
      <c r="N42" s="186">
        <v>59</v>
      </c>
      <c r="O42" s="186">
        <v>46</v>
      </c>
      <c r="P42" s="186">
        <v>-1</v>
      </c>
      <c r="Q42" s="187">
        <v>4.3657210054387718E-2</v>
      </c>
      <c r="R42" s="187">
        <v>8.0012179991761911E-4</v>
      </c>
      <c r="S42" s="187">
        <v>6.2893081761006275E-3</v>
      </c>
    </row>
    <row r="43" spans="1:19">
      <c r="A43" s="78" t="s">
        <v>12</v>
      </c>
      <c r="B43" s="186">
        <v>840</v>
      </c>
      <c r="C43" s="186">
        <v>136557</v>
      </c>
      <c r="D43" s="186">
        <v>86</v>
      </c>
      <c r="E43" s="186">
        <v>527</v>
      </c>
      <c r="F43" s="186">
        <v>135843</v>
      </c>
      <c r="G43" s="186">
        <v>87</v>
      </c>
      <c r="H43" s="186">
        <v>1367</v>
      </c>
      <c r="I43" s="186">
        <v>272400</v>
      </c>
      <c r="J43" s="186">
        <v>173</v>
      </c>
      <c r="K43" s="186">
        <v>2</v>
      </c>
      <c r="L43" s="186">
        <v>655</v>
      </c>
      <c r="M43" s="186">
        <v>0</v>
      </c>
      <c r="N43" s="186">
        <v>3</v>
      </c>
      <c r="O43" s="186">
        <v>505</v>
      </c>
      <c r="P43" s="186">
        <v>2</v>
      </c>
      <c r="Q43" s="187">
        <v>3.6710719530101965E-3</v>
      </c>
      <c r="R43" s="187">
        <v>4.2766553605662061E-3</v>
      </c>
      <c r="S43" s="187">
        <v>1.1695906432748648E-2</v>
      </c>
    </row>
    <row r="44" spans="1:19">
      <c r="A44" s="78" t="s">
        <v>13</v>
      </c>
      <c r="B44" s="186">
        <v>598</v>
      </c>
      <c r="C44" s="186">
        <v>113446</v>
      </c>
      <c r="D44" s="186">
        <v>105</v>
      </c>
      <c r="E44" s="186">
        <v>341</v>
      </c>
      <c r="F44" s="186">
        <v>121341</v>
      </c>
      <c r="G44" s="186">
        <v>102</v>
      </c>
      <c r="H44" s="186">
        <v>939</v>
      </c>
      <c r="I44" s="186">
        <v>234787</v>
      </c>
      <c r="J44" s="186">
        <v>207</v>
      </c>
      <c r="K44" s="186">
        <v>6</v>
      </c>
      <c r="L44" s="186">
        <v>29</v>
      </c>
      <c r="M44" s="186">
        <v>0</v>
      </c>
      <c r="N44" s="186">
        <v>6</v>
      </c>
      <c r="O44" s="186">
        <v>63</v>
      </c>
      <c r="P44" s="186">
        <v>-2</v>
      </c>
      <c r="Q44" s="187">
        <v>1.2944983818770295E-2</v>
      </c>
      <c r="R44" s="187">
        <v>3.919981252262783E-4</v>
      </c>
      <c r="S44" s="187">
        <v>-9.5693779904306719E-3</v>
      </c>
    </row>
    <row r="45" spans="1:19">
      <c r="A45" s="78" t="s">
        <v>14</v>
      </c>
      <c r="B45" s="186">
        <v>9</v>
      </c>
      <c r="C45" s="186">
        <v>106673</v>
      </c>
      <c r="D45" s="186">
        <v>151</v>
      </c>
      <c r="E45" s="186">
        <v>3</v>
      </c>
      <c r="F45" s="186">
        <v>96885</v>
      </c>
      <c r="G45" s="186">
        <v>11574</v>
      </c>
      <c r="H45" s="186">
        <v>12</v>
      </c>
      <c r="I45" s="186">
        <v>203558</v>
      </c>
      <c r="J45" s="186">
        <v>11725</v>
      </c>
      <c r="K45" s="186">
        <v>9</v>
      </c>
      <c r="L45" s="186">
        <v>244</v>
      </c>
      <c r="M45" s="186">
        <v>-4</v>
      </c>
      <c r="N45" s="186">
        <v>3</v>
      </c>
      <c r="O45" s="186">
        <v>1672</v>
      </c>
      <c r="P45" s="186">
        <v>-1162</v>
      </c>
      <c r="Q45" s="187" t="s">
        <v>1201</v>
      </c>
      <c r="R45" s="187">
        <v>9.5019886729947878E-3</v>
      </c>
      <c r="S45" s="187">
        <v>-9.0450702040183129E-2</v>
      </c>
    </row>
    <row r="46" spans="1:19">
      <c r="A46" s="78" t="s">
        <v>15</v>
      </c>
      <c r="B46" s="186">
        <v>0</v>
      </c>
      <c r="C46" s="186">
        <v>1395</v>
      </c>
      <c r="D46" s="186">
        <v>33693</v>
      </c>
      <c r="E46" s="186">
        <v>0</v>
      </c>
      <c r="F46" s="186">
        <v>6</v>
      </c>
      <c r="G46" s="186">
        <v>29536</v>
      </c>
      <c r="H46" s="186">
        <v>0</v>
      </c>
      <c r="I46" s="186">
        <v>1401</v>
      </c>
      <c r="J46" s="186">
        <v>63229</v>
      </c>
      <c r="K46" s="186">
        <v>0</v>
      </c>
      <c r="L46" s="186">
        <v>1344</v>
      </c>
      <c r="M46" s="186">
        <v>-386</v>
      </c>
      <c r="N46" s="186">
        <v>0</v>
      </c>
      <c r="O46" s="186">
        <v>0</v>
      </c>
      <c r="P46" s="186">
        <v>889</v>
      </c>
      <c r="Q46" s="187" t="s">
        <v>1201</v>
      </c>
      <c r="R46" s="187">
        <v>23.578947368421051</v>
      </c>
      <c r="S46" s="187">
        <v>8.0190032841245262E-3</v>
      </c>
    </row>
    <row r="47" spans="1:19">
      <c r="A47" s="78" t="s">
        <v>16</v>
      </c>
      <c r="B47" s="186">
        <v>0</v>
      </c>
      <c r="C47" s="186">
        <v>3</v>
      </c>
      <c r="D47" s="186">
        <v>2300</v>
      </c>
      <c r="E47" s="186">
        <v>0</v>
      </c>
      <c r="F47" s="186">
        <v>0</v>
      </c>
      <c r="G47" s="186">
        <v>1427</v>
      </c>
      <c r="H47" s="186">
        <v>0</v>
      </c>
      <c r="I47" s="186">
        <v>3</v>
      </c>
      <c r="J47" s="186">
        <v>3727</v>
      </c>
      <c r="K47" s="186">
        <v>0</v>
      </c>
      <c r="L47" s="186">
        <v>0</v>
      </c>
      <c r="M47" s="186">
        <v>62</v>
      </c>
      <c r="N47" s="186">
        <v>0</v>
      </c>
      <c r="O47" s="186">
        <v>0</v>
      </c>
      <c r="P47" s="186">
        <v>30</v>
      </c>
      <c r="Q47" s="187" t="s">
        <v>1201</v>
      </c>
      <c r="R47" s="187">
        <v>0</v>
      </c>
      <c r="S47" s="187">
        <v>2.5309491059147149E-2</v>
      </c>
    </row>
    <row r="48" spans="1:19" ht="24">
      <c r="A48" s="683" t="s">
        <v>622</v>
      </c>
      <c r="B48" s="684">
        <v>145020</v>
      </c>
      <c r="C48" s="684">
        <v>968089</v>
      </c>
      <c r="D48" s="684">
        <v>36962</v>
      </c>
      <c r="E48" s="684">
        <v>88425</v>
      </c>
      <c r="F48" s="684">
        <v>897289</v>
      </c>
      <c r="G48" s="684">
        <v>43266</v>
      </c>
      <c r="H48" s="684">
        <v>233445</v>
      </c>
      <c r="I48" s="684">
        <v>1865378</v>
      </c>
      <c r="J48" s="684">
        <v>80228</v>
      </c>
      <c r="K48" s="684">
        <v>4746</v>
      </c>
      <c r="L48" s="684">
        <v>-147</v>
      </c>
      <c r="M48" s="684">
        <v>-319</v>
      </c>
      <c r="N48" s="684">
        <v>2783</v>
      </c>
      <c r="O48" s="684">
        <v>-113</v>
      </c>
      <c r="P48" s="684">
        <v>-241</v>
      </c>
      <c r="Q48" s="685">
        <v>3.3326546149896386E-2</v>
      </c>
      <c r="R48" s="685">
        <v>-1.3936251298485303E-4</v>
      </c>
      <c r="S48" s="685">
        <v>-6.9317225330494114E-3</v>
      </c>
    </row>
    <row r="49" spans="1:19" ht="24">
      <c r="A49" s="686" t="s">
        <v>623</v>
      </c>
      <c r="B49" s="1074">
        <v>1150071</v>
      </c>
      <c r="C49" s="1074"/>
      <c r="D49" s="1074"/>
      <c r="E49" s="1074">
        <v>1028980</v>
      </c>
      <c r="F49" s="1074"/>
      <c r="G49" s="1074"/>
      <c r="H49" s="1074">
        <v>2179051</v>
      </c>
      <c r="I49" s="1074"/>
      <c r="J49" s="1074"/>
      <c r="K49" s="1074">
        <v>4280</v>
      </c>
      <c r="L49" s="1074"/>
      <c r="M49" s="1074"/>
      <c r="N49" s="1074">
        <v>2429</v>
      </c>
      <c r="O49" s="1074"/>
      <c r="P49" s="1074"/>
      <c r="Q49" s="1073">
        <v>3.0883719046079783E-3</v>
      </c>
      <c r="R49" s="1073"/>
      <c r="S49" s="1073"/>
    </row>
    <row r="50" spans="1:19">
      <c r="A50" s="15" t="s">
        <v>624</v>
      </c>
      <c r="B50"/>
      <c r="C50"/>
    </row>
    <row r="52" spans="1:19">
      <c r="A52" s="620" t="s">
        <v>81</v>
      </c>
    </row>
    <row r="53" spans="1:19">
      <c r="A53" s="620"/>
      <c r="S53" s="14" t="s">
        <v>831</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5" customWidth="1"/>
    <col min="4" max="4" width="21.85546875" customWidth="1"/>
    <col min="5" max="5" width="14.85546875" customWidth="1"/>
  </cols>
  <sheetData>
    <row r="1" spans="1:8" ht="12.75" customHeight="1">
      <c r="A1" s="149" t="s">
        <v>719</v>
      </c>
    </row>
    <row r="2" spans="1:8" ht="12.75" customHeight="1">
      <c r="A2" s="528" t="s">
        <v>720</v>
      </c>
    </row>
    <row r="3" spans="1:8">
      <c r="D3" s="319"/>
      <c r="E3" s="65" t="s">
        <v>249</v>
      </c>
    </row>
    <row r="4" spans="1:8" ht="79.5" customHeight="1">
      <c r="A4" s="1175" t="s">
        <v>347</v>
      </c>
      <c r="B4" s="461" t="s">
        <v>348</v>
      </c>
      <c r="C4" s="500" t="s">
        <v>329</v>
      </c>
      <c r="D4" s="461" t="s">
        <v>349</v>
      </c>
      <c r="E4" s="500" t="s">
        <v>329</v>
      </c>
    </row>
    <row r="5" spans="1:8" ht="15.75" customHeight="1">
      <c r="A5" s="1175"/>
      <c r="B5" s="501" t="s">
        <v>1547</v>
      </c>
      <c r="C5" s="502"/>
      <c r="D5" s="501" t="s">
        <v>1547</v>
      </c>
      <c r="E5" s="502"/>
    </row>
    <row r="6" spans="1:8">
      <c r="A6" s="503" t="s">
        <v>1514</v>
      </c>
      <c r="B6" s="504">
        <v>2385</v>
      </c>
      <c r="C6" s="505">
        <v>-2.9698942229454843E-2</v>
      </c>
      <c r="D6" s="504">
        <v>349456.50399</v>
      </c>
      <c r="E6" s="505">
        <v>0.20697443113158012</v>
      </c>
      <c r="F6" s="44"/>
      <c r="G6" s="77"/>
      <c r="H6" s="77"/>
    </row>
    <row r="7" spans="1:8">
      <c r="A7" s="503" t="s">
        <v>1435</v>
      </c>
      <c r="B7" s="504">
        <v>1448</v>
      </c>
      <c r="C7" s="505">
        <v>0.22194092827004219</v>
      </c>
      <c r="D7" s="504">
        <v>204908.674</v>
      </c>
      <c r="E7" s="505">
        <v>0.2155360764473678</v>
      </c>
      <c r="F7" s="44"/>
      <c r="G7" s="77"/>
      <c r="H7" s="77"/>
    </row>
    <row r="8" spans="1:8">
      <c r="A8" s="503" t="s">
        <v>1436</v>
      </c>
      <c r="B8" s="504">
        <v>993</v>
      </c>
      <c r="C8" s="505">
        <v>0.26658163265306123</v>
      </c>
      <c r="D8" s="504">
        <v>201102.38894</v>
      </c>
      <c r="E8" s="505">
        <v>0.22915264129093232</v>
      </c>
      <c r="F8" s="44"/>
      <c r="G8" s="77"/>
      <c r="H8" s="77"/>
    </row>
    <row r="9" spans="1:8">
      <c r="A9" s="503" t="s">
        <v>1488</v>
      </c>
      <c r="B9" s="504">
        <v>5368</v>
      </c>
      <c r="C9" s="505">
        <v>0.2928709055876686</v>
      </c>
      <c r="D9" s="504">
        <v>1210742.8388999999</v>
      </c>
      <c r="E9" s="505">
        <v>0.35771202606700087</v>
      </c>
      <c r="F9" s="44"/>
      <c r="G9" s="77"/>
      <c r="H9" s="77"/>
    </row>
    <row r="10" spans="1:8">
      <c r="A10" s="503" t="s">
        <v>1489</v>
      </c>
      <c r="B10" s="504">
        <v>133</v>
      </c>
      <c r="C10" s="505">
        <v>0.30392156862745096</v>
      </c>
      <c r="D10" s="504">
        <v>38962.813000000002</v>
      </c>
      <c r="E10" s="505">
        <v>0.23287965941310496</v>
      </c>
      <c r="F10" s="44"/>
      <c r="G10" s="77"/>
      <c r="H10" s="77"/>
    </row>
    <row r="11" spans="1:8">
      <c r="A11" s="503" t="s">
        <v>1490</v>
      </c>
      <c r="B11" s="504">
        <v>3638</v>
      </c>
      <c r="C11" s="505">
        <v>-5.1955154498222588E-3</v>
      </c>
      <c r="D11" s="504">
        <v>744672.84008999995</v>
      </c>
      <c r="E11" s="505">
        <v>0.21700690996051447</v>
      </c>
      <c r="F11" s="44"/>
      <c r="G11" s="77"/>
      <c r="H11" s="77"/>
    </row>
    <row r="12" spans="1:8" ht="24">
      <c r="A12" s="503" t="s">
        <v>1515</v>
      </c>
      <c r="B12" s="504">
        <v>1331</v>
      </c>
      <c r="C12" s="505">
        <v>0.52114285714285713</v>
      </c>
      <c r="D12" s="504">
        <v>381197.53008</v>
      </c>
      <c r="E12" s="505">
        <v>0.59046521308775435</v>
      </c>
      <c r="F12" s="44"/>
      <c r="G12" s="77"/>
      <c r="H12" s="77"/>
    </row>
    <row r="13" spans="1:8">
      <c r="A13" s="503" t="s">
        <v>1516</v>
      </c>
      <c r="B13" s="504">
        <v>7760</v>
      </c>
      <c r="C13" s="505">
        <v>5.2774386107719444E-2</v>
      </c>
      <c r="D13" s="504">
        <v>1488006.1455099999</v>
      </c>
      <c r="E13" s="505">
        <v>0.21265185455274332</v>
      </c>
      <c r="F13" s="44"/>
      <c r="G13" s="77"/>
      <c r="H13" s="77"/>
    </row>
    <row r="14" spans="1:8">
      <c r="A14" s="503" t="s">
        <v>1491</v>
      </c>
      <c r="B14" s="504">
        <v>1872</v>
      </c>
      <c r="C14" s="505">
        <v>0.31276297335203368</v>
      </c>
      <c r="D14" s="504">
        <v>347971.02770000004</v>
      </c>
      <c r="E14" s="505">
        <v>0.67335519957473677</v>
      </c>
      <c r="F14" s="44"/>
      <c r="G14" s="77"/>
      <c r="H14" s="77"/>
    </row>
    <row r="15" spans="1:8">
      <c r="A15" s="503" t="s">
        <v>1492</v>
      </c>
      <c r="B15" s="504">
        <v>7381</v>
      </c>
      <c r="C15" s="505">
        <v>-0.16258225550260949</v>
      </c>
      <c r="D15" s="504">
        <v>944062.61194000009</v>
      </c>
      <c r="E15" s="505">
        <v>1.4143364214140612E-3</v>
      </c>
      <c r="F15" s="44"/>
      <c r="G15" s="77"/>
      <c r="H15" s="77"/>
    </row>
    <row r="16" spans="1:8">
      <c r="A16" s="503" t="s">
        <v>1493</v>
      </c>
      <c r="B16" s="504">
        <v>2843</v>
      </c>
      <c r="C16" s="505">
        <v>0.70750750750750746</v>
      </c>
      <c r="D16" s="504">
        <v>571420.05288999993</v>
      </c>
      <c r="E16" s="505">
        <v>0.99502922593794429</v>
      </c>
      <c r="F16" s="44"/>
      <c r="G16" s="77"/>
      <c r="H16" s="77"/>
    </row>
    <row r="17" spans="1:11">
      <c r="A17" s="503" t="s">
        <v>1517</v>
      </c>
      <c r="B17" s="504">
        <v>336</v>
      </c>
      <c r="C17" s="505">
        <v>0.87709497206703912</v>
      </c>
      <c r="D17" s="504">
        <v>203999.67718999999</v>
      </c>
      <c r="E17" s="505">
        <v>1.4349300252855755</v>
      </c>
      <c r="F17" s="44"/>
      <c r="G17" s="77"/>
      <c r="H17" s="77"/>
    </row>
    <row r="18" spans="1:11">
      <c r="A18" s="503" t="s">
        <v>1518</v>
      </c>
      <c r="B18" s="504">
        <v>30</v>
      </c>
      <c r="C18" s="505">
        <v>0</v>
      </c>
      <c r="D18" s="504">
        <v>3799.2495800000002</v>
      </c>
      <c r="E18" s="505">
        <v>0</v>
      </c>
      <c r="F18" s="44"/>
      <c r="G18" s="77"/>
      <c r="H18" s="77"/>
    </row>
    <row r="19" spans="1:11" s="265" customFormat="1">
      <c r="A19" s="503" t="s">
        <v>1519</v>
      </c>
      <c r="B19" s="504">
        <v>6522</v>
      </c>
      <c r="C19" s="505">
        <v>5.9110100682039625E-2</v>
      </c>
      <c r="D19" s="504">
        <v>1221030.3437999999</v>
      </c>
      <c r="E19" s="505">
        <v>0.37034358794424937</v>
      </c>
      <c r="F19" s="44"/>
      <c r="G19" s="77"/>
      <c r="H19" s="77"/>
    </row>
    <row r="20" spans="1:11">
      <c r="A20" s="503" t="s">
        <v>1437</v>
      </c>
      <c r="B20" s="504">
        <v>213</v>
      </c>
      <c r="C20" s="505">
        <v>0.12698412698412698</v>
      </c>
      <c r="D20" s="504">
        <v>123705.95516</v>
      </c>
      <c r="E20" s="505">
        <v>0.46077326450345174</v>
      </c>
      <c r="F20" s="44"/>
      <c r="G20" s="77"/>
      <c r="H20" s="77"/>
    </row>
    <row r="21" spans="1:11">
      <c r="A21" s="506" t="s">
        <v>350</v>
      </c>
      <c r="B21" s="507">
        <v>42253</v>
      </c>
      <c r="C21" s="508">
        <v>8.2993720363962575E-2</v>
      </c>
      <c r="D21" s="507">
        <v>8035038.6527699996</v>
      </c>
      <c r="E21" s="508">
        <v>0.31284837671651999</v>
      </c>
      <c r="G21" s="77"/>
      <c r="H21" s="77"/>
    </row>
    <row r="22" spans="1:11">
      <c r="A22" s="17" t="s">
        <v>344</v>
      </c>
    </row>
    <row r="23" spans="1:11" ht="76.5" customHeight="1">
      <c r="A23" s="1178" t="s">
        <v>351</v>
      </c>
      <c r="B23" s="1178"/>
      <c r="C23" s="1178"/>
      <c r="D23" s="1178"/>
      <c r="E23" s="1178"/>
      <c r="G23" s="1182"/>
      <c r="H23" s="1182"/>
      <c r="I23" s="1182"/>
      <c r="J23" s="1182"/>
      <c r="K23" s="1182"/>
    </row>
    <row r="24" spans="1:11" ht="21.75" customHeight="1">
      <c r="A24" s="1171" t="s">
        <v>321</v>
      </c>
      <c r="B24" s="1171"/>
      <c r="C24" s="1171"/>
      <c r="D24" s="1171"/>
      <c r="E24" s="1171"/>
      <c r="F24" s="71"/>
    </row>
    <row r="25" spans="1:11" ht="12.75" customHeight="1"/>
    <row r="26" spans="1:11" ht="12.75" customHeight="1">
      <c r="A26" s="621" t="s">
        <v>81</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869</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6" t="s">
        <v>721</v>
      </c>
    </row>
    <row r="2" spans="1:9" ht="12.75" customHeight="1">
      <c r="A2" s="532" t="s">
        <v>722</v>
      </c>
    </row>
    <row r="3" spans="1:9" ht="12.75" customHeight="1">
      <c r="E3" s="74"/>
      <c r="F3" s="74"/>
      <c r="I3" s="65" t="s">
        <v>324</v>
      </c>
    </row>
    <row r="4" spans="1:9" s="265" customFormat="1" ht="21" customHeight="1">
      <c r="A4" s="451"/>
      <c r="B4" s="1173" t="s">
        <v>322</v>
      </c>
      <c r="C4" s="1173"/>
      <c r="D4" s="1173"/>
      <c r="E4" s="1173"/>
      <c r="F4" s="1173" t="s">
        <v>323</v>
      </c>
      <c r="G4" s="1173"/>
      <c r="H4" s="1173"/>
      <c r="I4" s="1173"/>
    </row>
    <row r="5" spans="1:9" ht="89.25" customHeight="1">
      <c r="A5" s="461" t="s">
        <v>325</v>
      </c>
      <c r="B5" s="791" t="s">
        <v>326</v>
      </c>
      <c r="C5" s="1184" t="s">
        <v>327</v>
      </c>
      <c r="D5" s="791" t="s">
        <v>799</v>
      </c>
      <c r="E5" s="1184" t="s">
        <v>327</v>
      </c>
      <c r="F5" s="791" t="s">
        <v>328</v>
      </c>
      <c r="G5" s="1184" t="s">
        <v>883</v>
      </c>
      <c r="H5" s="791" t="s">
        <v>800</v>
      </c>
      <c r="I5" s="1184" t="s">
        <v>883</v>
      </c>
    </row>
    <row r="6" spans="1:9" ht="17.25" customHeight="1">
      <c r="A6" s="481"/>
      <c r="B6" s="501">
        <v>44834</v>
      </c>
      <c r="C6" s="1184"/>
      <c r="D6" s="501">
        <v>44834</v>
      </c>
      <c r="E6" s="1184"/>
      <c r="F6" s="501" t="s">
        <v>1547</v>
      </c>
      <c r="G6" s="1184"/>
      <c r="H6" s="501" t="s">
        <v>1547</v>
      </c>
      <c r="I6" s="1184"/>
    </row>
    <row r="7" spans="1:9" ht="12.75" customHeight="1">
      <c r="A7" s="494" t="s">
        <v>330</v>
      </c>
      <c r="B7" s="495"/>
      <c r="C7" s="496"/>
      <c r="D7" s="495"/>
      <c r="E7" s="496"/>
      <c r="F7" s="495"/>
      <c r="G7" s="496"/>
      <c r="H7" s="495"/>
      <c r="I7" s="496"/>
    </row>
    <row r="8" spans="1:9" ht="12.75" customHeight="1">
      <c r="A8" s="486" t="s">
        <v>331</v>
      </c>
      <c r="B8" s="483">
        <v>27</v>
      </c>
      <c r="C8" s="484">
        <v>0</v>
      </c>
      <c r="D8" s="485">
        <v>84483.299760000009</v>
      </c>
      <c r="E8" s="484">
        <v>-0.33692769258592381</v>
      </c>
      <c r="F8" s="483">
        <v>5</v>
      </c>
      <c r="G8" s="484">
        <v>4</v>
      </c>
      <c r="H8" s="485">
        <v>6859.5455400000001</v>
      </c>
      <c r="I8" s="484">
        <v>32.41548537210852</v>
      </c>
    </row>
    <row r="9" spans="1:9" ht="12.75" customHeight="1">
      <c r="A9" s="486" t="s">
        <v>332</v>
      </c>
      <c r="B9" s="483">
        <v>32250</v>
      </c>
      <c r="C9" s="484">
        <v>-3.4170884370039831E-2</v>
      </c>
      <c r="D9" s="485">
        <v>1835189.5999199995</v>
      </c>
      <c r="E9" s="484">
        <v>-2.4654376395176064E-3</v>
      </c>
      <c r="F9" s="483">
        <v>8089</v>
      </c>
      <c r="G9" s="484">
        <v>3.7051282051282053E-2</v>
      </c>
      <c r="H9" s="485">
        <v>906548.25061999972</v>
      </c>
      <c r="I9" s="484">
        <v>6.3645117175833335E-2</v>
      </c>
    </row>
    <row r="10" spans="1:9" ht="12.75" customHeight="1">
      <c r="A10" s="482" t="s">
        <v>333</v>
      </c>
      <c r="B10" s="483">
        <v>5821</v>
      </c>
      <c r="C10" s="484">
        <v>-3.0318174246210229E-2</v>
      </c>
      <c r="D10" s="485">
        <v>309961.52042000002</v>
      </c>
      <c r="E10" s="484">
        <v>-0.11742590425117526</v>
      </c>
      <c r="F10" s="483">
        <v>871</v>
      </c>
      <c r="G10" s="484">
        <v>-8.3157894736842111E-2</v>
      </c>
      <c r="H10" s="485">
        <v>104772.54681999999</v>
      </c>
      <c r="I10" s="484">
        <v>2.449890447212183E-2</v>
      </c>
    </row>
    <row r="11" spans="1:9" ht="12.75" customHeight="1">
      <c r="A11" s="486" t="s">
        <v>334</v>
      </c>
      <c r="B11" s="483">
        <v>23</v>
      </c>
      <c r="C11" s="484">
        <v>-0.23333333333333334</v>
      </c>
      <c r="D11" s="485">
        <v>3792.7201500000006</v>
      </c>
      <c r="E11" s="484">
        <v>-0.55177403048240414</v>
      </c>
      <c r="F11" s="483">
        <v>1</v>
      </c>
      <c r="G11" s="484">
        <v>0</v>
      </c>
      <c r="H11" s="485">
        <v>423.8954</v>
      </c>
      <c r="I11" s="484">
        <v>0.14642868579064239</v>
      </c>
    </row>
    <row r="12" spans="1:9" ht="12.75" customHeight="1">
      <c r="A12" s="487" t="s">
        <v>335</v>
      </c>
      <c r="B12" s="483">
        <v>0</v>
      </c>
      <c r="C12" s="484">
        <v>0</v>
      </c>
      <c r="D12" s="485">
        <v>0</v>
      </c>
      <c r="E12" s="484">
        <v>0</v>
      </c>
      <c r="F12" s="483">
        <v>0</v>
      </c>
      <c r="G12" s="484">
        <v>0</v>
      </c>
      <c r="H12" s="485">
        <v>0</v>
      </c>
      <c r="I12" s="484">
        <v>0</v>
      </c>
    </row>
    <row r="13" spans="1:9" ht="29.25">
      <c r="A13" s="482" t="s">
        <v>336</v>
      </c>
      <c r="B13" s="483">
        <v>528</v>
      </c>
      <c r="C13" s="484">
        <v>3.5294117647058823E-2</v>
      </c>
      <c r="D13" s="485">
        <v>77915.829750000004</v>
      </c>
      <c r="E13" s="484">
        <v>0.29919242626933584</v>
      </c>
      <c r="F13" s="483">
        <v>126</v>
      </c>
      <c r="G13" s="484">
        <v>1.4230769230769231</v>
      </c>
      <c r="H13" s="485">
        <v>10197.103539999998</v>
      </c>
      <c r="I13" s="484">
        <v>-0.26372238188926167</v>
      </c>
    </row>
    <row r="14" spans="1:9" ht="12.75" customHeight="1">
      <c r="A14" s="486" t="s">
        <v>337</v>
      </c>
      <c r="B14" s="483">
        <v>15</v>
      </c>
      <c r="C14" s="484">
        <v>0</v>
      </c>
      <c r="D14" s="485">
        <v>277.6764</v>
      </c>
      <c r="E14" s="484">
        <v>-0.46125628096244992</v>
      </c>
      <c r="F14" s="483">
        <v>6</v>
      </c>
      <c r="G14" s="484">
        <v>-0.33333333333333331</v>
      </c>
      <c r="H14" s="485">
        <v>359.90270000000004</v>
      </c>
      <c r="I14" s="484">
        <v>-0.43676320839054078</v>
      </c>
    </row>
    <row r="15" spans="1:9" ht="22.5" customHeight="1">
      <c r="A15" s="488" t="s">
        <v>338</v>
      </c>
      <c r="B15" s="491">
        <v>38664</v>
      </c>
      <c r="C15" s="490">
        <v>-3.2819691815089057E-2</v>
      </c>
      <c r="D15" s="491">
        <v>2311620.6464</v>
      </c>
      <c r="E15" s="490">
        <v>-3.169613756197847E-2</v>
      </c>
      <c r="F15" s="491">
        <v>9098</v>
      </c>
      <c r="G15" s="492">
        <v>3.2338590718257121E-2</v>
      </c>
      <c r="H15" s="491">
        <v>1029161.24462</v>
      </c>
      <c r="I15" s="492">
        <v>6.1391478420144169E-2</v>
      </c>
    </row>
    <row r="16" spans="1:9" ht="15" customHeight="1">
      <c r="A16" s="494" t="s">
        <v>339</v>
      </c>
      <c r="B16" s="497"/>
      <c r="C16" s="493"/>
      <c r="D16" s="497"/>
      <c r="E16" s="498"/>
      <c r="F16" s="497"/>
      <c r="G16" s="493"/>
      <c r="H16" s="497"/>
      <c r="I16" s="498"/>
    </row>
    <row r="17" spans="1:9" ht="12.75" customHeight="1">
      <c r="A17" s="486" t="s">
        <v>331</v>
      </c>
      <c r="B17" s="483">
        <v>195</v>
      </c>
      <c r="C17" s="484">
        <v>-0.12946428571428573</v>
      </c>
      <c r="D17" s="483">
        <v>500623.15009000001</v>
      </c>
      <c r="E17" s="484">
        <v>-7.3294986391462216E-2</v>
      </c>
      <c r="F17" s="483">
        <v>8</v>
      </c>
      <c r="G17" s="484">
        <v>-0.2</v>
      </c>
      <c r="H17" s="485">
        <v>64408.364079999999</v>
      </c>
      <c r="I17" s="484">
        <v>1.5867473761128832</v>
      </c>
    </row>
    <row r="18" spans="1:9" ht="12.75" customHeight="1">
      <c r="A18" s="486" t="s">
        <v>332</v>
      </c>
      <c r="B18" s="483">
        <v>90057</v>
      </c>
      <c r="C18" s="484">
        <v>9.1348659096692889E-2</v>
      </c>
      <c r="D18" s="483">
        <v>8341694.5190099999</v>
      </c>
      <c r="E18" s="484">
        <v>0.21124679986724249</v>
      </c>
      <c r="F18" s="483">
        <v>26195</v>
      </c>
      <c r="G18" s="484">
        <v>9.9890829694323141E-2</v>
      </c>
      <c r="H18" s="485">
        <v>4251630.9703300009</v>
      </c>
      <c r="I18" s="484">
        <v>0.31207954719171332</v>
      </c>
    </row>
    <row r="19" spans="1:9" ht="12.75" customHeight="1">
      <c r="A19" s="482" t="s">
        <v>333</v>
      </c>
      <c r="B19" s="483">
        <v>21997</v>
      </c>
      <c r="C19" s="484">
        <v>-2.1355163055567915E-2</v>
      </c>
      <c r="D19" s="483">
        <v>3898181.5392800006</v>
      </c>
      <c r="E19" s="484">
        <v>6.5246078224954027E-2</v>
      </c>
      <c r="F19" s="483">
        <v>4758</v>
      </c>
      <c r="G19" s="484">
        <v>5.3820598006644516E-2</v>
      </c>
      <c r="H19" s="485">
        <v>1598012.41447</v>
      </c>
      <c r="I19" s="484">
        <v>0.44246160468567908</v>
      </c>
    </row>
    <row r="20" spans="1:9" ht="12.75" customHeight="1">
      <c r="A20" s="486" t="s">
        <v>334</v>
      </c>
      <c r="B20" s="483">
        <v>1510</v>
      </c>
      <c r="C20" s="484">
        <v>5.0800278357689632E-2</v>
      </c>
      <c r="D20" s="483">
        <v>1281982.50859</v>
      </c>
      <c r="E20" s="484">
        <v>5.5449281130128363E-2</v>
      </c>
      <c r="F20" s="483">
        <v>300</v>
      </c>
      <c r="G20" s="484">
        <v>0.60427807486631013</v>
      </c>
      <c r="H20" s="485">
        <v>392497.08117000008</v>
      </c>
      <c r="I20" s="484">
        <v>0.81983285678833473</v>
      </c>
    </row>
    <row r="21" spans="1:9" ht="12.75" customHeight="1">
      <c r="A21" s="487" t="s">
        <v>335</v>
      </c>
      <c r="B21" s="483">
        <v>0</v>
      </c>
      <c r="C21" s="484">
        <v>0</v>
      </c>
      <c r="D21" s="483">
        <v>0</v>
      </c>
      <c r="E21" s="484">
        <v>0</v>
      </c>
      <c r="F21" s="483">
        <v>0</v>
      </c>
      <c r="G21" s="484">
        <v>0</v>
      </c>
      <c r="H21" s="485">
        <v>0</v>
      </c>
      <c r="I21" s="484">
        <v>0</v>
      </c>
    </row>
    <row r="22" spans="1:9" ht="29.25">
      <c r="A22" s="482" t="s">
        <v>336</v>
      </c>
      <c r="B22" s="483">
        <v>8503</v>
      </c>
      <c r="C22" s="484">
        <v>7.6192886976332114E-2</v>
      </c>
      <c r="D22" s="483">
        <v>2125030.7805499998</v>
      </c>
      <c r="E22" s="484">
        <v>4.220279790574339E-2</v>
      </c>
      <c r="F22" s="483">
        <v>1802</v>
      </c>
      <c r="G22" s="484">
        <v>0.10824108241082411</v>
      </c>
      <c r="H22" s="485">
        <v>678345.61806000001</v>
      </c>
      <c r="I22" s="484">
        <v>0.21916788170065321</v>
      </c>
    </row>
    <row r="23" spans="1:9" ht="12.75" customHeight="1">
      <c r="A23" s="486" t="s">
        <v>340</v>
      </c>
      <c r="B23" s="483">
        <v>330</v>
      </c>
      <c r="C23" s="484">
        <v>3.125E-2</v>
      </c>
      <c r="D23" s="483">
        <v>39126.985489999992</v>
      </c>
      <c r="E23" s="484">
        <v>0.38324258585844106</v>
      </c>
      <c r="F23" s="483">
        <v>92</v>
      </c>
      <c r="G23" s="484">
        <v>0.91666666666666663</v>
      </c>
      <c r="H23" s="485">
        <v>20982.960039999998</v>
      </c>
      <c r="I23" s="484">
        <v>2.8252824377955394</v>
      </c>
    </row>
    <row r="24" spans="1:9" ht="22.5" customHeight="1">
      <c r="A24" s="488" t="s">
        <v>341</v>
      </c>
      <c r="B24" s="489">
        <v>122592</v>
      </c>
      <c r="C24" s="490">
        <v>6.7149497728024518E-2</v>
      </c>
      <c r="D24" s="491">
        <v>16186639.48301</v>
      </c>
      <c r="E24" s="490">
        <v>0.12654417343327026</v>
      </c>
      <c r="F24" s="491">
        <v>33155</v>
      </c>
      <c r="G24" s="492">
        <v>9.7774981789285481E-2</v>
      </c>
      <c r="H24" s="491">
        <v>7005877.4081499996</v>
      </c>
      <c r="I24" s="492">
        <v>0.36018607893553262</v>
      </c>
    </row>
    <row r="25" spans="1:9" ht="15" customHeight="1">
      <c r="A25" s="494" t="s">
        <v>342</v>
      </c>
      <c r="B25" s="497"/>
      <c r="C25" s="493"/>
      <c r="D25" s="497"/>
      <c r="E25" s="499"/>
      <c r="F25" s="497"/>
      <c r="G25" s="493"/>
      <c r="H25" s="497"/>
      <c r="I25" s="499"/>
    </row>
    <row r="26" spans="1:9" ht="12.75" customHeight="1">
      <c r="A26" s="486" t="s">
        <v>331</v>
      </c>
      <c r="B26" s="483">
        <v>2</v>
      </c>
      <c r="C26" s="484">
        <v>0</v>
      </c>
      <c r="D26" s="483">
        <v>0</v>
      </c>
      <c r="E26" s="484">
        <v>0</v>
      </c>
      <c r="F26" s="483"/>
      <c r="G26" s="484"/>
      <c r="H26" s="483"/>
      <c r="I26" s="484"/>
    </row>
    <row r="27" spans="1:9" ht="12.75" customHeight="1">
      <c r="A27" s="486" t="s">
        <v>332</v>
      </c>
      <c r="B27" s="483">
        <v>4</v>
      </c>
      <c r="C27" s="484">
        <v>-0.42857142857142855</v>
      </c>
      <c r="D27" s="483">
        <v>0</v>
      </c>
      <c r="E27" s="484">
        <v>0</v>
      </c>
      <c r="F27" s="483"/>
      <c r="G27" s="484"/>
      <c r="H27" s="483"/>
      <c r="I27" s="484"/>
    </row>
    <row r="28" spans="1:9" ht="12.75" customHeight="1">
      <c r="A28" s="482" t="s">
        <v>333</v>
      </c>
      <c r="B28" s="483">
        <v>0</v>
      </c>
      <c r="C28" s="484">
        <v>0</v>
      </c>
      <c r="D28" s="483">
        <v>0</v>
      </c>
      <c r="E28" s="484">
        <v>0</v>
      </c>
      <c r="F28" s="483"/>
      <c r="G28" s="484"/>
      <c r="H28" s="483"/>
      <c r="I28" s="484"/>
    </row>
    <row r="29" spans="1:9" ht="12.75" customHeight="1">
      <c r="A29" s="486" t="s">
        <v>334</v>
      </c>
      <c r="B29" s="483">
        <v>0</v>
      </c>
      <c r="C29" s="484">
        <v>0</v>
      </c>
      <c r="D29" s="483">
        <v>0</v>
      </c>
      <c r="E29" s="484">
        <v>0</v>
      </c>
      <c r="F29" s="483"/>
      <c r="G29" s="484"/>
      <c r="H29" s="483"/>
      <c r="I29" s="484"/>
    </row>
    <row r="30" spans="1:9" ht="12.75" customHeight="1">
      <c r="A30" s="487" t="s">
        <v>343</v>
      </c>
      <c r="B30" s="483">
        <v>0</v>
      </c>
      <c r="C30" s="484">
        <v>0</v>
      </c>
      <c r="D30" s="483">
        <v>0</v>
      </c>
      <c r="E30" s="484">
        <v>0</v>
      </c>
      <c r="F30" s="483"/>
      <c r="G30" s="484"/>
      <c r="H30" s="483"/>
      <c r="I30" s="484"/>
    </row>
    <row r="31" spans="1:9" ht="29.25">
      <c r="A31" s="482" t="s">
        <v>336</v>
      </c>
      <c r="B31" s="483">
        <v>0</v>
      </c>
      <c r="C31" s="484">
        <v>-1</v>
      </c>
      <c r="D31" s="483">
        <v>0</v>
      </c>
      <c r="E31" s="484">
        <v>0</v>
      </c>
      <c r="F31" s="483"/>
      <c r="G31" s="484"/>
      <c r="H31" s="483"/>
      <c r="I31" s="484"/>
    </row>
    <row r="32" spans="1:9" ht="12.75" customHeight="1">
      <c r="A32" s="486" t="s">
        <v>337</v>
      </c>
      <c r="B32" s="483">
        <v>0</v>
      </c>
      <c r="C32" s="484">
        <v>0</v>
      </c>
      <c r="D32" s="483">
        <v>0</v>
      </c>
      <c r="E32" s="484">
        <v>0</v>
      </c>
      <c r="F32" s="483"/>
      <c r="G32" s="484"/>
      <c r="H32" s="483"/>
      <c r="I32" s="484"/>
    </row>
    <row r="33" spans="1:9" ht="22.5" customHeight="1">
      <c r="A33" s="488" t="s">
        <v>338</v>
      </c>
      <c r="B33" s="491">
        <v>6</v>
      </c>
      <c r="C33" s="490">
        <v>-0.4</v>
      </c>
      <c r="D33" s="491">
        <v>0</v>
      </c>
      <c r="E33" s="490">
        <v>0</v>
      </c>
      <c r="F33" s="491"/>
      <c r="G33" s="490"/>
      <c r="H33" s="491"/>
      <c r="I33" s="490"/>
    </row>
    <row r="34" spans="1:9" ht="12.75" customHeight="1">
      <c r="A34" s="17" t="s">
        <v>344</v>
      </c>
    </row>
    <row r="35" spans="1:9" ht="48" customHeight="1">
      <c r="A35" s="1185" t="s">
        <v>345</v>
      </c>
      <c r="B35" s="1185"/>
      <c r="C35" s="1185"/>
      <c r="D35" s="1185"/>
      <c r="E35" s="1185"/>
      <c r="F35" s="1185"/>
      <c r="G35" s="1185"/>
      <c r="H35" s="1185"/>
      <c r="I35" s="1185"/>
    </row>
    <row r="36" spans="1:9" ht="25.5" customHeight="1">
      <c r="A36" s="1183" t="s">
        <v>346</v>
      </c>
      <c r="B36" s="1183"/>
      <c r="C36" s="1183"/>
      <c r="D36" s="1183"/>
      <c r="E36" s="1183"/>
      <c r="F36" s="1183"/>
      <c r="G36" s="1183"/>
      <c r="H36" s="1183"/>
      <c r="I36" s="1183"/>
    </row>
    <row r="37" spans="1:9" ht="58.5" customHeight="1">
      <c r="A37" s="1178" t="s">
        <v>801</v>
      </c>
      <c r="B37" s="1178"/>
      <c r="C37" s="1178"/>
      <c r="D37" s="1178"/>
      <c r="E37" s="1178"/>
      <c r="F37" s="1178"/>
      <c r="G37" s="1178"/>
      <c r="H37" s="1178"/>
      <c r="I37" s="1178"/>
    </row>
    <row r="38" spans="1:9" ht="22.5" customHeight="1">
      <c r="A38" s="1183" t="s">
        <v>321</v>
      </c>
      <c r="B38" s="1183"/>
      <c r="C38" s="1183"/>
      <c r="D38" s="1183"/>
      <c r="E38" s="1183"/>
      <c r="F38" s="1183"/>
      <c r="G38" s="1183"/>
      <c r="H38" s="1183"/>
      <c r="I38" s="1183"/>
    </row>
    <row r="39" spans="1:9" ht="12.75" customHeight="1"/>
    <row r="40" spans="1:9" ht="12.75" customHeight="1">
      <c r="A40" s="621" t="s">
        <v>81</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79" t="s">
        <v>870</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9" t="s">
        <v>723</v>
      </c>
      <c r="C1" s="43"/>
      <c r="O1" s="139"/>
    </row>
    <row r="2" spans="1:15">
      <c r="A2" s="531" t="s">
        <v>724</v>
      </c>
      <c r="O2" s="66"/>
    </row>
    <row r="3" spans="1:15" ht="12.75" customHeight="1">
      <c r="A3" s="43"/>
      <c r="B3" s="64"/>
      <c r="C3" s="64"/>
      <c r="D3" s="64"/>
      <c r="E3" s="64"/>
      <c r="F3" s="64"/>
      <c r="G3" s="64"/>
      <c r="H3" s="64"/>
      <c r="I3" s="64"/>
      <c r="J3" s="64"/>
      <c r="K3" s="64"/>
      <c r="L3" s="64"/>
      <c r="M3" s="64"/>
      <c r="O3" s="65" t="s">
        <v>249</v>
      </c>
    </row>
    <row r="4" spans="1:15" ht="30.75" customHeight="1">
      <c r="A4" s="509" t="s">
        <v>1548</v>
      </c>
      <c r="B4" s="1186" t="s">
        <v>287</v>
      </c>
      <c r="C4" s="1186"/>
      <c r="D4" s="1186" t="s">
        <v>288</v>
      </c>
      <c r="E4" s="1186"/>
      <c r="F4" s="1186" t="s">
        <v>289</v>
      </c>
      <c r="G4" s="1186"/>
      <c r="H4" s="1186" t="s">
        <v>290</v>
      </c>
      <c r="I4" s="1186"/>
      <c r="J4" s="1186" t="s">
        <v>291</v>
      </c>
      <c r="K4" s="1186"/>
      <c r="L4" s="1186" t="s">
        <v>292</v>
      </c>
      <c r="M4" s="1186"/>
      <c r="N4" s="1186" t="s">
        <v>293</v>
      </c>
      <c r="O4" s="1186"/>
    </row>
    <row r="5" spans="1:15" ht="48.75" customHeight="1">
      <c r="A5" s="778" t="s">
        <v>286</v>
      </c>
      <c r="B5" s="779" t="s">
        <v>294</v>
      </c>
      <c r="C5" s="779" t="s">
        <v>295</v>
      </c>
      <c r="D5" s="779" t="s">
        <v>294</v>
      </c>
      <c r="E5" s="779" t="s">
        <v>295</v>
      </c>
      <c r="F5" s="779" t="s">
        <v>294</v>
      </c>
      <c r="G5" s="779" t="s">
        <v>295</v>
      </c>
      <c r="H5" s="779" t="s">
        <v>294</v>
      </c>
      <c r="I5" s="779" t="s">
        <v>295</v>
      </c>
      <c r="J5" s="779" t="s">
        <v>294</v>
      </c>
      <c r="K5" s="779" t="s">
        <v>295</v>
      </c>
      <c r="L5" s="779" t="s">
        <v>294</v>
      </c>
      <c r="M5" s="779" t="s">
        <v>295</v>
      </c>
      <c r="N5" s="779" t="s">
        <v>294</v>
      </c>
      <c r="O5" s="779" t="s">
        <v>295</v>
      </c>
    </row>
    <row r="6" spans="1:15" ht="13.5" customHeight="1">
      <c r="A6" s="510" t="s">
        <v>296</v>
      </c>
      <c r="B6" s="511">
        <v>16364714.739729999</v>
      </c>
      <c r="C6" s="511">
        <v>387402.03796999995</v>
      </c>
      <c r="D6" s="511">
        <v>52411.034070000002</v>
      </c>
      <c r="E6" s="511">
        <v>10278.436259999999</v>
      </c>
      <c r="F6" s="511">
        <v>36762.104799999994</v>
      </c>
      <c r="G6" s="511">
        <v>7792.1250499999987</v>
      </c>
      <c r="H6" s="511">
        <v>16012.409610000001</v>
      </c>
      <c r="I6" s="511">
        <v>3001.3501399999991</v>
      </c>
      <c r="J6" s="511">
        <v>205855.11556000001</v>
      </c>
      <c r="K6" s="511">
        <v>197776.21927999996</v>
      </c>
      <c r="L6" s="511">
        <v>16675755.403770002</v>
      </c>
      <c r="M6" s="511">
        <v>606250.16870000004</v>
      </c>
      <c r="N6" s="511">
        <v>1039993.3695800001</v>
      </c>
      <c r="O6" s="511">
        <v>121528.21552999997</v>
      </c>
    </row>
    <row r="7" spans="1:15" ht="13.5" customHeight="1">
      <c r="A7" s="514" t="s">
        <v>297</v>
      </c>
      <c r="B7" s="515">
        <v>504377.56721000007</v>
      </c>
      <c r="C7" s="515">
        <v>50200.290820000002</v>
      </c>
      <c r="D7" s="515">
        <v>3911.4023999999999</v>
      </c>
      <c r="E7" s="515">
        <v>3789.7783999999997</v>
      </c>
      <c r="F7" s="515">
        <v>34.75</v>
      </c>
      <c r="G7" s="515">
        <v>0</v>
      </c>
      <c r="H7" s="515">
        <v>53.527999999999999</v>
      </c>
      <c r="I7" s="515">
        <v>299.93099999999998</v>
      </c>
      <c r="J7" s="515">
        <v>69884.900570000013</v>
      </c>
      <c r="K7" s="515">
        <v>66136.316990000007</v>
      </c>
      <c r="L7" s="515">
        <v>578262.14818000002</v>
      </c>
      <c r="M7" s="515">
        <v>120426.31721000001</v>
      </c>
      <c r="N7" s="515">
        <v>221630.76861000003</v>
      </c>
      <c r="O7" s="515">
        <v>29535.441930000001</v>
      </c>
    </row>
    <row r="8" spans="1:15" ht="13.5" customHeight="1">
      <c r="A8" s="514" t="s">
        <v>298</v>
      </c>
      <c r="B8" s="515">
        <v>8453431.2678999994</v>
      </c>
      <c r="C8" s="515">
        <v>90139.065969999996</v>
      </c>
      <c r="D8" s="515">
        <v>28752.446390000001</v>
      </c>
      <c r="E8" s="515">
        <v>1993.1981300000002</v>
      </c>
      <c r="F8" s="515">
        <v>18256.274530000002</v>
      </c>
      <c r="G8" s="515">
        <v>2600.6584600000001</v>
      </c>
      <c r="H8" s="515">
        <v>11112.141740000001</v>
      </c>
      <c r="I8" s="515">
        <v>1134.9278999999999</v>
      </c>
      <c r="J8" s="515">
        <v>59969.770969999998</v>
      </c>
      <c r="K8" s="515">
        <v>58920.740179999993</v>
      </c>
      <c r="L8" s="515">
        <v>8571521.9015299994</v>
      </c>
      <c r="M8" s="515">
        <v>154788.59064000001</v>
      </c>
      <c r="N8" s="515">
        <v>149286.24912999998</v>
      </c>
      <c r="O8" s="515">
        <v>6777.3649300000006</v>
      </c>
    </row>
    <row r="9" spans="1:15" ht="13.5" customHeight="1">
      <c r="A9" s="514" t="s">
        <v>299</v>
      </c>
      <c r="B9" s="515">
        <v>3941611.5751799997</v>
      </c>
      <c r="C9" s="515">
        <v>154602.39986</v>
      </c>
      <c r="D9" s="515">
        <v>14690.686299999999</v>
      </c>
      <c r="E9" s="515">
        <v>4010.0148899999999</v>
      </c>
      <c r="F9" s="515">
        <v>5177.1833900000001</v>
      </c>
      <c r="G9" s="515">
        <v>2270.9072500000002</v>
      </c>
      <c r="H9" s="515">
        <v>2488.1914500000003</v>
      </c>
      <c r="I9" s="515">
        <v>1502.7725899999998</v>
      </c>
      <c r="J9" s="515">
        <v>31281.669620000001</v>
      </c>
      <c r="K9" s="515">
        <v>29917.497720000007</v>
      </c>
      <c r="L9" s="515">
        <v>3995249.3059399994</v>
      </c>
      <c r="M9" s="515">
        <v>192303.59231000001</v>
      </c>
      <c r="N9" s="515">
        <v>256721.84804000001</v>
      </c>
      <c r="O9" s="515">
        <v>49501.884330000001</v>
      </c>
    </row>
    <row r="10" spans="1:15" ht="13.5" customHeight="1">
      <c r="A10" s="514" t="s">
        <v>300</v>
      </c>
      <c r="B10" s="515">
        <v>1275872.01483</v>
      </c>
      <c r="C10" s="515">
        <v>46610.074489999992</v>
      </c>
      <c r="D10" s="515">
        <v>1104.3168900000001</v>
      </c>
      <c r="E10" s="515">
        <v>0</v>
      </c>
      <c r="F10" s="515">
        <v>11737.295139999998</v>
      </c>
      <c r="G10" s="515">
        <v>2767.2358100000001</v>
      </c>
      <c r="H10" s="515">
        <v>32.003610000000002</v>
      </c>
      <c r="I10" s="515">
        <v>32.003610000000002</v>
      </c>
      <c r="J10" s="515">
        <v>6260.9613899999995</v>
      </c>
      <c r="K10" s="515">
        <v>6260.1489199999996</v>
      </c>
      <c r="L10" s="515">
        <v>1295006.5918599998</v>
      </c>
      <c r="M10" s="515">
        <v>55669.462829999997</v>
      </c>
      <c r="N10" s="515">
        <v>287869.79008000006</v>
      </c>
      <c r="O10" s="515">
        <v>26807.973369999996</v>
      </c>
    </row>
    <row r="11" spans="1:15" ht="13.5" customHeight="1">
      <c r="A11" s="514" t="s">
        <v>301</v>
      </c>
      <c r="B11" s="515">
        <v>0</v>
      </c>
      <c r="C11" s="515">
        <v>0</v>
      </c>
      <c r="D11" s="515">
        <v>0</v>
      </c>
      <c r="E11" s="515">
        <v>0</v>
      </c>
      <c r="F11" s="515">
        <v>0</v>
      </c>
      <c r="G11" s="515">
        <v>0</v>
      </c>
      <c r="H11" s="515">
        <v>0</v>
      </c>
      <c r="I11" s="515">
        <v>0</v>
      </c>
      <c r="J11" s="515">
        <v>0</v>
      </c>
      <c r="K11" s="515">
        <v>0</v>
      </c>
      <c r="L11" s="515">
        <v>0</v>
      </c>
      <c r="M11" s="515">
        <v>0</v>
      </c>
      <c r="N11" s="515">
        <v>0</v>
      </c>
      <c r="O11" s="515">
        <v>0</v>
      </c>
    </row>
    <row r="12" spans="1:15" ht="22.5">
      <c r="A12" s="514" t="s">
        <v>302</v>
      </c>
      <c r="B12" s="515">
        <v>2149886.5363799999</v>
      </c>
      <c r="C12" s="515">
        <v>42877.67684</v>
      </c>
      <c r="D12" s="515">
        <v>3924.77709</v>
      </c>
      <c r="E12" s="515">
        <v>485.44483999999994</v>
      </c>
      <c r="F12" s="515">
        <v>1470.9419700000001</v>
      </c>
      <c r="G12" s="515">
        <v>99.891850000000005</v>
      </c>
      <c r="H12" s="515">
        <v>2326.5448099999999</v>
      </c>
      <c r="I12" s="515">
        <v>31.715040000000002</v>
      </c>
      <c r="J12" s="515">
        <v>37435.173790000001</v>
      </c>
      <c r="K12" s="515">
        <v>35518.876239999998</v>
      </c>
      <c r="L12" s="515">
        <v>2195043.9740399998</v>
      </c>
      <c r="M12" s="515">
        <v>79013.604810000004</v>
      </c>
      <c r="N12" s="515">
        <v>122223.44998</v>
      </c>
      <c r="O12" s="515">
        <v>8013.9772700000003</v>
      </c>
    </row>
    <row r="13" spans="1:15" ht="13.5" customHeight="1">
      <c r="A13" s="514" t="s">
        <v>303</v>
      </c>
      <c r="B13" s="515">
        <v>39535.778230000004</v>
      </c>
      <c r="C13" s="515">
        <v>2972.5299899999995</v>
      </c>
      <c r="D13" s="515">
        <v>27.405000000000001</v>
      </c>
      <c r="E13" s="515">
        <v>0</v>
      </c>
      <c r="F13" s="515">
        <v>85.659769999999995</v>
      </c>
      <c r="G13" s="515">
        <v>53.43168</v>
      </c>
      <c r="H13" s="515">
        <v>0</v>
      </c>
      <c r="I13" s="515">
        <v>0</v>
      </c>
      <c r="J13" s="515">
        <v>1022.63922</v>
      </c>
      <c r="K13" s="515">
        <v>1022.63923</v>
      </c>
      <c r="L13" s="515">
        <v>40671.482219999998</v>
      </c>
      <c r="M13" s="515">
        <v>4048.6009000000004</v>
      </c>
      <c r="N13" s="515">
        <v>2261.2637399999999</v>
      </c>
      <c r="O13" s="515">
        <v>891.57369999999992</v>
      </c>
    </row>
    <row r="14" spans="1:15" ht="13.5" customHeight="1">
      <c r="A14" s="510" t="s">
        <v>304</v>
      </c>
      <c r="B14" s="511">
        <v>2374685.32583</v>
      </c>
      <c r="C14" s="511">
        <v>2477.4342000000001</v>
      </c>
      <c r="D14" s="511">
        <v>1158.2600600000001</v>
      </c>
      <c r="E14" s="511">
        <v>131.91016999999999</v>
      </c>
      <c r="F14" s="511">
        <v>391.19441</v>
      </c>
      <c r="G14" s="511">
        <v>215.66825000000003</v>
      </c>
      <c r="H14" s="511">
        <v>281.45083999999997</v>
      </c>
      <c r="I14" s="511">
        <v>268.83316000000002</v>
      </c>
      <c r="J14" s="511">
        <v>58806.188579999987</v>
      </c>
      <c r="K14" s="511">
        <v>57350.023010000004</v>
      </c>
      <c r="L14" s="511">
        <v>2435322.4197200001</v>
      </c>
      <c r="M14" s="511">
        <v>60443.868790000008</v>
      </c>
      <c r="N14" s="511">
        <v>17707.375529999998</v>
      </c>
      <c r="O14" s="511">
        <v>538.7913299999999</v>
      </c>
    </row>
    <row r="15" spans="1:15" ht="13.5" customHeight="1">
      <c r="A15" s="514" t="s">
        <v>297</v>
      </c>
      <c r="B15" s="515">
        <v>84832.593449999986</v>
      </c>
      <c r="C15" s="515">
        <v>0.40170999999999996</v>
      </c>
      <c r="D15" s="515">
        <v>0</v>
      </c>
      <c r="E15" s="515">
        <v>0</v>
      </c>
      <c r="F15" s="515">
        <v>0</v>
      </c>
      <c r="G15" s="515">
        <v>0</v>
      </c>
      <c r="H15" s="515">
        <v>0</v>
      </c>
      <c r="I15" s="515">
        <v>0</v>
      </c>
      <c r="J15" s="515">
        <v>78.148669999999996</v>
      </c>
      <c r="K15" s="515">
        <v>78.148669999999996</v>
      </c>
      <c r="L15" s="515">
        <v>84910.742119999995</v>
      </c>
      <c r="M15" s="515">
        <v>78.55037999999999</v>
      </c>
      <c r="N15" s="515">
        <v>0</v>
      </c>
      <c r="O15" s="515">
        <v>0</v>
      </c>
    </row>
    <row r="16" spans="1:15" ht="13.5" customHeight="1">
      <c r="A16" s="514" t="s">
        <v>298</v>
      </c>
      <c r="B16" s="515">
        <v>1882161.8577499997</v>
      </c>
      <c r="C16" s="515">
        <v>1447.4469199999999</v>
      </c>
      <c r="D16" s="515">
        <v>1102.7776800000001</v>
      </c>
      <c r="E16" s="515">
        <v>99.345500000000001</v>
      </c>
      <c r="F16" s="515">
        <v>364.84199999999998</v>
      </c>
      <c r="G16" s="515">
        <v>189.31584000000001</v>
      </c>
      <c r="H16" s="515">
        <v>184.21698000000001</v>
      </c>
      <c r="I16" s="515">
        <v>177.357</v>
      </c>
      <c r="J16" s="515">
        <v>39267.579809999996</v>
      </c>
      <c r="K16" s="515">
        <v>37859.949469999992</v>
      </c>
      <c r="L16" s="515">
        <v>1923081.27422</v>
      </c>
      <c r="M16" s="515">
        <v>39773.414730000004</v>
      </c>
      <c r="N16" s="515">
        <v>14018.80262</v>
      </c>
      <c r="O16" s="515">
        <v>512.27271999999994</v>
      </c>
    </row>
    <row r="17" spans="1:15" ht="13.5" customHeight="1">
      <c r="A17" s="514" t="s">
        <v>305</v>
      </c>
      <c r="B17" s="515">
        <v>325525.88244000002</v>
      </c>
      <c r="C17" s="515">
        <v>827.35251000000017</v>
      </c>
      <c r="D17" s="515">
        <v>55.482380000000006</v>
      </c>
      <c r="E17" s="515">
        <v>32.56467</v>
      </c>
      <c r="F17" s="515">
        <v>26.352409999999999</v>
      </c>
      <c r="G17" s="515">
        <v>26.352409999999999</v>
      </c>
      <c r="H17" s="515">
        <v>97.233860000000007</v>
      </c>
      <c r="I17" s="515">
        <v>91.476160000000007</v>
      </c>
      <c r="J17" s="515">
        <v>7130.6446699999997</v>
      </c>
      <c r="K17" s="515">
        <v>7082.1094399999993</v>
      </c>
      <c r="L17" s="515">
        <v>332835.59576</v>
      </c>
      <c r="M17" s="515">
        <v>8059.8551900000002</v>
      </c>
      <c r="N17" s="515">
        <v>2006.5750399999999</v>
      </c>
      <c r="O17" s="515">
        <v>22.875229999999998</v>
      </c>
    </row>
    <row r="18" spans="1:15" ht="13.5" customHeight="1">
      <c r="A18" s="514" t="s">
        <v>306</v>
      </c>
      <c r="B18" s="515">
        <v>3795.3694100000002</v>
      </c>
      <c r="C18" s="515">
        <v>3.6199400000000002</v>
      </c>
      <c r="D18" s="515">
        <v>0</v>
      </c>
      <c r="E18" s="515">
        <v>0</v>
      </c>
      <c r="F18" s="515">
        <v>0</v>
      </c>
      <c r="G18" s="515">
        <v>0</v>
      </c>
      <c r="H18" s="515">
        <v>0</v>
      </c>
      <c r="I18" s="515">
        <v>0</v>
      </c>
      <c r="J18" s="515">
        <v>8158.4267099999997</v>
      </c>
      <c r="K18" s="515">
        <v>8158.4267099999997</v>
      </c>
      <c r="L18" s="515">
        <v>11953.796120000001</v>
      </c>
      <c r="M18" s="515">
        <v>8162.0466500000002</v>
      </c>
      <c r="N18" s="515">
        <v>2.0914099999999998</v>
      </c>
      <c r="O18" s="515">
        <v>2.0914099999999998</v>
      </c>
    </row>
    <row r="19" spans="1:15" ht="13.5" customHeight="1">
      <c r="A19" s="514" t="s">
        <v>307</v>
      </c>
      <c r="B19" s="515">
        <v>0</v>
      </c>
      <c r="C19" s="515">
        <v>0</v>
      </c>
      <c r="D19" s="515">
        <v>0</v>
      </c>
      <c r="E19" s="515">
        <v>0</v>
      </c>
      <c r="F19" s="515">
        <v>0</v>
      </c>
      <c r="G19" s="515">
        <v>0</v>
      </c>
      <c r="H19" s="515">
        <v>0</v>
      </c>
      <c r="I19" s="515">
        <v>0</v>
      </c>
      <c r="J19" s="515">
        <v>0</v>
      </c>
      <c r="K19" s="515">
        <v>0</v>
      </c>
      <c r="L19" s="515">
        <v>0</v>
      </c>
      <c r="M19" s="515">
        <v>0</v>
      </c>
      <c r="N19" s="515">
        <v>0</v>
      </c>
      <c r="O19" s="515">
        <v>0</v>
      </c>
    </row>
    <row r="20" spans="1:15" ht="22.5">
      <c r="A20" s="514" t="s">
        <v>302</v>
      </c>
      <c r="B20" s="515">
        <v>78088.773560000001</v>
      </c>
      <c r="C20" s="515">
        <v>198.26602</v>
      </c>
      <c r="D20" s="515">
        <v>0</v>
      </c>
      <c r="E20" s="515">
        <v>0</v>
      </c>
      <c r="F20" s="515">
        <v>0</v>
      </c>
      <c r="G20" s="515">
        <v>0</v>
      </c>
      <c r="H20" s="515">
        <v>0</v>
      </c>
      <c r="I20" s="515">
        <v>0</v>
      </c>
      <c r="J20" s="515">
        <v>4171.3887199999999</v>
      </c>
      <c r="K20" s="515">
        <v>4171.3887199999999</v>
      </c>
      <c r="L20" s="515">
        <v>82260.162280000004</v>
      </c>
      <c r="M20" s="515">
        <v>4369.6547399999999</v>
      </c>
      <c r="N20" s="515">
        <v>1679.9064599999999</v>
      </c>
      <c r="O20" s="515">
        <v>1.5519700000000001</v>
      </c>
    </row>
    <row r="21" spans="1:15" ht="13.5" customHeight="1">
      <c r="A21" s="514" t="s">
        <v>308</v>
      </c>
      <c r="B21" s="515">
        <v>280.84921999999995</v>
      </c>
      <c r="C21" s="515">
        <v>0.34710000000000002</v>
      </c>
      <c r="D21" s="515">
        <v>0</v>
      </c>
      <c r="E21" s="515">
        <v>0</v>
      </c>
      <c r="F21" s="515">
        <v>0</v>
      </c>
      <c r="G21" s="515">
        <v>0</v>
      </c>
      <c r="H21" s="515">
        <v>0</v>
      </c>
      <c r="I21" s="515">
        <v>0</v>
      </c>
      <c r="J21" s="515">
        <v>0</v>
      </c>
      <c r="K21" s="515">
        <v>0</v>
      </c>
      <c r="L21" s="515">
        <v>280.84921999999995</v>
      </c>
      <c r="M21" s="515">
        <v>0.34710000000000002</v>
      </c>
      <c r="N21" s="515">
        <v>0</v>
      </c>
      <c r="O21" s="515">
        <v>0</v>
      </c>
    </row>
    <row r="22" spans="1:15" ht="13.5" customHeight="1">
      <c r="A22" s="510" t="s">
        <v>309</v>
      </c>
      <c r="B22" s="511">
        <v>0</v>
      </c>
      <c r="C22" s="511">
        <v>0</v>
      </c>
      <c r="D22" s="511">
        <v>0</v>
      </c>
      <c r="E22" s="511">
        <v>0</v>
      </c>
      <c r="F22" s="511">
        <v>0</v>
      </c>
      <c r="G22" s="511">
        <v>0</v>
      </c>
      <c r="H22" s="511">
        <v>0</v>
      </c>
      <c r="I22" s="511">
        <v>0</v>
      </c>
      <c r="J22" s="511">
        <v>2383.0510199999999</v>
      </c>
      <c r="K22" s="511">
        <v>2383.0510199999999</v>
      </c>
      <c r="L22" s="511">
        <v>2383.0510199999999</v>
      </c>
      <c r="M22" s="511">
        <v>2383.0510199999999</v>
      </c>
      <c r="N22" s="511">
        <v>0</v>
      </c>
      <c r="O22" s="511">
        <v>0</v>
      </c>
    </row>
    <row r="23" spans="1:15" ht="13.5" customHeight="1">
      <c r="A23" s="514" t="s">
        <v>297</v>
      </c>
      <c r="B23" s="515">
        <v>0</v>
      </c>
      <c r="C23" s="515">
        <v>0</v>
      </c>
      <c r="D23" s="515">
        <v>0</v>
      </c>
      <c r="E23" s="515">
        <v>0</v>
      </c>
      <c r="F23" s="515">
        <v>0</v>
      </c>
      <c r="G23" s="515">
        <v>0</v>
      </c>
      <c r="H23" s="515">
        <v>0</v>
      </c>
      <c r="I23" s="515">
        <v>0</v>
      </c>
      <c r="J23" s="515">
        <v>2004.3568500000001</v>
      </c>
      <c r="K23" s="515">
        <v>2004.3568500000001</v>
      </c>
      <c r="L23" s="515">
        <v>2004.3568500000001</v>
      </c>
      <c r="M23" s="515">
        <v>2004.3568500000001</v>
      </c>
      <c r="N23" s="515">
        <v>0</v>
      </c>
      <c r="O23" s="515">
        <v>0</v>
      </c>
    </row>
    <row r="24" spans="1:15" ht="13.5" customHeight="1">
      <c r="A24" s="514" t="s">
        <v>310</v>
      </c>
      <c r="B24" s="515">
        <v>0</v>
      </c>
      <c r="C24" s="515">
        <v>0</v>
      </c>
      <c r="D24" s="515">
        <v>0</v>
      </c>
      <c r="E24" s="515">
        <v>0</v>
      </c>
      <c r="F24" s="515">
        <v>0</v>
      </c>
      <c r="G24" s="515">
        <v>0</v>
      </c>
      <c r="H24" s="515">
        <v>0</v>
      </c>
      <c r="I24" s="515">
        <v>0</v>
      </c>
      <c r="J24" s="515">
        <v>378.69417000000004</v>
      </c>
      <c r="K24" s="515">
        <v>378.69417000000004</v>
      </c>
      <c r="L24" s="515">
        <v>378.69417000000004</v>
      </c>
      <c r="M24" s="515">
        <v>378.69417000000004</v>
      </c>
      <c r="N24" s="515">
        <v>0</v>
      </c>
      <c r="O24" s="515">
        <v>0</v>
      </c>
    </row>
    <row r="25" spans="1:15" ht="13.5" customHeight="1">
      <c r="A25" s="514" t="s">
        <v>299</v>
      </c>
      <c r="B25" s="515">
        <v>0</v>
      </c>
      <c r="C25" s="515">
        <v>0</v>
      </c>
      <c r="D25" s="515">
        <v>0</v>
      </c>
      <c r="E25" s="515">
        <v>0</v>
      </c>
      <c r="F25" s="515">
        <v>0</v>
      </c>
      <c r="G25" s="515">
        <v>0</v>
      </c>
      <c r="H25" s="515">
        <v>0</v>
      </c>
      <c r="I25" s="515">
        <v>0</v>
      </c>
      <c r="J25" s="515">
        <v>0</v>
      </c>
      <c r="K25" s="515">
        <v>0</v>
      </c>
      <c r="L25" s="515">
        <v>0</v>
      </c>
      <c r="M25" s="515">
        <v>0</v>
      </c>
      <c r="N25" s="515">
        <v>0</v>
      </c>
      <c r="O25" s="515">
        <v>0</v>
      </c>
    </row>
    <row r="26" spans="1:15" ht="13.5" customHeight="1">
      <c r="A26" s="514" t="s">
        <v>311</v>
      </c>
      <c r="B26" s="515">
        <v>0</v>
      </c>
      <c r="C26" s="515">
        <v>0</v>
      </c>
      <c r="D26" s="515">
        <v>0</v>
      </c>
      <c r="E26" s="515">
        <v>0</v>
      </c>
      <c r="F26" s="515">
        <v>0</v>
      </c>
      <c r="G26" s="515">
        <v>0</v>
      </c>
      <c r="H26" s="515">
        <v>0</v>
      </c>
      <c r="I26" s="515">
        <v>0</v>
      </c>
      <c r="J26" s="515">
        <v>0</v>
      </c>
      <c r="K26" s="515">
        <v>0</v>
      </c>
      <c r="L26" s="515">
        <v>0</v>
      </c>
      <c r="M26" s="515">
        <v>0</v>
      </c>
      <c r="N26" s="515">
        <v>0</v>
      </c>
      <c r="O26" s="515">
        <v>0</v>
      </c>
    </row>
    <row r="27" spans="1:15" ht="13.5" customHeight="1">
      <c r="A27" s="514" t="s">
        <v>307</v>
      </c>
      <c r="B27" s="515">
        <v>0</v>
      </c>
      <c r="C27" s="515">
        <v>0</v>
      </c>
      <c r="D27" s="515">
        <v>0</v>
      </c>
      <c r="E27" s="515">
        <v>0</v>
      </c>
      <c r="F27" s="515">
        <v>0</v>
      </c>
      <c r="G27" s="515">
        <v>0</v>
      </c>
      <c r="H27" s="515">
        <v>0</v>
      </c>
      <c r="I27" s="515">
        <v>0</v>
      </c>
      <c r="J27" s="515">
        <v>0</v>
      </c>
      <c r="K27" s="515">
        <v>0</v>
      </c>
      <c r="L27" s="515">
        <v>0</v>
      </c>
      <c r="M27" s="515">
        <v>0</v>
      </c>
      <c r="N27" s="515">
        <v>0</v>
      </c>
      <c r="O27" s="515">
        <v>0</v>
      </c>
    </row>
    <row r="28" spans="1:15" ht="22.5">
      <c r="A28" s="514" t="s">
        <v>302</v>
      </c>
      <c r="B28" s="515">
        <v>0</v>
      </c>
      <c r="C28" s="515">
        <v>0</v>
      </c>
      <c r="D28" s="515">
        <v>0</v>
      </c>
      <c r="E28" s="515">
        <v>0</v>
      </c>
      <c r="F28" s="515">
        <v>0</v>
      </c>
      <c r="G28" s="515">
        <v>0</v>
      </c>
      <c r="H28" s="515">
        <v>0</v>
      </c>
      <c r="I28" s="515">
        <v>0</v>
      </c>
      <c r="J28" s="515">
        <v>0</v>
      </c>
      <c r="K28" s="515">
        <v>0</v>
      </c>
      <c r="L28" s="515">
        <v>0</v>
      </c>
      <c r="M28" s="515">
        <v>0</v>
      </c>
      <c r="N28" s="515">
        <v>0</v>
      </c>
      <c r="O28" s="515">
        <v>0</v>
      </c>
    </row>
    <row r="29" spans="1:15" ht="13.5" customHeight="1">
      <c r="A29" s="514" t="s">
        <v>308</v>
      </c>
      <c r="B29" s="515">
        <v>0</v>
      </c>
      <c r="C29" s="515">
        <v>0</v>
      </c>
      <c r="D29" s="515">
        <v>0</v>
      </c>
      <c r="E29" s="515">
        <v>0</v>
      </c>
      <c r="F29" s="515">
        <v>0</v>
      </c>
      <c r="G29" s="515">
        <v>0</v>
      </c>
      <c r="H29" s="515">
        <v>0</v>
      </c>
      <c r="I29" s="515">
        <v>0</v>
      </c>
      <c r="J29" s="515">
        <v>0</v>
      </c>
      <c r="K29" s="515">
        <v>0</v>
      </c>
      <c r="L29" s="515">
        <v>0</v>
      </c>
      <c r="M29" s="515">
        <v>0</v>
      </c>
      <c r="N29" s="515">
        <v>0</v>
      </c>
      <c r="O29" s="515">
        <v>0</v>
      </c>
    </row>
    <row r="30" spans="1:15" ht="13.5" customHeight="1">
      <c r="A30" s="512" t="s">
        <v>312</v>
      </c>
      <c r="B30" s="513">
        <v>18739400.065559998</v>
      </c>
      <c r="C30" s="513">
        <v>389879.47216999996</v>
      </c>
      <c r="D30" s="513">
        <v>53569.294129999995</v>
      </c>
      <c r="E30" s="513">
        <v>10410.346429999998</v>
      </c>
      <c r="F30" s="513">
        <v>37153.299209999997</v>
      </c>
      <c r="G30" s="513">
        <v>8007.7933000000012</v>
      </c>
      <c r="H30" s="513">
        <v>16293.86045</v>
      </c>
      <c r="I30" s="513">
        <v>3270.1832999999997</v>
      </c>
      <c r="J30" s="513">
        <v>267044.35515999998</v>
      </c>
      <c r="K30" s="513">
        <v>257509.29331000001</v>
      </c>
      <c r="L30" s="513">
        <v>19113460.874509998</v>
      </c>
      <c r="M30" s="513">
        <v>669077.08851000003</v>
      </c>
      <c r="N30" s="513">
        <v>1057700.74511</v>
      </c>
      <c r="O30" s="513">
        <v>122067.00685999998</v>
      </c>
    </row>
    <row r="31" spans="1:15" ht="12.75" customHeight="1">
      <c r="A31" s="22" t="s">
        <v>313</v>
      </c>
      <c r="L31" s="134"/>
    </row>
    <row r="32" spans="1:15" ht="12.75" customHeight="1">
      <c r="B32" s="134"/>
      <c r="L32" s="134"/>
    </row>
    <row r="33" spans="1:15" ht="12.75" customHeight="1">
      <c r="A33" s="621" t="s">
        <v>81</v>
      </c>
    </row>
    <row r="34" spans="1:15" ht="12.75" customHeight="1">
      <c r="G34" s="35"/>
    </row>
    <row r="35" spans="1:15" ht="12.75" customHeight="1"/>
    <row r="36" spans="1:15" ht="12.75" customHeight="1"/>
    <row r="37" spans="1:15" ht="12.75" customHeight="1"/>
    <row r="38" spans="1:15" ht="12.75" customHeight="1"/>
    <row r="39" spans="1:15" ht="12.75" customHeight="1"/>
    <row r="46" spans="1:15">
      <c r="O46" s="264" t="s">
        <v>1045</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18" customWidth="1"/>
    <col min="2" max="2" width="19.42578125" style="318" customWidth="1"/>
    <col min="3" max="16384" width="9.140625" style="318"/>
  </cols>
  <sheetData>
    <row r="1" spans="1:2">
      <c r="A1" s="149" t="s">
        <v>861</v>
      </c>
    </row>
    <row r="2" spans="1:2">
      <c r="A2" s="531" t="s">
        <v>862</v>
      </c>
    </row>
    <row r="4" spans="1:2">
      <c r="B4" s="65" t="s">
        <v>249</v>
      </c>
    </row>
    <row r="5" spans="1:2" ht="50.25" customHeight="1">
      <c r="A5" s="783" t="s">
        <v>864</v>
      </c>
      <c r="B5" s="783" t="s">
        <v>863</v>
      </c>
    </row>
    <row r="6" spans="1:2" ht="12.75" customHeight="1">
      <c r="A6" s="801">
        <v>42735</v>
      </c>
      <c r="B6" s="802">
        <v>40389.062909999993</v>
      </c>
    </row>
    <row r="7" spans="1:2" ht="12.75" customHeight="1">
      <c r="A7" s="801">
        <v>42825</v>
      </c>
      <c r="B7" s="802">
        <v>37713.038419999997</v>
      </c>
    </row>
    <row r="8" spans="1:2" ht="12.75" customHeight="1">
      <c r="A8" s="801">
        <v>42916</v>
      </c>
      <c r="B8" s="802">
        <v>142490.68692000001</v>
      </c>
    </row>
    <row r="9" spans="1:2" ht="12.75" customHeight="1">
      <c r="A9" s="801">
        <v>43008</v>
      </c>
      <c r="B9" s="802">
        <v>137477.17043999996</v>
      </c>
    </row>
    <row r="10" spans="1:2" ht="12.75" customHeight="1">
      <c r="A10" s="801">
        <v>43100</v>
      </c>
      <c r="B10" s="802">
        <v>132862.53498</v>
      </c>
    </row>
    <row r="11" spans="1:2" ht="12.75" customHeight="1">
      <c r="A11" s="801">
        <v>43190</v>
      </c>
      <c r="B11" s="802">
        <v>129902.28234000001</v>
      </c>
    </row>
    <row r="12" spans="1:2" ht="12.75" customHeight="1">
      <c r="A12" s="801">
        <v>43281</v>
      </c>
      <c r="B12" s="802">
        <v>125814.01814</v>
      </c>
    </row>
    <row r="13" spans="1:2" ht="12.75" customHeight="1">
      <c r="A13" s="801">
        <v>43373</v>
      </c>
      <c r="B13" s="802">
        <v>121555.80378999999</v>
      </c>
    </row>
    <row r="14" spans="1:2" ht="12.75" customHeight="1">
      <c r="A14" s="801">
        <v>43465</v>
      </c>
      <c r="B14" s="802">
        <v>116784.54037</v>
      </c>
    </row>
    <row r="15" spans="1:2" ht="12.75" customHeight="1">
      <c r="A15" s="801">
        <v>43555</v>
      </c>
      <c r="B15" s="802">
        <v>111231.46580000001</v>
      </c>
    </row>
    <row r="16" spans="1:2">
      <c r="A16" s="801">
        <v>43646</v>
      </c>
      <c r="B16" s="802">
        <v>106331.236</v>
      </c>
    </row>
    <row r="17" spans="1:2">
      <c r="A17" s="801">
        <v>43738</v>
      </c>
      <c r="B17" s="802">
        <v>100790.925</v>
      </c>
    </row>
    <row r="18" spans="1:2">
      <c r="A18" s="801">
        <v>43830</v>
      </c>
      <c r="B18" s="802">
        <v>96919.634150000013</v>
      </c>
    </row>
    <row r="19" spans="1:2">
      <c r="A19" s="801">
        <v>43921</v>
      </c>
      <c r="B19" s="802">
        <v>93745.450159999978</v>
      </c>
    </row>
    <row r="20" spans="1:2">
      <c r="A20" s="801">
        <v>44012</v>
      </c>
      <c r="B20" s="802">
        <v>96794.109760000007</v>
      </c>
    </row>
    <row r="21" spans="1:2">
      <c r="A21" s="801">
        <v>44104</v>
      </c>
      <c r="B21" s="802">
        <v>99004.306019999989</v>
      </c>
    </row>
    <row r="22" spans="1:2">
      <c r="A22" s="801">
        <v>44196</v>
      </c>
      <c r="B22" s="802">
        <v>94660.018180000014</v>
      </c>
    </row>
    <row r="23" spans="1:2">
      <c r="A23" s="801">
        <v>44286</v>
      </c>
      <c r="B23" s="802">
        <v>89118.698709999997</v>
      </c>
    </row>
    <row r="24" spans="1:2">
      <c r="A24" s="801">
        <v>44377</v>
      </c>
      <c r="B24" s="802">
        <v>84125.830519999989</v>
      </c>
    </row>
    <row r="25" spans="1:2">
      <c r="A25" s="801">
        <v>44469</v>
      </c>
      <c r="B25" s="802">
        <v>78799.248759999988</v>
      </c>
    </row>
    <row r="26" spans="1:2">
      <c r="A26" s="801">
        <v>44561</v>
      </c>
      <c r="B26" s="802">
        <v>72396.231290000011</v>
      </c>
    </row>
    <row r="27" spans="1:2">
      <c r="A27" s="801">
        <v>44651</v>
      </c>
      <c r="B27" s="802">
        <v>63619.284879999992</v>
      </c>
    </row>
    <row r="28" spans="1:2">
      <c r="A28" s="801">
        <v>44742</v>
      </c>
      <c r="B28" s="802">
        <v>60735.351260000003</v>
      </c>
    </row>
    <row r="29" spans="1:2">
      <c r="A29" s="801">
        <v>44834</v>
      </c>
      <c r="B29" s="802">
        <v>52844.362879999993</v>
      </c>
    </row>
    <row r="30" spans="1:2">
      <c r="A30" s="22" t="s">
        <v>865</v>
      </c>
    </row>
    <row r="55" spans="8:8">
      <c r="H55" s="35" t="s">
        <v>1046</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F72"/>
  <sheetViews>
    <sheetView showGridLines="0" zoomScaleNormal="100" workbookViewId="0"/>
  </sheetViews>
  <sheetFormatPr defaultColWidth="9.140625" defaultRowHeight="12.75"/>
  <cols>
    <col min="1" max="1" width="52.7109375" style="56" customWidth="1"/>
    <col min="2" max="2" width="10.85546875" style="56" bestFit="1" customWidth="1"/>
    <col min="3" max="3" width="12" style="56" customWidth="1"/>
    <col min="4" max="4" width="9" style="56" customWidth="1"/>
    <col min="5" max="5" width="10.85546875" style="56" customWidth="1"/>
    <col min="6" max="16384" width="9.140625" style="56"/>
  </cols>
  <sheetData>
    <row r="1" spans="1:6" ht="15" customHeight="1">
      <c r="A1" s="615" t="s">
        <v>725</v>
      </c>
      <c r="B1" s="519"/>
      <c r="C1" s="519"/>
      <c r="D1" s="520" t="s">
        <v>1543</v>
      </c>
    </row>
    <row r="2" spans="1:6" ht="15" customHeight="1">
      <c r="A2" s="533" t="s">
        <v>726</v>
      </c>
      <c r="B2" s="519"/>
      <c r="C2" s="526"/>
      <c r="D2" s="527" t="s">
        <v>1544</v>
      </c>
    </row>
    <row r="3" spans="1:6" ht="15" customHeight="1">
      <c r="A3" s="1017"/>
      <c r="B3" s="519"/>
      <c r="C3" s="526"/>
      <c r="D3" s="527"/>
    </row>
    <row r="4" spans="1:6" ht="15" customHeight="1">
      <c r="A4" s="149" t="s">
        <v>727</v>
      </c>
      <c r="B4" s="519"/>
      <c r="C4" s="526"/>
      <c r="D4" s="527"/>
    </row>
    <row r="5" spans="1:6" ht="15" customHeight="1">
      <c r="A5" s="528" t="s">
        <v>728</v>
      </c>
      <c r="B5" s="519"/>
      <c r="C5" s="526"/>
      <c r="D5" s="527"/>
    </row>
    <row r="6" spans="1:6" ht="15" customHeight="1">
      <c r="A6" s="1004" t="s">
        <v>1400</v>
      </c>
      <c r="B6" s="803">
        <v>44834</v>
      </c>
      <c r="C6" s="526"/>
      <c r="D6" s="527"/>
    </row>
    <row r="7" spans="1:6" ht="23.25">
      <c r="A7" s="624" t="s">
        <v>248</v>
      </c>
      <c r="B7" s="518">
        <v>4</v>
      </c>
      <c r="C7" s="625"/>
      <c r="D7" s="626"/>
    </row>
    <row r="8" spans="1:6">
      <c r="B8" s="235"/>
      <c r="C8" s="236"/>
      <c r="D8" s="234"/>
      <c r="E8" s="237"/>
    </row>
    <row r="9" spans="1:6">
      <c r="A9" s="227" t="s">
        <v>729</v>
      </c>
    </row>
    <row r="10" spans="1:6">
      <c r="A10" s="529" t="s">
        <v>730</v>
      </c>
    </row>
    <row r="11" spans="1:6" ht="12.75" customHeight="1">
      <c r="A11"/>
      <c r="B11"/>
      <c r="C11"/>
      <c r="D11" s="65" t="s">
        <v>249</v>
      </c>
    </row>
    <row r="12" spans="1:6" ht="44.25" customHeight="1">
      <c r="A12" s="993"/>
      <c r="B12" s="993"/>
      <c r="C12" s="1188" t="s">
        <v>353</v>
      </c>
      <c r="D12" s="1188"/>
    </row>
    <row r="13" spans="1:6" ht="22.5" customHeight="1">
      <c r="A13" s="1188" t="s">
        <v>252</v>
      </c>
      <c r="B13" s="516" t="s">
        <v>250</v>
      </c>
      <c r="C13" s="1188" t="s">
        <v>251</v>
      </c>
      <c r="D13" s="1188" t="s">
        <v>1399</v>
      </c>
    </row>
    <row r="14" spans="1:6" ht="22.5" customHeight="1">
      <c r="A14" s="1189"/>
      <c r="B14" s="998">
        <v>44834</v>
      </c>
      <c r="C14" s="1188"/>
      <c r="D14" s="1188"/>
      <c r="E14" s="329"/>
    </row>
    <row r="15" spans="1:6" ht="15">
      <c r="A15" s="466" t="s">
        <v>253</v>
      </c>
      <c r="B15" s="463">
        <v>28641.387919999997</v>
      </c>
      <c r="C15" s="464">
        <v>-6.5189473366992365E-2</v>
      </c>
      <c r="D15" s="463">
        <v>-1997.3213200000027</v>
      </c>
      <c r="F15" s="53"/>
    </row>
    <row r="16" spans="1:6">
      <c r="A16" s="466" t="s">
        <v>254</v>
      </c>
      <c r="B16" s="463">
        <v>202244.39262999999</v>
      </c>
      <c r="C16" s="464">
        <v>-0.32228567101339173</v>
      </c>
      <c r="D16" s="463">
        <v>-96176.909650000016</v>
      </c>
    </row>
    <row r="17" spans="1:6" ht="22.5">
      <c r="A17" s="469" t="s">
        <v>255</v>
      </c>
      <c r="B17" s="463">
        <v>162.51669000000001</v>
      </c>
      <c r="C17" s="464">
        <v>-0.88161060297570082</v>
      </c>
      <c r="D17" s="463">
        <v>-1210.21342</v>
      </c>
      <c r="F17" s="53"/>
    </row>
    <row r="18" spans="1:6">
      <c r="A18" s="627" t="s">
        <v>257</v>
      </c>
      <c r="B18" s="628">
        <v>231048.29724000001</v>
      </c>
      <c r="C18" s="629">
        <v>-0.30077057103888666</v>
      </c>
      <c r="D18" s="628">
        <v>-99384.44438999999</v>
      </c>
    </row>
    <row r="19" spans="1:6">
      <c r="A19" s="466" t="s">
        <v>256</v>
      </c>
      <c r="B19" s="467">
        <v>66256.787370000005</v>
      </c>
      <c r="C19" s="468">
        <v>-1.7614238421606549E-2</v>
      </c>
      <c r="D19" s="467">
        <v>-1187.988360000003</v>
      </c>
    </row>
    <row r="20" spans="1:6">
      <c r="A20" s="466" t="s">
        <v>262</v>
      </c>
      <c r="B20" s="463">
        <v>0</v>
      </c>
      <c r="C20" s="992">
        <v>0</v>
      </c>
      <c r="D20" s="517">
        <v>0</v>
      </c>
    </row>
    <row r="21" spans="1:6">
      <c r="A21" s="466" t="s">
        <v>258</v>
      </c>
      <c r="B21" s="463">
        <v>56084.441789999997</v>
      </c>
      <c r="C21" s="464">
        <v>2.9639714354527404</v>
      </c>
      <c r="D21" s="463">
        <v>41935.893369999998</v>
      </c>
    </row>
    <row r="22" spans="1:6">
      <c r="A22" s="466" t="s">
        <v>259</v>
      </c>
      <c r="B22" s="463">
        <v>107842.29461</v>
      </c>
      <c r="C22" s="464">
        <v>-0.56469072417634547</v>
      </c>
      <c r="D22" s="463">
        <v>-139894.89042000001</v>
      </c>
    </row>
    <row r="23" spans="1:6" ht="22.5">
      <c r="A23" s="469" t="s">
        <v>260</v>
      </c>
      <c r="B23" s="463">
        <v>864.77344999999991</v>
      </c>
      <c r="C23" s="464">
        <v>-0.21543459367395695</v>
      </c>
      <c r="D23" s="463">
        <v>-237.45900000000006</v>
      </c>
    </row>
    <row r="24" spans="1:6">
      <c r="A24" s="627" t="s">
        <v>261</v>
      </c>
      <c r="B24" s="630">
        <v>231048.29722000004</v>
      </c>
      <c r="C24" s="631">
        <v>-0.30077057109941324</v>
      </c>
      <c r="D24" s="630">
        <v>-99384.444409999967</v>
      </c>
    </row>
    <row r="25" spans="1:6">
      <c r="A25" s="22" t="s">
        <v>278</v>
      </c>
    </row>
    <row r="26" spans="1:6">
      <c r="A26" s="22"/>
    </row>
    <row r="27" spans="1:6">
      <c r="A27" s="228" t="s">
        <v>731</v>
      </c>
    </row>
    <row r="28" spans="1:6">
      <c r="A28" s="530" t="s">
        <v>732</v>
      </c>
    </row>
    <row r="29" spans="1:6">
      <c r="D29" s="65" t="s">
        <v>249</v>
      </c>
    </row>
    <row r="30" spans="1:6" ht="47.25" customHeight="1">
      <c r="A30" s="994"/>
      <c r="B30" s="994"/>
      <c r="C30" s="1190" t="s">
        <v>373</v>
      </c>
      <c r="D30" s="1190"/>
    </row>
    <row r="31" spans="1:6" ht="24" customHeight="1">
      <c r="A31" s="1188" t="s">
        <v>252</v>
      </c>
      <c r="B31" s="516" t="s">
        <v>264</v>
      </c>
      <c r="C31" s="1188" t="s">
        <v>251</v>
      </c>
      <c r="D31" s="1188" t="s">
        <v>1399</v>
      </c>
    </row>
    <row r="32" spans="1:6" ht="24">
      <c r="A32" s="1189"/>
      <c r="B32" s="998" t="s">
        <v>1547</v>
      </c>
      <c r="C32" s="1188"/>
      <c r="D32" s="1188"/>
    </row>
    <row r="33" spans="1:4">
      <c r="A33" s="469" t="s">
        <v>265</v>
      </c>
      <c r="B33" s="521">
        <v>4975.1429200000002</v>
      </c>
      <c r="C33" s="464">
        <v>-0.59809326445537514</v>
      </c>
      <c r="D33" s="463">
        <v>-7403.7064000000009</v>
      </c>
    </row>
    <row r="34" spans="1:4">
      <c r="A34" s="469" t="s">
        <v>266</v>
      </c>
      <c r="B34" s="521">
        <v>3503.4312900000004</v>
      </c>
      <c r="C34" s="464">
        <v>-0.4483781520953431</v>
      </c>
      <c r="D34" s="463">
        <v>-2847.7154299999993</v>
      </c>
    </row>
    <row r="35" spans="1:4">
      <c r="A35" s="469" t="s">
        <v>267</v>
      </c>
      <c r="B35" s="521">
        <v>1471.7116299999998</v>
      </c>
      <c r="C35" s="464">
        <v>-0.75584203009617634</v>
      </c>
      <c r="D35" s="463">
        <v>-4555.9909700000007</v>
      </c>
    </row>
    <row r="36" spans="1:4">
      <c r="A36" s="469" t="s">
        <v>268</v>
      </c>
      <c r="B36" s="521">
        <v>8004.0131600000004</v>
      </c>
      <c r="C36" s="464">
        <v>-0.60056687591505031</v>
      </c>
      <c r="D36" s="463">
        <v>-12034.417999999996</v>
      </c>
    </row>
    <row r="37" spans="1:4">
      <c r="A37" s="469" t="s">
        <v>269</v>
      </c>
      <c r="B37" s="521">
        <v>4400.6545599999999</v>
      </c>
      <c r="C37" s="464">
        <v>-0.70911255616629054</v>
      </c>
      <c r="D37" s="463">
        <v>-10727.721219999999</v>
      </c>
    </row>
    <row r="38" spans="1:4" ht="22.5">
      <c r="A38" s="469" t="s">
        <v>270</v>
      </c>
      <c r="B38" s="521">
        <v>3603.3586</v>
      </c>
      <c r="C38" s="522">
        <v>-0.26612668877881368</v>
      </c>
      <c r="D38" s="463">
        <v>-1306.6967799999998</v>
      </c>
    </row>
    <row r="39" spans="1:4">
      <c r="A39" s="469" t="s">
        <v>272</v>
      </c>
      <c r="B39" s="521">
        <v>6670.3427699999993</v>
      </c>
      <c r="C39" s="464">
        <v>0.97456575913212862</v>
      </c>
      <c r="D39" s="463">
        <v>3292.2112799999991</v>
      </c>
    </row>
    <row r="40" spans="1:4">
      <c r="A40" s="469" t="s">
        <v>271</v>
      </c>
      <c r="B40" s="521">
        <v>11001.136129999999</v>
      </c>
      <c r="C40" s="464">
        <v>0.27882202826394192</v>
      </c>
      <c r="D40" s="463">
        <v>2398.5816799999993</v>
      </c>
    </row>
    <row r="41" spans="1:4" ht="22.5">
      <c r="A41" s="469" t="s">
        <v>273</v>
      </c>
      <c r="B41" s="521">
        <v>-4330.7933599999997</v>
      </c>
      <c r="C41" s="522">
        <v>-0.17104847881611795</v>
      </c>
      <c r="D41" s="463">
        <v>893.62960000000021</v>
      </c>
    </row>
    <row r="42" spans="1:4">
      <c r="A42" s="469" t="s">
        <v>275</v>
      </c>
      <c r="B42" s="521">
        <v>19649.498849999996</v>
      </c>
      <c r="C42" s="464">
        <v>-0.45106096651525712</v>
      </c>
      <c r="D42" s="463">
        <v>-16145.913120000005</v>
      </c>
    </row>
    <row r="43" spans="1:4">
      <c r="A43" s="469" t="s">
        <v>274</v>
      </c>
      <c r="B43" s="521">
        <v>18905.221980000002</v>
      </c>
      <c r="C43" s="464">
        <v>-0.37154532210582614</v>
      </c>
      <c r="D43" s="463">
        <v>-11176.854969999997</v>
      </c>
    </row>
    <row r="44" spans="1:4" ht="22.5">
      <c r="A44" s="469" t="s">
        <v>276</v>
      </c>
      <c r="B44" s="521">
        <v>744.27685999999994</v>
      </c>
      <c r="C44" s="522">
        <v>-0.86972987626410891</v>
      </c>
      <c r="D44" s="463">
        <v>-4969.0581599999996</v>
      </c>
    </row>
    <row r="45" spans="1:4">
      <c r="A45" s="469" t="s">
        <v>279</v>
      </c>
      <c r="B45" s="521">
        <v>53.602809999999998</v>
      </c>
      <c r="C45" s="522">
        <v>-0.87903109983491323</v>
      </c>
      <c r="D45" s="463">
        <v>-389.50951000000003</v>
      </c>
    </row>
    <row r="46" spans="1:4" ht="21.75">
      <c r="A46" s="632" t="s">
        <v>277</v>
      </c>
      <c r="B46" s="633">
        <v>690.67405000000008</v>
      </c>
      <c r="C46" s="634">
        <v>-0.86894784326466468</v>
      </c>
      <c r="D46" s="628">
        <v>-4579.5486399999991</v>
      </c>
    </row>
    <row r="47" spans="1:4">
      <c r="A47" s="22" t="s">
        <v>278</v>
      </c>
    </row>
    <row r="49" spans="1:5">
      <c r="A49" s="228" t="s">
        <v>1192</v>
      </c>
    </row>
    <row r="50" spans="1:5">
      <c r="A50" s="530" t="s">
        <v>734</v>
      </c>
    </row>
    <row r="51" spans="1:5">
      <c r="B51" s="65"/>
      <c r="C51" s="65" t="s">
        <v>249</v>
      </c>
    </row>
    <row r="52" spans="1:5" ht="22.5">
      <c r="A52" s="1188" t="s">
        <v>252</v>
      </c>
      <c r="B52" s="516" t="s">
        <v>264</v>
      </c>
      <c r="C52" s="1003" t="s">
        <v>32</v>
      </c>
      <c r="D52" s="1187"/>
      <c r="E52" s="1187"/>
    </row>
    <row r="53" spans="1:5" ht="24">
      <c r="A53" s="1189"/>
      <c r="B53" s="998" t="s">
        <v>1547</v>
      </c>
      <c r="C53" s="1007" t="s">
        <v>30</v>
      </c>
      <c r="D53" s="1187"/>
      <c r="E53" s="1187"/>
    </row>
    <row r="54" spans="1:5">
      <c r="A54" s="523" t="s">
        <v>280</v>
      </c>
      <c r="B54" s="524">
        <v>359618.3689</v>
      </c>
      <c r="C54" s="464">
        <f>B54/B$57</f>
        <v>0.87433122460639534</v>
      </c>
      <c r="D54" s="230"/>
      <c r="E54" s="231"/>
    </row>
    <row r="55" spans="1:5" ht="22.5">
      <c r="A55" s="469" t="s">
        <v>281</v>
      </c>
      <c r="B55" s="524">
        <v>12490.684879999999</v>
      </c>
      <c r="C55" s="464">
        <f t="shared" ref="C55:C56" si="0">B55/B$57</f>
        <v>3.0368292478240494E-2</v>
      </c>
      <c r="D55" s="230"/>
      <c r="E55" s="231"/>
    </row>
    <row r="56" spans="1:5" ht="22.5">
      <c r="A56" s="469" t="s">
        <v>282</v>
      </c>
      <c r="B56" s="524">
        <v>39197.735660000006</v>
      </c>
      <c r="C56" s="464">
        <f t="shared" si="0"/>
        <v>9.5300482915364165E-2</v>
      </c>
      <c r="D56" s="230"/>
      <c r="E56" s="231"/>
    </row>
    <row r="57" spans="1:5">
      <c r="A57" s="635" t="s">
        <v>283</v>
      </c>
      <c r="B57" s="636">
        <v>411306.78944000002</v>
      </c>
      <c r="C57" s="634">
        <f>SUM(C54:C56)</f>
        <v>1</v>
      </c>
      <c r="D57" s="232"/>
      <c r="E57" s="233"/>
    </row>
    <row r="58" spans="1:5">
      <c r="A58" s="22" t="s">
        <v>263</v>
      </c>
      <c r="C58" s="1005"/>
    </row>
    <row r="59" spans="1:5">
      <c r="A59" s="22"/>
    </row>
    <row r="60" spans="1:5">
      <c r="A60" s="228" t="s">
        <v>735</v>
      </c>
    </row>
    <row r="61" spans="1:5">
      <c r="A61" s="530" t="s">
        <v>736</v>
      </c>
    </row>
    <row r="62" spans="1:5">
      <c r="A62" s="22"/>
      <c r="B62" s="65"/>
      <c r="C62" s="65" t="s">
        <v>249</v>
      </c>
    </row>
    <row r="63" spans="1:5" ht="22.5">
      <c r="A63" s="1188" t="s">
        <v>252</v>
      </c>
      <c r="B63" s="516" t="s">
        <v>250</v>
      </c>
      <c r="C63" s="1003" t="s">
        <v>32</v>
      </c>
    </row>
    <row r="64" spans="1:5">
      <c r="A64" s="1189"/>
      <c r="B64" s="998">
        <v>44834</v>
      </c>
      <c r="C64" s="1007" t="s">
        <v>30</v>
      </c>
    </row>
    <row r="65" spans="1:5">
      <c r="A65" s="523" t="s">
        <v>284</v>
      </c>
      <c r="B65" s="524">
        <v>62251.165009999997</v>
      </c>
      <c r="C65" s="464">
        <f>B65/B$68</f>
        <v>0.88715931800091308</v>
      </c>
    </row>
    <row r="66" spans="1:5" ht="22.5">
      <c r="A66" s="469" t="s">
        <v>281</v>
      </c>
      <c r="B66" s="524">
        <v>3216.3377099999998</v>
      </c>
      <c r="C66" s="464">
        <f t="shared" ref="C66:C67" si="1">B66/B$68</f>
        <v>4.5836956927727358E-2</v>
      </c>
    </row>
    <row r="67" spans="1:5" ht="22.5">
      <c r="A67" s="469" t="s">
        <v>282</v>
      </c>
      <c r="B67" s="524">
        <v>4701.5906399999994</v>
      </c>
      <c r="C67" s="464">
        <f t="shared" si="1"/>
        <v>6.7003725071359529E-2</v>
      </c>
    </row>
    <row r="68" spans="1:5">
      <c r="A68" s="635" t="s">
        <v>285</v>
      </c>
      <c r="B68" s="636">
        <v>70169.093359999999</v>
      </c>
      <c r="C68" s="634">
        <f>SUM(C65:C67)</f>
        <v>1</v>
      </c>
    </row>
    <row r="69" spans="1:5">
      <c r="A69" s="22" t="s">
        <v>278</v>
      </c>
      <c r="C69" s="1006"/>
    </row>
    <row r="70" spans="1:5">
      <c r="A70" s="1018"/>
      <c r="C70" s="1006"/>
    </row>
    <row r="71" spans="1:5">
      <c r="A71" s="1018"/>
    </row>
    <row r="72" spans="1:5">
      <c r="A72" s="621" t="s">
        <v>81</v>
      </c>
      <c r="E72" s="35" t="s">
        <v>1118</v>
      </c>
    </row>
  </sheetData>
  <mergeCells count="12">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782" customWidth="1"/>
    <col min="2" max="2" width="19.42578125" style="782" customWidth="1"/>
    <col min="3" max="16384" width="9.140625" style="782"/>
  </cols>
  <sheetData>
    <row r="1" spans="1:2" ht="12.75">
      <c r="A1" s="149" t="s">
        <v>866</v>
      </c>
    </row>
    <row r="2" spans="1:2">
      <c r="A2" s="531" t="s">
        <v>867</v>
      </c>
    </row>
    <row r="4" spans="1:2">
      <c r="B4" s="65" t="s">
        <v>249</v>
      </c>
    </row>
    <row r="5" spans="1:2" ht="48">
      <c r="A5" s="786" t="s">
        <v>864</v>
      </c>
      <c r="B5" s="786" t="s">
        <v>868</v>
      </c>
    </row>
    <row r="6" spans="1:2">
      <c r="A6" s="785">
        <v>42735</v>
      </c>
      <c r="B6" s="784">
        <v>1203495.0464000001</v>
      </c>
    </row>
    <row r="7" spans="1:2">
      <c r="A7" s="785">
        <v>42825</v>
      </c>
      <c r="B7" s="784">
        <v>1146319.70306</v>
      </c>
    </row>
    <row r="8" spans="1:2">
      <c r="A8" s="785">
        <v>42916</v>
      </c>
      <c r="B8" s="784">
        <v>877228.42964999995</v>
      </c>
    </row>
    <row r="9" spans="1:2">
      <c r="A9" s="785">
        <v>43008</v>
      </c>
      <c r="B9" s="784">
        <v>894151.84952999989</v>
      </c>
    </row>
    <row r="10" spans="1:2">
      <c r="A10" s="785">
        <v>43100</v>
      </c>
      <c r="B10" s="784">
        <v>1107262.56757</v>
      </c>
    </row>
    <row r="11" spans="1:2">
      <c r="A11" s="785">
        <v>43190</v>
      </c>
      <c r="B11" s="784">
        <v>900884.15221000009</v>
      </c>
    </row>
    <row r="12" spans="1:2">
      <c r="A12" s="785">
        <v>43281</v>
      </c>
      <c r="B12" s="784">
        <v>848211.15226999996</v>
      </c>
    </row>
    <row r="13" spans="1:2">
      <c r="A13" s="785">
        <v>43373</v>
      </c>
      <c r="B13" s="784">
        <v>810938.32378999994</v>
      </c>
    </row>
    <row r="14" spans="1:2">
      <c r="A14" s="785">
        <v>43465</v>
      </c>
      <c r="B14" s="784">
        <v>1130869.9720300001</v>
      </c>
    </row>
    <row r="15" spans="1:2">
      <c r="A15" s="785">
        <v>43555</v>
      </c>
      <c r="B15" s="784">
        <v>1115130.94731</v>
      </c>
    </row>
    <row r="16" spans="1:2">
      <c r="A16" s="785" t="s">
        <v>875</v>
      </c>
      <c r="B16" s="784">
        <v>963335.01599999995</v>
      </c>
    </row>
    <row r="17" spans="1:2">
      <c r="A17" s="785">
        <v>43738</v>
      </c>
      <c r="B17" s="784">
        <v>1183278.73</v>
      </c>
    </row>
    <row r="18" spans="1:2">
      <c r="A18" s="785">
        <v>43830</v>
      </c>
      <c r="B18" s="784">
        <v>1269940.3296900003</v>
      </c>
    </row>
    <row r="19" spans="1:2">
      <c r="A19" s="785">
        <v>43921</v>
      </c>
      <c r="B19" s="784">
        <v>1261623.8706100001</v>
      </c>
    </row>
    <row r="20" spans="1:2">
      <c r="A20" s="785">
        <v>44012</v>
      </c>
      <c r="B20" s="784">
        <v>1536281.7394600003</v>
      </c>
    </row>
    <row r="21" spans="1:2">
      <c r="A21" s="785">
        <v>44104</v>
      </c>
      <c r="B21" s="784">
        <v>1340154.5910399999</v>
      </c>
    </row>
    <row r="22" spans="1:2">
      <c r="A22" s="785">
        <v>44196</v>
      </c>
      <c r="B22" s="784">
        <v>1819533.7452499999</v>
      </c>
    </row>
    <row r="23" spans="1:2">
      <c r="A23" s="785">
        <v>44286</v>
      </c>
      <c r="B23" s="784">
        <v>1790536.3650700001</v>
      </c>
    </row>
    <row r="24" spans="1:2">
      <c r="A24" s="785">
        <v>44377</v>
      </c>
      <c r="B24" s="784">
        <v>1813218.3398100003</v>
      </c>
    </row>
    <row r="25" spans="1:2">
      <c r="A25" s="785">
        <v>44469</v>
      </c>
      <c r="B25" s="784">
        <v>1726431.0678699999</v>
      </c>
    </row>
    <row r="26" spans="1:2">
      <c r="A26" s="785">
        <v>44561</v>
      </c>
      <c r="B26" s="784">
        <v>2058837.2244399996</v>
      </c>
    </row>
    <row r="27" spans="1:2">
      <c r="A27" s="785">
        <v>44651</v>
      </c>
      <c r="B27" s="784">
        <v>2098424.1579200001</v>
      </c>
    </row>
    <row r="28" spans="1:2">
      <c r="A28" s="785">
        <v>44742</v>
      </c>
      <c r="B28" s="784">
        <v>2006827.4509399999</v>
      </c>
    </row>
    <row r="29" spans="1:2">
      <c r="A29" s="785">
        <v>44834</v>
      </c>
      <c r="B29" s="784">
        <v>1996867.9732399997</v>
      </c>
    </row>
    <row r="30" spans="1:2">
      <c r="A30" s="22" t="s">
        <v>865</v>
      </c>
    </row>
    <row r="60" spans="8:8">
      <c r="H60" s="35" t="s">
        <v>1119</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73"/>
  <sheetViews>
    <sheetView showGridLines="0" zoomScaleNormal="100" workbookViewId="0"/>
  </sheetViews>
  <sheetFormatPr defaultRowHeight="15"/>
  <cols>
    <col min="1" max="1" width="56.7109375" customWidth="1"/>
    <col min="2" max="2" width="13.85546875" customWidth="1"/>
    <col min="3" max="3" width="17.85546875" customWidth="1"/>
    <col min="4" max="4" width="14" customWidth="1"/>
    <col min="5" max="5" width="10" bestFit="1" customWidth="1"/>
  </cols>
  <sheetData>
    <row r="1" spans="1:8" ht="12.75" customHeight="1">
      <c r="A1" s="152" t="s">
        <v>754</v>
      </c>
      <c r="D1" s="139" t="str">
        <f>Naslovnica!A20</f>
        <v>Prosinac 2022.</v>
      </c>
    </row>
    <row r="2" spans="1:8" ht="12.75" customHeight="1">
      <c r="A2" s="558" t="s">
        <v>755</v>
      </c>
      <c r="D2" s="536" t="str">
        <f>Naslovnica!A24</f>
        <v>December 2022</v>
      </c>
    </row>
    <row r="3" spans="1:8" ht="12.75" customHeight="1"/>
    <row r="4" spans="1:8" ht="12.75" customHeight="1">
      <c r="D4" s="65" t="s">
        <v>324</v>
      </c>
      <c r="E4" s="303"/>
      <c r="F4" s="303"/>
    </row>
    <row r="5" spans="1:8" ht="31.5" customHeight="1">
      <c r="A5" s="757"/>
      <c r="B5" s="758" t="str">
        <f>D1</f>
        <v>Prosinac 2022.</v>
      </c>
      <c r="C5" s="759" t="s">
        <v>655</v>
      </c>
      <c r="D5" s="759" t="s">
        <v>18</v>
      </c>
      <c r="E5" s="301"/>
      <c r="F5" s="302"/>
      <c r="G5" s="265"/>
      <c r="H5" s="265"/>
    </row>
    <row r="6" spans="1:8" s="265" customFormat="1" ht="24">
      <c r="A6" s="757"/>
      <c r="B6" s="760" t="str">
        <f>D2</f>
        <v>December 2022</v>
      </c>
      <c r="C6" s="760" t="s">
        <v>45</v>
      </c>
      <c r="D6" s="775" t="s">
        <v>243</v>
      </c>
      <c r="E6" s="301"/>
      <c r="F6" s="302"/>
    </row>
    <row r="7" spans="1:8" ht="24">
      <c r="A7" s="761" t="s">
        <v>811</v>
      </c>
      <c r="B7" s="762">
        <v>26322.772819999838</v>
      </c>
      <c r="C7" s="762">
        <v>-39050.096520000312</v>
      </c>
      <c r="D7" s="762"/>
      <c r="E7" s="296"/>
      <c r="F7" s="302"/>
      <c r="G7" s="265"/>
      <c r="H7" s="265"/>
    </row>
    <row r="8" spans="1:8" s="265" customFormat="1">
      <c r="A8" s="763" t="s">
        <v>950</v>
      </c>
      <c r="B8" s="764"/>
      <c r="C8" s="764"/>
      <c r="D8" s="764"/>
      <c r="E8" s="296"/>
      <c r="F8" s="296"/>
    </row>
    <row r="9" spans="1:8" s="265" customFormat="1">
      <c r="A9" s="765" t="s">
        <v>812</v>
      </c>
      <c r="B9" s="762">
        <v>752387.57653999992</v>
      </c>
      <c r="C9" s="762">
        <v>41460.991029999917</v>
      </c>
      <c r="D9" s="762">
        <v>8286580.338179999</v>
      </c>
      <c r="E9" s="296"/>
      <c r="F9" s="296"/>
    </row>
    <row r="10" spans="1:8" s="265" customFormat="1">
      <c r="A10" s="765" t="s">
        <v>813</v>
      </c>
      <c r="B10" s="762">
        <v>484489.67275000009</v>
      </c>
      <c r="C10" s="762">
        <v>-52679.314839999832</v>
      </c>
      <c r="D10" s="762">
        <v>5899010.3238600008</v>
      </c>
      <c r="E10" s="296"/>
      <c r="F10" s="296"/>
    </row>
    <row r="11" spans="1:8" s="265" customFormat="1" ht="24">
      <c r="A11" s="766" t="s">
        <v>814</v>
      </c>
      <c r="B11" s="762">
        <v>19836.850999999999</v>
      </c>
      <c r="C11" s="762">
        <v>-643.59508000000278</v>
      </c>
      <c r="D11" s="762">
        <v>300563.32171000005</v>
      </c>
      <c r="E11" s="296"/>
      <c r="F11" s="296"/>
    </row>
    <row r="12" spans="1:8" s="265" customFormat="1">
      <c r="A12" s="765" t="s">
        <v>815</v>
      </c>
      <c r="B12" s="762">
        <v>921.24890000000005</v>
      </c>
      <c r="C12" s="762">
        <v>5.5041900000001078</v>
      </c>
      <c r="D12" s="762">
        <v>14373.276870000003</v>
      </c>
      <c r="E12" s="296"/>
      <c r="F12" s="296"/>
    </row>
    <row r="13" spans="1:8" s="265" customFormat="1">
      <c r="A13" s="766" t="s">
        <v>816</v>
      </c>
      <c r="B13" s="762">
        <v>1171.3287600000001</v>
      </c>
      <c r="C13" s="762">
        <v>-53.512259999999969</v>
      </c>
      <c r="D13" s="762">
        <v>13667.70239</v>
      </c>
      <c r="E13" s="296"/>
      <c r="F13" s="296"/>
    </row>
    <row r="14" spans="1:8" s="265" customFormat="1" ht="24">
      <c r="A14" s="766" t="s">
        <v>1622</v>
      </c>
      <c r="B14" s="762">
        <v>0</v>
      </c>
      <c r="C14" s="762">
        <v>0</v>
      </c>
      <c r="D14" s="762">
        <v>55638.520509999995</v>
      </c>
      <c r="E14" s="296"/>
      <c r="F14" s="296"/>
    </row>
    <row r="15" spans="1:8" s="265" customFormat="1">
      <c r="A15" s="1029" t="s">
        <v>817</v>
      </c>
      <c r="B15" s="1030">
        <v>1258806.6779499999</v>
      </c>
      <c r="C15" s="1030">
        <v>-11909.926959999917</v>
      </c>
      <c r="D15" s="1030">
        <v>14569833.483519997</v>
      </c>
      <c r="E15" s="296"/>
      <c r="F15" s="296"/>
    </row>
    <row r="16" spans="1:8" s="265" customFormat="1">
      <c r="A16" s="763" t="s">
        <v>818</v>
      </c>
      <c r="B16" s="762"/>
      <c r="C16" s="762"/>
      <c r="D16" s="762"/>
      <c r="E16" s="296"/>
      <c r="F16" s="296"/>
    </row>
    <row r="17" spans="1:6" s="265" customFormat="1">
      <c r="A17" s="765" t="s">
        <v>819</v>
      </c>
      <c r="B17" s="762">
        <v>3698.3833499999996</v>
      </c>
      <c r="C17" s="762">
        <v>153.88811999999962</v>
      </c>
      <c r="D17" s="762">
        <v>41447.307670000002</v>
      </c>
      <c r="E17" s="296"/>
      <c r="F17" s="296"/>
    </row>
    <row r="18" spans="1:6" s="265" customFormat="1">
      <c r="A18" s="767" t="s">
        <v>820</v>
      </c>
      <c r="B18" s="762">
        <v>3697.8027599999996</v>
      </c>
      <c r="C18" s="762">
        <v>153.36090999999942</v>
      </c>
      <c r="D18" s="762">
        <v>41439.73979</v>
      </c>
      <c r="E18" s="296"/>
      <c r="F18" s="296"/>
    </row>
    <row r="19" spans="1:6" s="265" customFormat="1">
      <c r="A19" s="767" t="s">
        <v>821</v>
      </c>
      <c r="B19" s="768">
        <v>0.58059000000000005</v>
      </c>
      <c r="C19" s="768">
        <v>0.52721000000000007</v>
      </c>
      <c r="D19" s="762">
        <v>7.5678799999999997</v>
      </c>
      <c r="E19" s="296"/>
      <c r="F19" s="296"/>
    </row>
    <row r="20" spans="1:6" s="265" customFormat="1">
      <c r="A20" s="765" t="s">
        <v>822</v>
      </c>
      <c r="B20" s="762">
        <v>1068656.6738400001</v>
      </c>
      <c r="C20" s="762">
        <v>15217.521979999961</v>
      </c>
      <c r="D20" s="762">
        <v>12035671.01853</v>
      </c>
      <c r="E20" s="296"/>
      <c r="F20" s="296"/>
    </row>
    <row r="21" spans="1:6" s="265" customFormat="1">
      <c r="A21" s="767" t="s">
        <v>823</v>
      </c>
      <c r="B21" s="762">
        <v>729876.51905</v>
      </c>
      <c r="C21" s="762">
        <v>24507.788390000002</v>
      </c>
      <c r="D21" s="762">
        <v>8240883.4916199995</v>
      </c>
      <c r="E21" s="296"/>
      <c r="F21" s="296"/>
    </row>
    <row r="22" spans="1:6" s="265" customFormat="1">
      <c r="A22" s="767" t="s">
        <v>824</v>
      </c>
      <c r="B22" s="762">
        <v>338780.15479000012</v>
      </c>
      <c r="C22" s="762">
        <v>-9290.2664099998656</v>
      </c>
      <c r="D22" s="762">
        <v>3739149.0064000003</v>
      </c>
      <c r="E22" s="296"/>
      <c r="F22" s="296"/>
    </row>
    <row r="23" spans="1:6" s="265" customFormat="1" ht="31.5" customHeight="1">
      <c r="A23" s="1051" t="s">
        <v>1623</v>
      </c>
      <c r="B23" s="762">
        <v>0</v>
      </c>
      <c r="C23" s="762">
        <v>0</v>
      </c>
      <c r="D23" s="762">
        <v>55638.520509999995</v>
      </c>
      <c r="E23" s="296"/>
      <c r="F23" s="296"/>
    </row>
    <row r="24" spans="1:6" s="265" customFormat="1" ht="24">
      <c r="A24" s="766" t="s">
        <v>825</v>
      </c>
      <c r="B24" s="762">
        <v>26490.298210000001</v>
      </c>
      <c r="C24" s="762">
        <v>3704.1278200000015</v>
      </c>
      <c r="D24" s="762">
        <v>307051.95665000001</v>
      </c>
      <c r="E24" s="296"/>
      <c r="F24" s="296"/>
    </row>
    <row r="25" spans="1:6" s="265" customFormat="1">
      <c r="A25" s="766" t="s">
        <v>826</v>
      </c>
      <c r="B25" s="762">
        <v>152144.98508000001</v>
      </c>
      <c r="C25" s="762">
        <v>-75073.018419999979</v>
      </c>
      <c r="D25" s="762">
        <v>2141288.0767600001</v>
      </c>
      <c r="E25" s="296"/>
      <c r="F25" s="296"/>
    </row>
    <row r="26" spans="1:6" s="265" customFormat="1">
      <c r="A26" s="765" t="s">
        <v>827</v>
      </c>
      <c r="B26" s="762">
        <v>1171.3287600000001</v>
      </c>
      <c r="C26" s="762">
        <v>-53.512259999999969</v>
      </c>
      <c r="D26" s="762">
        <v>13667.70239</v>
      </c>
      <c r="E26" s="296"/>
      <c r="F26" s="296"/>
    </row>
    <row r="27" spans="1:6" s="265" customFormat="1" ht="30.75" customHeight="1">
      <c r="A27" s="766" t="s">
        <v>828</v>
      </c>
      <c r="B27" s="762">
        <v>1205.74423</v>
      </c>
      <c r="C27" s="762">
        <v>-348.29520000000002</v>
      </c>
      <c r="D27" s="762">
        <v>15077.049490000001</v>
      </c>
      <c r="E27" s="296"/>
      <c r="F27" s="296"/>
    </row>
    <row r="28" spans="1:6">
      <c r="A28" s="1029" t="s">
        <v>829</v>
      </c>
      <c r="B28" s="1030">
        <v>1253367.41347</v>
      </c>
      <c r="C28" s="1030">
        <v>-56399.287960000103</v>
      </c>
      <c r="D28" s="1030">
        <v>14554203.11149</v>
      </c>
      <c r="E28" s="297"/>
      <c r="F28" s="297"/>
    </row>
    <row r="29" spans="1:6">
      <c r="A29" s="362" t="s">
        <v>949</v>
      </c>
      <c r="B29" s="762">
        <v>31762.037299999734</v>
      </c>
      <c r="C29" s="762">
        <v>5439.2644799998961</v>
      </c>
      <c r="D29" s="762"/>
      <c r="E29" s="297"/>
      <c r="F29" s="297"/>
    </row>
    <row r="30" spans="1:6" ht="12.75" customHeight="1">
      <c r="A30" s="13" t="s">
        <v>612</v>
      </c>
      <c r="B30" s="832"/>
      <c r="C30" s="838"/>
    </row>
    <row r="31" spans="1:6" s="265" customFormat="1" ht="12.75" customHeight="1">
      <c r="A31" s="48"/>
      <c r="B31" s="832"/>
      <c r="C31" s="832"/>
    </row>
    <row r="32" spans="1:6" ht="12.75" customHeight="1">
      <c r="A32" s="837"/>
    </row>
    <row r="33" spans="1:6" ht="12.75" customHeight="1">
      <c r="D33" s="8" t="str">
        <f>Naslovnica!A20</f>
        <v>Prosinac 2022.</v>
      </c>
    </row>
    <row r="34" spans="1:6" ht="12.75" customHeight="1">
      <c r="A34" s="342" t="s">
        <v>667</v>
      </c>
      <c r="B34" s="304"/>
      <c r="C34" s="304"/>
      <c r="D34" s="536" t="str">
        <f>Naslovnica!A24</f>
        <v>December 2022</v>
      </c>
      <c r="E34" s="265"/>
    </row>
    <row r="35" spans="1:6" ht="12.75" customHeight="1">
      <c r="A35" s="558" t="s">
        <v>798</v>
      </c>
      <c r="B35" s="304"/>
      <c r="C35" s="304"/>
      <c r="D35" s="65" t="s">
        <v>611</v>
      </c>
      <c r="E35" s="265"/>
      <c r="F35" s="265"/>
    </row>
    <row r="36" spans="1:6" ht="28.5" customHeight="1">
      <c r="A36" s="687"/>
      <c r="B36" s="758" t="str">
        <f>$D$1</f>
        <v>Prosinac 2022.</v>
      </c>
      <c r="C36" s="759" t="str">
        <f>$C$5</f>
        <v>Promjena u odnosu na prethodni mjesec</v>
      </c>
      <c r="D36" s="759" t="s">
        <v>18</v>
      </c>
      <c r="E36" s="265"/>
      <c r="F36" s="265"/>
    </row>
    <row r="37" spans="1:6" s="265" customFormat="1" ht="24">
      <c r="A37" s="687"/>
      <c r="B37" s="760" t="str">
        <f>D2</f>
        <v>December 2022</v>
      </c>
      <c r="C37" s="760" t="s">
        <v>45</v>
      </c>
      <c r="D37" s="775" t="s">
        <v>243</v>
      </c>
    </row>
    <row r="38" spans="1:6" ht="25.5">
      <c r="A38" s="754" t="s">
        <v>797</v>
      </c>
      <c r="B38" s="338">
        <v>352179.05032000004</v>
      </c>
      <c r="C38" s="338">
        <v>2342.8002199999755</v>
      </c>
      <c r="D38" s="338"/>
      <c r="E38" s="301"/>
      <c r="F38" s="301"/>
    </row>
    <row r="39" spans="1:6" ht="14.25" customHeight="1">
      <c r="A39" s="340" t="s">
        <v>789</v>
      </c>
      <c r="B39" s="338"/>
      <c r="C39" s="338"/>
      <c r="D39" s="338"/>
      <c r="E39" s="296"/>
      <c r="F39" s="296"/>
    </row>
    <row r="40" spans="1:6">
      <c r="A40" s="341" t="s">
        <v>790</v>
      </c>
      <c r="B40" s="338">
        <v>25386.599739999998</v>
      </c>
      <c r="C40" s="338">
        <v>4112.8180399999983</v>
      </c>
      <c r="D40" s="338">
        <v>292574.72228999995</v>
      </c>
      <c r="E40" s="299"/>
      <c r="F40" s="299"/>
    </row>
    <row r="41" spans="1:6" ht="26.25" customHeight="1">
      <c r="A41" s="341" t="s">
        <v>791</v>
      </c>
      <c r="B41" s="338">
        <v>1103.69847</v>
      </c>
      <c r="C41" s="338">
        <v>-408.69021999999995</v>
      </c>
      <c r="D41" s="338">
        <v>14477.234359999999</v>
      </c>
      <c r="E41" s="299"/>
      <c r="F41" s="299"/>
    </row>
    <row r="42" spans="1:6" s="265" customFormat="1" ht="25.5">
      <c r="A42" s="341" t="s">
        <v>792</v>
      </c>
      <c r="B42" s="338">
        <v>29.72438</v>
      </c>
      <c r="C42" s="338">
        <v>-7.3515300000000003</v>
      </c>
      <c r="D42" s="338">
        <v>571.89193</v>
      </c>
      <c r="E42" s="299"/>
      <c r="F42" s="299"/>
    </row>
    <row r="43" spans="1:6" s="265" customFormat="1">
      <c r="A43" s="1031" t="s">
        <v>793</v>
      </c>
      <c r="B43" s="1032">
        <v>26520.022589999997</v>
      </c>
      <c r="C43" s="1032">
        <v>3696.776289999998</v>
      </c>
      <c r="D43" s="1032">
        <v>307623.84857999993</v>
      </c>
      <c r="E43" s="299"/>
      <c r="F43" s="299"/>
    </row>
    <row r="44" spans="1:6" s="265" customFormat="1">
      <c r="A44" s="340" t="s">
        <v>794</v>
      </c>
      <c r="B44" s="338"/>
      <c r="C44" s="338"/>
      <c r="D44" s="338"/>
      <c r="E44" s="299"/>
      <c r="F44" s="299"/>
    </row>
    <row r="45" spans="1:6" ht="25.5">
      <c r="A45" s="341" t="s">
        <v>795</v>
      </c>
      <c r="B45" s="338">
        <v>19807.126620000003</v>
      </c>
      <c r="C45" s="338">
        <v>-636.24354999999923</v>
      </c>
      <c r="D45" s="338">
        <v>299991.42978000001</v>
      </c>
      <c r="E45" s="298"/>
      <c r="F45" s="298"/>
    </row>
    <row r="46" spans="1:6" ht="25.5">
      <c r="A46" s="341" t="s">
        <v>796</v>
      </c>
      <c r="B46" s="338">
        <v>29.72438</v>
      </c>
      <c r="C46" s="338">
        <v>-7.3515300000000003</v>
      </c>
      <c r="D46" s="338">
        <v>571.89193</v>
      </c>
      <c r="E46" s="299"/>
      <c r="F46" s="299"/>
    </row>
    <row r="47" spans="1:6">
      <c r="A47" s="1031" t="s">
        <v>793</v>
      </c>
      <c r="B47" s="1032">
        <v>19836.851000000002</v>
      </c>
      <c r="C47" s="1032">
        <v>-643.59507999999914</v>
      </c>
      <c r="D47" s="1032">
        <v>300563.32170999999</v>
      </c>
      <c r="E47" s="298"/>
      <c r="F47" s="298"/>
    </row>
    <row r="48" spans="1:6">
      <c r="A48" s="337" t="s">
        <v>788</v>
      </c>
      <c r="B48" s="338">
        <v>358862.22191000002</v>
      </c>
      <c r="C48" s="338">
        <v>6683.1715899999836</v>
      </c>
      <c r="D48" s="338"/>
      <c r="E48" s="300"/>
      <c r="F48" s="300"/>
    </row>
    <row r="49" spans="1:4" ht="12.75" customHeight="1">
      <c r="A49" s="13" t="s">
        <v>612</v>
      </c>
    </row>
    <row r="50" spans="1:4" ht="12.75" customHeight="1"/>
    <row r="51" spans="1:4" ht="12.75" customHeight="1">
      <c r="A51" s="620" t="s">
        <v>81</v>
      </c>
    </row>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830</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sheetData>
  <hyperlinks>
    <hyperlink ref="A51"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52" t="s">
        <v>668</v>
      </c>
      <c r="E1" s="139" t="str">
        <f>Naslovnica!A20</f>
        <v>Prosinac 2022.</v>
      </c>
    </row>
    <row r="2" spans="1:13" ht="12.75" customHeight="1">
      <c r="A2" s="558" t="s">
        <v>951</v>
      </c>
      <c r="E2" s="536" t="str">
        <f>Naslovnica!A24</f>
        <v>December 2022</v>
      </c>
    </row>
    <row r="3" spans="1:13">
      <c r="A3" s="305"/>
      <c r="B3" s="301"/>
      <c r="C3" s="301"/>
      <c r="D3" s="65" t="s">
        <v>571</v>
      </c>
      <c r="F3" s="301"/>
      <c r="G3" s="306"/>
    </row>
    <row r="4" spans="1:13" ht="48.75" customHeight="1">
      <c r="A4" s="1078" t="s">
        <v>600</v>
      </c>
      <c r="B4" s="1080" t="s">
        <v>952</v>
      </c>
      <c r="C4" s="1080"/>
      <c r="D4" s="1080"/>
      <c r="E4" s="756"/>
      <c r="F4" s="305"/>
      <c r="G4" s="305"/>
    </row>
    <row r="5" spans="1:13" ht="60">
      <c r="A5" s="1078"/>
      <c r="B5" s="688" t="s">
        <v>601</v>
      </c>
      <c r="C5" s="688" t="s">
        <v>602</v>
      </c>
      <c r="D5" s="688" t="s">
        <v>603</v>
      </c>
      <c r="E5" s="307"/>
      <c r="F5" s="307"/>
    </row>
    <row r="6" spans="1:13" ht="12.75" customHeight="1">
      <c r="A6" s="345" t="s">
        <v>117</v>
      </c>
      <c r="B6" s="346">
        <v>11582.024140000001</v>
      </c>
      <c r="C6" s="346">
        <v>114273.07994</v>
      </c>
      <c r="D6" s="346">
        <v>311175.17065999989</v>
      </c>
      <c r="E6" s="308"/>
      <c r="F6" s="308"/>
      <c r="G6" s="1050"/>
      <c r="K6" s="134"/>
      <c r="L6" s="134"/>
      <c r="M6" s="134"/>
    </row>
    <row r="7" spans="1:13" ht="12.75" customHeight="1">
      <c r="A7" s="347" t="s">
        <v>118</v>
      </c>
      <c r="B7" s="346">
        <v>229624.30909999998</v>
      </c>
      <c r="C7" s="346">
        <v>2637218.7453100006</v>
      </c>
      <c r="D7" s="346">
        <v>38076831.932589971</v>
      </c>
      <c r="E7" s="308"/>
      <c r="F7" s="308"/>
      <c r="G7" s="1050"/>
      <c r="K7" s="134"/>
      <c r="L7" s="134"/>
      <c r="M7" s="134"/>
    </row>
    <row r="8" spans="1:13" ht="12.75" customHeight="1">
      <c r="A8" s="347" t="s">
        <v>119</v>
      </c>
      <c r="B8" s="346">
        <v>15064.45665</v>
      </c>
      <c r="C8" s="346">
        <v>158678.71006000004</v>
      </c>
      <c r="D8" s="346">
        <v>714996.6629</v>
      </c>
      <c r="E8" s="308"/>
      <c r="F8" s="308"/>
      <c r="G8" s="1050"/>
      <c r="K8" s="134"/>
      <c r="L8" s="134"/>
      <c r="M8" s="134"/>
    </row>
    <row r="9" spans="1:13" ht="12.75" customHeight="1">
      <c r="A9" s="689" t="s">
        <v>236</v>
      </c>
      <c r="B9" s="690">
        <v>256270.78988999999</v>
      </c>
      <c r="C9" s="690">
        <v>2910170.5353100006</v>
      </c>
      <c r="D9" s="690">
        <v>39103003.766149968</v>
      </c>
      <c r="E9" s="309"/>
      <c r="F9" s="309"/>
      <c r="G9" s="1050"/>
      <c r="K9" s="134"/>
      <c r="L9" s="134"/>
      <c r="M9" s="134"/>
    </row>
    <row r="10" spans="1:13" ht="12.75" customHeight="1">
      <c r="A10" s="347" t="s">
        <v>120</v>
      </c>
      <c r="B10" s="346">
        <v>11402.989720000001</v>
      </c>
      <c r="C10" s="346">
        <v>114046.83182000001</v>
      </c>
      <c r="D10" s="346">
        <v>251606.93168000001</v>
      </c>
      <c r="E10" s="308"/>
      <c r="F10" s="308"/>
      <c r="G10" s="1050"/>
      <c r="K10" s="134"/>
      <c r="L10" s="134"/>
      <c r="M10" s="134"/>
    </row>
    <row r="11" spans="1:13" ht="12.75" customHeight="1">
      <c r="A11" s="347" t="s">
        <v>121</v>
      </c>
      <c r="B11" s="346">
        <v>102823.15446999999</v>
      </c>
      <c r="C11" s="346">
        <v>1167834.6002699998</v>
      </c>
      <c r="D11" s="346">
        <v>13670183.678659992</v>
      </c>
      <c r="E11" s="308"/>
      <c r="F11" s="308"/>
      <c r="G11" s="1050"/>
      <c r="K11" s="134"/>
      <c r="L11" s="134"/>
      <c r="M11" s="134"/>
    </row>
    <row r="12" spans="1:13" ht="12.75" customHeight="1">
      <c r="A12" s="347" t="s">
        <v>122</v>
      </c>
      <c r="B12" s="346">
        <v>4083.6392400000004</v>
      </c>
      <c r="C12" s="346">
        <v>42262.488400000009</v>
      </c>
      <c r="D12" s="346">
        <v>187300.33814999991</v>
      </c>
      <c r="E12" s="308"/>
      <c r="F12" s="308"/>
      <c r="G12" s="1050"/>
      <c r="K12" s="134"/>
      <c r="L12" s="134"/>
      <c r="M12" s="134"/>
    </row>
    <row r="13" spans="1:13" ht="12.75" customHeight="1">
      <c r="A13" s="689" t="s">
        <v>237</v>
      </c>
      <c r="B13" s="690">
        <v>118309.78343</v>
      </c>
      <c r="C13" s="690">
        <v>1324143.9204899997</v>
      </c>
      <c r="D13" s="690">
        <v>14109090.948489992</v>
      </c>
      <c r="E13" s="309"/>
      <c r="F13" s="309"/>
      <c r="G13" s="1050"/>
      <c r="K13" s="134"/>
      <c r="L13" s="134"/>
      <c r="M13" s="134"/>
    </row>
    <row r="14" spans="1:13" ht="12.75" customHeight="1">
      <c r="A14" s="347" t="s">
        <v>123</v>
      </c>
      <c r="B14" s="346">
        <v>18808.11391</v>
      </c>
      <c r="C14" s="346">
        <v>182678.19702000002</v>
      </c>
      <c r="D14" s="346">
        <v>351313.90826999996</v>
      </c>
      <c r="E14" s="308"/>
      <c r="F14" s="308"/>
      <c r="G14" s="1050"/>
      <c r="K14" s="134"/>
      <c r="L14" s="134"/>
      <c r="M14" s="134"/>
    </row>
    <row r="15" spans="1:13" ht="12.75" customHeight="1">
      <c r="A15" s="347" t="s">
        <v>124</v>
      </c>
      <c r="B15" s="346">
        <v>118942.25731</v>
      </c>
      <c r="C15" s="346">
        <v>1361104.4623199999</v>
      </c>
      <c r="D15" s="346">
        <v>17694255.223109994</v>
      </c>
      <c r="E15" s="308"/>
      <c r="F15" s="308"/>
      <c r="G15" s="1050"/>
      <c r="K15" s="134"/>
      <c r="L15" s="134"/>
      <c r="M15" s="134"/>
    </row>
    <row r="16" spans="1:13" ht="12.75" customHeight="1">
      <c r="A16" s="347" t="s">
        <v>125</v>
      </c>
      <c r="B16" s="346">
        <v>6410.4386199999999</v>
      </c>
      <c r="C16" s="346">
        <v>66878.726219999997</v>
      </c>
      <c r="D16" s="346">
        <v>293347.30174000002</v>
      </c>
      <c r="E16" s="308"/>
      <c r="F16" s="308"/>
      <c r="G16" s="1050"/>
      <c r="K16" s="134"/>
      <c r="L16" s="134"/>
      <c r="M16" s="134"/>
    </row>
    <row r="17" spans="1:13" ht="12.75" customHeight="1">
      <c r="A17" s="689" t="s">
        <v>238</v>
      </c>
      <c r="B17" s="690">
        <v>144160.80984</v>
      </c>
      <c r="C17" s="690">
        <v>1610661.3855600001</v>
      </c>
      <c r="D17" s="690">
        <v>18338916.433119997</v>
      </c>
      <c r="E17" s="309"/>
      <c r="F17" s="309"/>
      <c r="G17" s="1050"/>
      <c r="K17" s="134"/>
      <c r="L17" s="134"/>
      <c r="M17" s="134"/>
    </row>
    <row r="18" spans="1:13" ht="12.75" customHeight="1">
      <c r="A18" s="347" t="s">
        <v>126</v>
      </c>
      <c r="B18" s="346">
        <v>10785.752119999999</v>
      </c>
      <c r="C18" s="346">
        <v>106338.34937000001</v>
      </c>
      <c r="D18" s="346">
        <v>256069.69391</v>
      </c>
      <c r="E18" s="308"/>
      <c r="F18" s="308"/>
      <c r="G18" s="1050"/>
      <c r="K18" s="134"/>
      <c r="L18" s="134"/>
      <c r="M18" s="134"/>
    </row>
    <row r="19" spans="1:13" ht="12.75" customHeight="1">
      <c r="A19" s="347" t="s">
        <v>127</v>
      </c>
      <c r="B19" s="346">
        <v>188488.38342</v>
      </c>
      <c r="C19" s="346">
        <v>2163889.0737199998</v>
      </c>
      <c r="D19" s="346">
        <v>30015434.078030009</v>
      </c>
      <c r="E19" s="308"/>
      <c r="F19" s="308"/>
      <c r="G19" s="1050"/>
      <c r="K19" s="134"/>
      <c r="L19" s="134"/>
      <c r="M19" s="134"/>
    </row>
    <row r="20" spans="1:13" ht="12.75" customHeight="1">
      <c r="A20" s="347" t="s">
        <v>128</v>
      </c>
      <c r="B20" s="346">
        <v>11861.00035</v>
      </c>
      <c r="C20" s="346">
        <v>125680.22717</v>
      </c>
      <c r="D20" s="346">
        <v>590061.77402000036</v>
      </c>
      <c r="E20" s="308"/>
      <c r="F20" s="308"/>
      <c r="G20" s="1050"/>
      <c r="K20" s="134"/>
      <c r="L20" s="134"/>
      <c r="M20" s="134"/>
    </row>
    <row r="21" spans="1:13" ht="12.75" customHeight="1">
      <c r="A21" s="689" t="s">
        <v>239</v>
      </c>
      <c r="B21" s="690">
        <v>211135.13588999998</v>
      </c>
      <c r="C21" s="690">
        <v>2395907.6502599996</v>
      </c>
      <c r="D21" s="690">
        <v>30861565.545960009</v>
      </c>
      <c r="E21" s="309"/>
      <c r="F21" s="309"/>
      <c r="G21" s="1050"/>
      <c r="K21" s="134"/>
      <c r="L21" s="134"/>
      <c r="M21" s="134"/>
    </row>
    <row r="22" spans="1:13" ht="12.75" customHeight="1">
      <c r="A22" s="348" t="s">
        <v>240</v>
      </c>
      <c r="B22" s="349">
        <v>52578.879890000004</v>
      </c>
      <c r="C22" s="349">
        <v>517336.45815000002</v>
      </c>
      <c r="D22" s="349">
        <v>1170165.7045199997</v>
      </c>
      <c r="E22" s="309"/>
      <c r="F22" s="309"/>
      <c r="G22" s="1050"/>
      <c r="H22" s="134"/>
      <c r="K22" s="134"/>
      <c r="L22" s="134"/>
      <c r="M22" s="134"/>
    </row>
    <row r="23" spans="1:13" ht="12.75" customHeight="1">
      <c r="A23" s="348" t="s">
        <v>241</v>
      </c>
      <c r="B23" s="349">
        <v>639878.10430000001</v>
      </c>
      <c r="C23" s="349">
        <v>7330046.8816200001</v>
      </c>
      <c r="D23" s="349">
        <v>99456704.912389964</v>
      </c>
      <c r="E23" s="309"/>
      <c r="F23" s="309"/>
      <c r="G23" s="1050"/>
      <c r="H23" s="134"/>
      <c r="K23" s="134"/>
      <c r="L23" s="134"/>
      <c r="M23" s="134"/>
    </row>
    <row r="24" spans="1:13" ht="12.75" customHeight="1">
      <c r="A24" s="348" t="s">
        <v>242</v>
      </c>
      <c r="B24" s="349">
        <v>37419.53486</v>
      </c>
      <c r="C24" s="349">
        <v>393500.15185000002</v>
      </c>
      <c r="D24" s="349">
        <v>1785706.0768100002</v>
      </c>
      <c r="E24" s="309"/>
      <c r="F24" s="309"/>
      <c r="G24" s="1050"/>
      <c r="H24" s="134"/>
      <c r="K24" s="134"/>
      <c r="L24" s="134"/>
      <c r="M24" s="134"/>
    </row>
    <row r="25" spans="1:13">
      <c r="A25" s="1022" t="s">
        <v>604</v>
      </c>
      <c r="B25" s="1025">
        <v>729876.51905</v>
      </c>
      <c r="C25" s="1025">
        <v>8240883.4916200005</v>
      </c>
      <c r="D25" s="1025">
        <v>102412576.69371997</v>
      </c>
      <c r="E25" s="309"/>
      <c r="F25" s="309"/>
      <c r="H25" s="134"/>
      <c r="K25" s="134"/>
      <c r="L25" s="134"/>
      <c r="M25" s="134"/>
    </row>
    <row r="26" spans="1:13" ht="21.75" customHeight="1">
      <c r="A26" s="1082" t="s">
        <v>23</v>
      </c>
      <c r="B26" s="1082"/>
      <c r="C26" s="1082"/>
      <c r="D26" s="1082"/>
      <c r="E26" s="1082"/>
      <c r="F26" s="772"/>
      <c r="G26" s="772"/>
    </row>
    <row r="27" spans="1:13" ht="21" customHeight="1">
      <c r="A27" s="1083" t="s">
        <v>24</v>
      </c>
      <c r="B27" s="1083"/>
      <c r="C27" s="1083"/>
      <c r="D27" s="1083"/>
      <c r="E27" s="1083"/>
      <c r="F27" s="773"/>
      <c r="G27" s="773"/>
    </row>
    <row r="28" spans="1:13" ht="12.75" customHeight="1"/>
    <row r="29" spans="1:13" ht="12.75" customHeight="1">
      <c r="A29" s="152" t="s">
        <v>669</v>
      </c>
      <c r="E29" s="139" t="str">
        <f>Naslovnica!A20</f>
        <v>Prosinac 2022.</v>
      </c>
    </row>
    <row r="30" spans="1:13" ht="12.75" customHeight="1">
      <c r="A30" s="558" t="s">
        <v>964</v>
      </c>
      <c r="E30" s="536" t="str">
        <f>Naslovnica!A24</f>
        <v>December 2022</v>
      </c>
    </row>
    <row r="31" spans="1:13" ht="12.75" customHeight="1">
      <c r="D31" s="303"/>
      <c r="E31" s="65" t="s">
        <v>324</v>
      </c>
    </row>
    <row r="32" spans="1:13" ht="25.5" customHeight="1">
      <c r="A32" s="1078" t="s">
        <v>605</v>
      </c>
      <c r="B32" s="1081" t="s">
        <v>844</v>
      </c>
      <c r="C32" s="1081"/>
      <c r="D32" s="1081" t="s">
        <v>843</v>
      </c>
      <c r="E32" s="1081"/>
      <c r="F32" s="769"/>
      <c r="G32" s="769"/>
    </row>
    <row r="33" spans="1:15" ht="60">
      <c r="A33" s="1078"/>
      <c r="B33" s="688" t="s">
        <v>601</v>
      </c>
      <c r="C33" s="688" t="s">
        <v>606</v>
      </c>
      <c r="D33" s="688" t="s">
        <v>601</v>
      </c>
      <c r="E33" s="688" t="s">
        <v>606</v>
      </c>
    </row>
    <row r="34" spans="1:15">
      <c r="A34" s="345" t="s">
        <v>117</v>
      </c>
      <c r="B34" s="350">
        <v>58.575749999999999</v>
      </c>
      <c r="C34" s="350">
        <v>574.62825999999995</v>
      </c>
      <c r="D34" s="351">
        <v>3.5110000000000002E-2</v>
      </c>
      <c r="E34" s="352">
        <v>0.18158999999999997</v>
      </c>
      <c r="L34" s="134"/>
      <c r="M34" s="134"/>
      <c r="N34" s="134"/>
      <c r="O34" s="134"/>
    </row>
    <row r="35" spans="1:15" ht="12.75" customHeight="1">
      <c r="A35" s="347" t="s">
        <v>118</v>
      </c>
      <c r="B35" s="350">
        <v>1164.2266000000002</v>
      </c>
      <c r="C35" s="350">
        <v>13262.073100000001</v>
      </c>
      <c r="D35" s="351">
        <v>0</v>
      </c>
      <c r="E35" s="352">
        <v>1.7319999999999999E-2</v>
      </c>
      <c r="F35" s="53"/>
      <c r="L35" s="134"/>
      <c r="M35" s="134"/>
      <c r="N35" s="134"/>
      <c r="O35" s="134"/>
    </row>
    <row r="36" spans="1:15" ht="12.75" customHeight="1">
      <c r="A36" s="347" t="s">
        <v>119</v>
      </c>
      <c r="B36" s="350">
        <v>76.38736999999999</v>
      </c>
      <c r="C36" s="350">
        <v>798.02710000000013</v>
      </c>
      <c r="D36" s="351">
        <v>0</v>
      </c>
      <c r="E36" s="352">
        <v>0</v>
      </c>
      <c r="F36" s="53"/>
      <c r="L36" s="134"/>
      <c r="M36" s="134"/>
      <c r="N36" s="134"/>
      <c r="O36" s="134"/>
    </row>
    <row r="37" spans="1:15" ht="12.75" customHeight="1">
      <c r="A37" s="689" t="s">
        <v>236</v>
      </c>
      <c r="B37" s="691">
        <v>1299.1897200000001</v>
      </c>
      <c r="C37" s="691">
        <v>14634.72846</v>
      </c>
      <c r="D37" s="692">
        <v>3.5110000000000002E-2</v>
      </c>
      <c r="E37" s="693">
        <v>0.19890999999999998</v>
      </c>
      <c r="F37" s="53"/>
      <c r="L37" s="134"/>
      <c r="M37" s="134"/>
      <c r="N37" s="134"/>
      <c r="O37" s="134"/>
    </row>
    <row r="38" spans="1:15" ht="12.75" customHeight="1">
      <c r="A38" s="347" t="s">
        <v>120</v>
      </c>
      <c r="B38" s="350">
        <v>57.714269999999999</v>
      </c>
      <c r="C38" s="350">
        <v>573.53734999999995</v>
      </c>
      <c r="D38" s="351">
        <v>2.3999999999999998E-4</v>
      </c>
      <c r="E38" s="352">
        <v>0.23150000000000001</v>
      </c>
      <c r="F38" s="53"/>
      <c r="L38" s="134"/>
      <c r="M38" s="134"/>
      <c r="N38" s="134"/>
      <c r="O38" s="134"/>
    </row>
    <row r="39" spans="1:15" ht="12.75" customHeight="1">
      <c r="A39" s="347" t="s">
        <v>121</v>
      </c>
      <c r="B39" s="350">
        <v>520.55557999999996</v>
      </c>
      <c r="C39" s="350">
        <v>5872.0664100000004</v>
      </c>
      <c r="D39" s="351">
        <v>0</v>
      </c>
      <c r="E39" s="352">
        <v>0</v>
      </c>
      <c r="F39" s="53"/>
      <c r="L39" s="134"/>
      <c r="M39" s="134"/>
      <c r="N39" s="134"/>
      <c r="O39" s="134"/>
    </row>
    <row r="40" spans="1:15" ht="12.75" customHeight="1">
      <c r="A40" s="347" t="s">
        <v>122</v>
      </c>
      <c r="B40" s="350">
        <v>20.696570000000001</v>
      </c>
      <c r="C40" s="350">
        <v>212.53836999999999</v>
      </c>
      <c r="D40" s="351">
        <v>0</v>
      </c>
      <c r="E40" s="352">
        <v>0.44104000000000004</v>
      </c>
      <c r="F40" s="53"/>
      <c r="L40" s="134"/>
      <c r="M40" s="134"/>
      <c r="N40" s="134"/>
      <c r="O40" s="134"/>
    </row>
    <row r="41" spans="1:15" ht="12.75" customHeight="1">
      <c r="A41" s="689" t="s">
        <v>237</v>
      </c>
      <c r="B41" s="691">
        <v>598.96641999999986</v>
      </c>
      <c r="C41" s="691">
        <v>6658.1421300000002</v>
      </c>
      <c r="D41" s="692">
        <v>2.3999999999999998E-4</v>
      </c>
      <c r="E41" s="693">
        <v>0.67254000000000003</v>
      </c>
      <c r="F41" s="53"/>
      <c r="L41" s="134"/>
      <c r="M41" s="134"/>
      <c r="N41" s="134"/>
      <c r="O41" s="134"/>
    </row>
    <row r="42" spans="1:15" ht="12.75" customHeight="1">
      <c r="A42" s="347" t="s">
        <v>123</v>
      </c>
      <c r="B42" s="350">
        <v>95.148660000000007</v>
      </c>
      <c r="C42" s="350">
        <v>918.65389000000005</v>
      </c>
      <c r="D42" s="351">
        <v>0.49234</v>
      </c>
      <c r="E42" s="352">
        <v>3.8902500000000004</v>
      </c>
      <c r="F42" s="53"/>
      <c r="L42" s="134"/>
      <c r="M42" s="134"/>
      <c r="N42" s="134"/>
      <c r="O42" s="134"/>
    </row>
    <row r="43" spans="1:15" ht="12.75" customHeight="1">
      <c r="A43" s="347" t="s">
        <v>124</v>
      </c>
      <c r="B43" s="350">
        <v>602.55631999999991</v>
      </c>
      <c r="C43" s="350">
        <v>6844.2107300000007</v>
      </c>
      <c r="D43" s="351">
        <v>0</v>
      </c>
      <c r="E43" s="352">
        <v>0.80843999999999994</v>
      </c>
      <c r="F43" s="53"/>
      <c r="L43" s="134"/>
      <c r="M43" s="134"/>
      <c r="N43" s="134"/>
      <c r="O43" s="134"/>
    </row>
    <row r="44" spans="1:15" ht="12.75" customHeight="1">
      <c r="A44" s="347" t="s">
        <v>125</v>
      </c>
      <c r="B44" s="350">
        <v>32.509360000000001</v>
      </c>
      <c r="C44" s="350">
        <v>336.34987000000001</v>
      </c>
      <c r="D44" s="351">
        <v>0</v>
      </c>
      <c r="E44" s="352">
        <v>0</v>
      </c>
      <c r="F44" s="53"/>
      <c r="L44" s="134"/>
      <c r="M44" s="134"/>
      <c r="N44" s="134"/>
      <c r="O44" s="134"/>
    </row>
    <row r="45" spans="1:15" ht="12.75" customHeight="1">
      <c r="A45" s="689" t="s">
        <v>238</v>
      </c>
      <c r="B45" s="691">
        <v>635.06567999999993</v>
      </c>
      <c r="C45" s="691">
        <v>8099.2144900000003</v>
      </c>
      <c r="D45" s="692">
        <v>0.49234</v>
      </c>
      <c r="E45" s="693">
        <v>4.69869</v>
      </c>
      <c r="F45" s="53"/>
      <c r="L45" s="134"/>
      <c r="M45" s="134"/>
      <c r="N45" s="134"/>
      <c r="O45" s="134"/>
    </row>
    <row r="46" spans="1:15" ht="12.75" customHeight="1">
      <c r="A46" s="347" t="s">
        <v>126</v>
      </c>
      <c r="B46" s="350">
        <v>54.57432</v>
      </c>
      <c r="C46" s="350">
        <v>534.75850000000003</v>
      </c>
      <c r="D46" s="351">
        <v>5.2899999999999996E-2</v>
      </c>
      <c r="E46" s="352">
        <v>0.15255000000000002</v>
      </c>
      <c r="F46" s="53"/>
      <c r="L46" s="134"/>
      <c r="M46" s="134"/>
      <c r="N46" s="134"/>
      <c r="O46" s="134"/>
    </row>
    <row r="47" spans="1:15" ht="12.75" customHeight="1">
      <c r="A47" s="347" t="s">
        <v>127</v>
      </c>
      <c r="B47" s="350">
        <v>954.75314000000003</v>
      </c>
      <c r="C47" s="350">
        <v>10880.861419999999</v>
      </c>
      <c r="D47" s="351">
        <v>0</v>
      </c>
      <c r="E47" s="352">
        <v>1.8451899999999999</v>
      </c>
      <c r="F47" s="53"/>
      <c r="L47" s="134"/>
      <c r="M47" s="134"/>
      <c r="N47" s="134"/>
      <c r="O47" s="134"/>
    </row>
    <row r="48" spans="1:15" ht="12.75" customHeight="1">
      <c r="A48" s="347" t="s">
        <v>128</v>
      </c>
      <c r="B48" s="350">
        <v>60.104819999999997</v>
      </c>
      <c r="C48" s="350">
        <v>632.03478999999993</v>
      </c>
      <c r="D48" s="351">
        <v>0</v>
      </c>
      <c r="E48" s="352">
        <v>0</v>
      </c>
      <c r="F48" s="53"/>
      <c r="L48" s="134"/>
      <c r="M48" s="134"/>
      <c r="N48" s="134"/>
      <c r="O48" s="134"/>
    </row>
    <row r="49" spans="1:15" ht="12.75" customHeight="1">
      <c r="A49" s="689" t="s">
        <v>239</v>
      </c>
      <c r="B49" s="691">
        <v>1069.43228</v>
      </c>
      <c r="C49" s="691">
        <v>12047.654709999999</v>
      </c>
      <c r="D49" s="692">
        <v>5.2899999999999996E-2</v>
      </c>
      <c r="E49" s="693">
        <v>1.9977399999999998</v>
      </c>
      <c r="F49" s="53"/>
      <c r="L49" s="134"/>
      <c r="M49" s="134"/>
      <c r="N49" s="134"/>
      <c r="O49" s="134"/>
    </row>
    <row r="50" spans="1:15" ht="12.75" customHeight="1">
      <c r="A50" s="348" t="s">
        <v>240</v>
      </c>
      <c r="B50" s="353">
        <v>266.01300000000003</v>
      </c>
      <c r="C50" s="353">
        <v>2601.578</v>
      </c>
      <c r="D50" s="354">
        <v>0.58058999999999994</v>
      </c>
      <c r="E50" s="355">
        <v>4.4558900000000001</v>
      </c>
      <c r="F50" s="53"/>
      <c r="L50" s="134"/>
      <c r="M50" s="134"/>
      <c r="N50" s="134"/>
      <c r="O50" s="134"/>
    </row>
    <row r="51" spans="1:15" ht="12.75" customHeight="1">
      <c r="A51" s="348" t="s">
        <v>241</v>
      </c>
      <c r="B51" s="353">
        <v>3242.0916399999996</v>
      </c>
      <c r="C51" s="353">
        <v>36859.211660000001</v>
      </c>
      <c r="D51" s="354">
        <v>0</v>
      </c>
      <c r="E51" s="355">
        <v>2.6709499999999999</v>
      </c>
      <c r="F51" s="53"/>
      <c r="L51" s="134"/>
      <c r="M51" s="134"/>
      <c r="N51" s="134"/>
      <c r="O51" s="134"/>
    </row>
    <row r="52" spans="1:15" ht="12.75" customHeight="1">
      <c r="A52" s="348" t="s">
        <v>242</v>
      </c>
      <c r="B52" s="353">
        <v>189.69811999999999</v>
      </c>
      <c r="C52" s="353">
        <v>1978.9501299999999</v>
      </c>
      <c r="D52" s="354">
        <v>0</v>
      </c>
      <c r="E52" s="355">
        <v>0.44104000000000004</v>
      </c>
      <c r="F52" s="44"/>
      <c r="L52" s="134"/>
      <c r="M52" s="134"/>
      <c r="N52" s="134"/>
      <c r="O52" s="134"/>
    </row>
    <row r="53" spans="1:15" ht="12.75" customHeight="1">
      <c r="A53" s="1022" t="s">
        <v>604</v>
      </c>
      <c r="B53" s="1026">
        <v>3697.8027599999996</v>
      </c>
      <c r="C53" s="1026">
        <v>41439.73979</v>
      </c>
      <c r="D53" s="1027">
        <v>0.58058999999999994</v>
      </c>
      <c r="E53" s="1028">
        <v>7.5678799999999997</v>
      </c>
      <c r="L53" s="134"/>
      <c r="M53" s="134"/>
      <c r="N53" s="134"/>
      <c r="O53" s="134"/>
    </row>
    <row r="54" spans="1:15" ht="24.75" customHeight="1">
      <c r="A54" s="1084" t="s">
        <v>25</v>
      </c>
      <c r="B54" s="1084"/>
      <c r="C54" s="1084"/>
      <c r="D54" s="1084"/>
      <c r="E54" s="1084"/>
      <c r="F54" s="774"/>
    </row>
    <row r="55" spans="1:15">
      <c r="A55" s="563" t="s">
        <v>26</v>
      </c>
      <c r="B55" s="176"/>
      <c r="C55" s="176"/>
      <c r="D55" s="176"/>
      <c r="E55" s="176"/>
      <c r="F55" s="176"/>
    </row>
    <row r="56" spans="1:15" ht="12.75" customHeight="1">
      <c r="A56" s="17" t="s">
        <v>607</v>
      </c>
    </row>
    <row r="57" spans="1:15" ht="12.75" customHeight="1"/>
    <row r="58" spans="1:15" ht="12.75" customHeight="1">
      <c r="A58" s="310" t="s">
        <v>670</v>
      </c>
      <c r="D58" s="139" t="str">
        <f t="shared" ref="D58:D59" si="0">E1</f>
        <v>Prosinac 2022.</v>
      </c>
    </row>
    <row r="59" spans="1:15" ht="12.75" customHeight="1">
      <c r="A59" s="564" t="s">
        <v>671</v>
      </c>
      <c r="D59" s="536" t="str">
        <f t="shared" si="0"/>
        <v>December 2022</v>
      </c>
    </row>
    <row r="60" spans="1:15" ht="12.75" customHeight="1">
      <c r="D60" s="65" t="s">
        <v>571</v>
      </c>
    </row>
    <row r="61" spans="1:15" ht="42.75" customHeight="1">
      <c r="A61" s="1079" t="s">
        <v>605</v>
      </c>
      <c r="B61" s="1080" t="s">
        <v>608</v>
      </c>
      <c r="C61" s="1080"/>
      <c r="D61" s="1080"/>
      <c r="E61" s="770"/>
    </row>
    <row r="62" spans="1:15" ht="60">
      <c r="A62" s="1079"/>
      <c r="B62" s="688" t="s">
        <v>601</v>
      </c>
      <c r="C62" s="688" t="s">
        <v>606</v>
      </c>
      <c r="D62" s="688" t="s">
        <v>609</v>
      </c>
    </row>
    <row r="63" spans="1:15" ht="12.75" customHeight="1">
      <c r="A63" s="345" t="s">
        <v>117</v>
      </c>
      <c r="B63" s="346">
        <v>29.770599999999998</v>
      </c>
      <c r="C63" s="346">
        <v>1098.53745</v>
      </c>
      <c r="D63" s="346">
        <v>4499.6724199999981</v>
      </c>
      <c r="M63" s="134"/>
      <c r="N63" s="134"/>
      <c r="O63" s="134"/>
    </row>
    <row r="64" spans="1:15" ht="12.75" customHeight="1">
      <c r="A64" s="347" t="s">
        <v>118</v>
      </c>
      <c r="B64" s="346">
        <v>12060.88607</v>
      </c>
      <c r="C64" s="346">
        <v>212137.42960999999</v>
      </c>
      <c r="D64" s="346">
        <v>3094281.9775999989</v>
      </c>
      <c r="M64" s="134"/>
      <c r="N64" s="134"/>
      <c r="O64" s="134"/>
    </row>
    <row r="65" spans="1:15" ht="12.75" customHeight="1">
      <c r="A65" s="347" t="s">
        <v>119</v>
      </c>
      <c r="B65" s="346">
        <v>40801.977279999999</v>
      </c>
      <c r="C65" s="346">
        <v>592018.52012</v>
      </c>
      <c r="D65" s="346">
        <v>2350380.4794800007</v>
      </c>
      <c r="M65" s="134"/>
      <c r="N65" s="134"/>
      <c r="O65" s="134"/>
    </row>
    <row r="66" spans="1:15" ht="12.75" customHeight="1">
      <c r="A66" s="689" t="s">
        <v>236</v>
      </c>
      <c r="B66" s="690">
        <v>52892.633950000003</v>
      </c>
      <c r="C66" s="690">
        <v>805254.48717999994</v>
      </c>
      <c r="D66" s="690">
        <v>5449162.1294999998</v>
      </c>
      <c r="M66" s="134"/>
      <c r="N66" s="134"/>
      <c r="O66" s="134"/>
    </row>
    <row r="67" spans="1:15" ht="12.75" customHeight="1">
      <c r="A67" s="347" t="s">
        <v>120</v>
      </c>
      <c r="B67" s="346">
        <v>0</v>
      </c>
      <c r="C67" s="346">
        <v>141.65211000000002</v>
      </c>
      <c r="D67" s="346">
        <v>745.24487000000011</v>
      </c>
      <c r="M67" s="134"/>
      <c r="N67" s="134"/>
      <c r="O67" s="134"/>
    </row>
    <row r="68" spans="1:15" ht="12.75" customHeight="1">
      <c r="A68" s="347" t="s">
        <v>121</v>
      </c>
      <c r="B68" s="346">
        <v>5200.5022800000006</v>
      </c>
      <c r="C68" s="346">
        <v>80409.177490000016</v>
      </c>
      <c r="D68" s="346">
        <v>1206626.0837600001</v>
      </c>
      <c r="M68" s="134"/>
      <c r="N68" s="134"/>
      <c r="O68" s="134"/>
    </row>
    <row r="69" spans="1:15" ht="12.75" customHeight="1">
      <c r="A69" s="347" t="s">
        <v>122</v>
      </c>
      <c r="B69" s="346">
        <v>14115.58628</v>
      </c>
      <c r="C69" s="346">
        <v>177665.77813999998</v>
      </c>
      <c r="D69" s="346">
        <v>727402.92583000008</v>
      </c>
      <c r="M69" s="134"/>
      <c r="N69" s="134"/>
      <c r="O69" s="134"/>
    </row>
    <row r="70" spans="1:15" ht="12.75" customHeight="1">
      <c r="A70" s="689" t="s">
        <v>237</v>
      </c>
      <c r="B70" s="690">
        <v>19316.08856</v>
      </c>
      <c r="C70" s="690">
        <v>258216.60774000001</v>
      </c>
      <c r="D70" s="690">
        <v>1934774.2544600002</v>
      </c>
      <c r="M70" s="134"/>
      <c r="N70" s="134"/>
      <c r="O70" s="134"/>
    </row>
    <row r="71" spans="1:15">
      <c r="A71" s="347" t="s">
        <v>123</v>
      </c>
      <c r="B71" s="346">
        <v>0</v>
      </c>
      <c r="C71" s="346">
        <v>155.13335999999998</v>
      </c>
      <c r="D71" s="346">
        <v>3087.5004600000002</v>
      </c>
      <c r="M71" s="134"/>
      <c r="N71" s="134"/>
      <c r="O71" s="134"/>
    </row>
    <row r="72" spans="1:15">
      <c r="A72" s="347" t="s">
        <v>124</v>
      </c>
      <c r="B72" s="346">
        <v>8096.16626</v>
      </c>
      <c r="C72" s="346">
        <v>111844.85329000001</v>
      </c>
      <c r="D72" s="346">
        <v>1792567.8207799988</v>
      </c>
      <c r="M72" s="134"/>
      <c r="N72" s="134"/>
      <c r="O72" s="134"/>
    </row>
    <row r="73" spans="1:15">
      <c r="A73" s="347" t="s">
        <v>125</v>
      </c>
      <c r="B73" s="346">
        <v>17760.944059999998</v>
      </c>
      <c r="C73" s="346">
        <v>271828.53375999996</v>
      </c>
      <c r="D73" s="346">
        <v>1074795.8476200001</v>
      </c>
      <c r="M73" s="134"/>
      <c r="N73" s="134"/>
      <c r="O73" s="134"/>
    </row>
    <row r="74" spans="1:15">
      <c r="A74" s="689" t="s">
        <v>238</v>
      </c>
      <c r="B74" s="690">
        <v>25857.11032</v>
      </c>
      <c r="C74" s="690">
        <v>383828.52041</v>
      </c>
      <c r="D74" s="690">
        <v>2870451.1688599987</v>
      </c>
      <c r="M74" s="134"/>
      <c r="N74" s="134"/>
      <c r="O74" s="134"/>
    </row>
    <row r="75" spans="1:15">
      <c r="A75" s="347" t="s">
        <v>126</v>
      </c>
      <c r="B75" s="346">
        <v>0.58428000000000002</v>
      </c>
      <c r="C75" s="346">
        <v>436.42190000000005</v>
      </c>
      <c r="D75" s="346">
        <v>3582.7103299999994</v>
      </c>
      <c r="M75" s="134"/>
      <c r="N75" s="134"/>
      <c r="O75" s="134"/>
    </row>
    <row r="76" spans="1:15">
      <c r="A76" s="347" t="s">
        <v>127</v>
      </c>
      <c r="B76" s="346">
        <v>13033.391750000001</v>
      </c>
      <c r="C76" s="346">
        <v>167831.23523999998</v>
      </c>
      <c r="D76" s="346">
        <v>2419342.2061799997</v>
      </c>
      <c r="M76" s="134"/>
      <c r="N76" s="134"/>
      <c r="O76" s="134"/>
    </row>
    <row r="77" spans="1:15">
      <c r="A77" s="347" t="s">
        <v>128</v>
      </c>
      <c r="B77" s="346">
        <v>39100.332630000004</v>
      </c>
      <c r="C77" s="346">
        <v>509012.47982999997</v>
      </c>
      <c r="D77" s="346">
        <v>2096740.2015099998</v>
      </c>
      <c r="M77" s="134"/>
      <c r="N77" s="134"/>
      <c r="O77" s="134"/>
    </row>
    <row r="78" spans="1:15">
      <c r="A78" s="689" t="s">
        <v>239</v>
      </c>
      <c r="B78" s="690">
        <v>52134.308660000002</v>
      </c>
      <c r="C78" s="690">
        <v>677280.13696999988</v>
      </c>
      <c r="D78" s="690">
        <v>4519665.1180199999</v>
      </c>
      <c r="M78" s="134"/>
      <c r="N78" s="134"/>
      <c r="O78" s="134"/>
    </row>
    <row r="79" spans="1:15">
      <c r="A79" s="348" t="s">
        <v>240</v>
      </c>
      <c r="B79" s="349">
        <v>30.354879999999998</v>
      </c>
      <c r="C79" s="349">
        <v>1831.7448200000001</v>
      </c>
      <c r="D79" s="349">
        <v>11915.128079999999</v>
      </c>
      <c r="M79" s="134"/>
      <c r="N79" s="134"/>
      <c r="O79" s="134"/>
    </row>
    <row r="80" spans="1:15">
      <c r="A80" s="348" t="s">
        <v>241</v>
      </c>
      <c r="B80" s="349">
        <v>38390.946360000002</v>
      </c>
      <c r="C80" s="349">
        <v>572222.69562999997</v>
      </c>
      <c r="D80" s="349">
        <v>8512818.0883199982</v>
      </c>
      <c r="M80" s="134"/>
      <c r="N80" s="134"/>
      <c r="O80" s="134"/>
    </row>
    <row r="81" spans="1:15">
      <c r="A81" s="348" t="s">
        <v>242</v>
      </c>
      <c r="B81" s="349">
        <v>111778.84024999999</v>
      </c>
      <c r="C81" s="349">
        <v>1550525.3118499997</v>
      </c>
      <c r="D81" s="349">
        <v>6249319.4544400005</v>
      </c>
      <c r="M81" s="134"/>
      <c r="N81" s="134"/>
      <c r="O81" s="134"/>
    </row>
    <row r="82" spans="1:15">
      <c r="A82" s="1022" t="s">
        <v>610</v>
      </c>
      <c r="B82" s="1025">
        <v>150200.14149000001</v>
      </c>
      <c r="C82" s="1025">
        <v>2124579.7522999998</v>
      </c>
      <c r="D82" s="1025">
        <v>14774052.670839999</v>
      </c>
      <c r="M82" s="134"/>
      <c r="N82" s="134"/>
      <c r="O82" s="134"/>
    </row>
    <row r="83" spans="1:15">
      <c r="A83" s="17" t="s">
        <v>607</v>
      </c>
    </row>
    <row r="85" spans="1:15">
      <c r="A85" s="620" t="s">
        <v>81</v>
      </c>
      <c r="E85" s="14" t="s">
        <v>832</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96"/>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5" customWidth="1"/>
    <col min="12" max="12" width="12.140625" customWidth="1"/>
  </cols>
  <sheetData>
    <row r="1" spans="1:13" ht="12.75" customHeight="1">
      <c r="A1" s="138" t="s">
        <v>672</v>
      </c>
      <c r="E1" s="139" t="str">
        <f>Naslovnica!A20</f>
        <v>Prosinac 2022.</v>
      </c>
    </row>
    <row r="2" spans="1:13" ht="12.75" customHeight="1">
      <c r="A2" s="534" t="s">
        <v>955</v>
      </c>
      <c r="E2" s="536" t="str">
        <f>Naslovnica!A24</f>
        <v>December 2022</v>
      </c>
    </row>
    <row r="3" spans="1:13" ht="12.75" customHeight="1">
      <c r="E3" s="14" t="s">
        <v>324</v>
      </c>
      <c r="F3" s="311"/>
      <c r="G3" s="311"/>
    </row>
    <row r="4" spans="1:13" ht="16.5" customHeight="1">
      <c r="A4" s="1088" t="s">
        <v>590</v>
      </c>
      <c r="B4" s="1095" t="s">
        <v>589</v>
      </c>
      <c r="C4" s="1095"/>
      <c r="D4" s="1095"/>
      <c r="E4" s="1095"/>
      <c r="F4" s="265"/>
      <c r="G4" s="265"/>
    </row>
    <row r="5" spans="1:13" ht="12.75" customHeight="1">
      <c r="A5" s="1088"/>
      <c r="B5" s="1093" t="str">
        <f>Naslovnica!A20</f>
        <v>Prosinac 2022.</v>
      </c>
      <c r="C5" s="1093"/>
      <c r="D5" s="1094" t="s">
        <v>17</v>
      </c>
      <c r="E5" s="1094"/>
    </row>
    <row r="6" spans="1:13" ht="12.75" customHeight="1">
      <c r="A6" s="1088"/>
      <c r="B6" s="1091" t="str">
        <f>Naslovnica!A24</f>
        <v>December 2022</v>
      </c>
      <c r="C6" s="1091"/>
      <c r="D6" s="1092" t="s">
        <v>45</v>
      </c>
      <c r="E6" s="1092"/>
    </row>
    <row r="7" spans="1:13" ht="12.75" customHeight="1">
      <c r="A7" s="1088"/>
      <c r="B7" s="743" t="s">
        <v>27</v>
      </c>
      <c r="C7" s="694" t="s">
        <v>28</v>
      </c>
      <c r="D7" s="694" t="s">
        <v>146</v>
      </c>
      <c r="E7" s="694" t="s">
        <v>144</v>
      </c>
    </row>
    <row r="8" spans="1:13" ht="12.75" customHeight="1">
      <c r="A8" s="1088"/>
      <c r="B8" s="742" t="s">
        <v>29</v>
      </c>
      <c r="C8" s="695" t="s">
        <v>30</v>
      </c>
      <c r="D8" s="695" t="s">
        <v>29</v>
      </c>
      <c r="E8" s="695" t="s">
        <v>145</v>
      </c>
    </row>
    <row r="9" spans="1:13" ht="12.75" customHeight="1">
      <c r="A9" s="356" t="s">
        <v>117</v>
      </c>
      <c r="B9" s="357">
        <v>598815.04733000009</v>
      </c>
      <c r="C9" s="358">
        <v>4.5304896503012299E-3</v>
      </c>
      <c r="D9" s="357">
        <v>9547.5047400000039</v>
      </c>
      <c r="E9" s="358">
        <v>1.6202325853611477E-2</v>
      </c>
      <c r="G9" s="134"/>
      <c r="H9" s="826"/>
      <c r="I9" s="826"/>
      <c r="J9" s="826"/>
      <c r="K9" s="826"/>
      <c r="L9" s="811"/>
      <c r="M9" s="77"/>
    </row>
    <row r="10" spans="1:13" ht="12.75" customHeight="1">
      <c r="A10" s="356" t="s">
        <v>118</v>
      </c>
      <c r="B10" s="357">
        <v>44434458.298239999</v>
      </c>
      <c r="C10" s="358">
        <v>0.33618035207117697</v>
      </c>
      <c r="D10" s="357">
        <v>-322660.40728999674</v>
      </c>
      <c r="E10" s="358">
        <v>-7.2091416208641679E-3</v>
      </c>
      <c r="G10" s="134"/>
      <c r="H10" s="826"/>
      <c r="I10" s="826"/>
      <c r="J10" s="826"/>
      <c r="K10" s="826"/>
      <c r="L10" s="811"/>
      <c r="M10" s="77"/>
    </row>
    <row r="11" spans="1:13" ht="12.75" customHeight="1">
      <c r="A11" s="356" t="s">
        <v>119</v>
      </c>
      <c r="B11" s="357">
        <v>4294159.3382099997</v>
      </c>
      <c r="C11" s="358">
        <v>3.2488569759977243E-2</v>
      </c>
      <c r="D11" s="357">
        <v>82631.03973999992</v>
      </c>
      <c r="E11" s="358">
        <v>1.9620202901169836E-2</v>
      </c>
      <c r="G11" s="134"/>
      <c r="H11" s="826"/>
      <c r="I11" s="826"/>
      <c r="J11" s="826"/>
      <c r="K11" s="826"/>
      <c r="L11" s="811"/>
      <c r="M11" s="77"/>
    </row>
    <row r="12" spans="1:13" ht="12.75" customHeight="1">
      <c r="A12" s="696" t="s">
        <v>591</v>
      </c>
      <c r="B12" s="697">
        <v>49327432.68378</v>
      </c>
      <c r="C12" s="698">
        <v>0.37319941148145541</v>
      </c>
      <c r="D12" s="697">
        <v>-230481.86280999333</v>
      </c>
      <c r="E12" s="698">
        <v>-4.650757904538394E-3</v>
      </c>
      <c r="G12" s="134"/>
      <c r="H12" s="826"/>
      <c r="I12" s="826"/>
      <c r="J12" s="826"/>
      <c r="K12" s="826"/>
      <c r="L12" s="811"/>
      <c r="M12" s="77"/>
    </row>
    <row r="13" spans="1:13" ht="12.75" customHeight="1">
      <c r="A13" s="356" t="s">
        <v>120</v>
      </c>
      <c r="B13" s="357">
        <v>373352.88545</v>
      </c>
      <c r="C13" s="358">
        <v>2.8246975271968662E-3</v>
      </c>
      <c r="D13" s="357">
        <v>8046.4157799999812</v>
      </c>
      <c r="E13" s="358">
        <v>2.2026480361184708E-2</v>
      </c>
      <c r="G13" s="134"/>
      <c r="H13" s="826"/>
      <c r="I13" s="826"/>
      <c r="J13" s="826"/>
      <c r="K13" s="826"/>
      <c r="L13" s="811"/>
      <c r="M13" s="77"/>
    </row>
    <row r="14" spans="1:13" ht="12.75" customHeight="1">
      <c r="A14" s="356" t="s">
        <v>121</v>
      </c>
      <c r="B14" s="357">
        <v>17946883.49557</v>
      </c>
      <c r="C14" s="358">
        <v>0.13578177484747447</v>
      </c>
      <c r="D14" s="357">
        <v>-108517.17267999798</v>
      </c>
      <c r="E14" s="358">
        <v>-6.010233429536882E-3</v>
      </c>
      <c r="G14" s="134"/>
      <c r="H14" s="826"/>
      <c r="I14" s="826"/>
      <c r="J14" s="826"/>
      <c r="K14" s="826"/>
      <c r="L14" s="811"/>
      <c r="M14" s="77"/>
    </row>
    <row r="15" spans="1:13" ht="12.75" customHeight="1">
      <c r="A15" s="356" t="s">
        <v>122</v>
      </c>
      <c r="B15" s="357">
        <v>1208373.10118</v>
      </c>
      <c r="C15" s="358">
        <v>9.1422582866082271E-3</v>
      </c>
      <c r="D15" s="357">
        <v>17328.74953999999</v>
      </c>
      <c r="E15" s="825">
        <v>1.454920592683151E-2</v>
      </c>
      <c r="G15" s="134"/>
      <c r="H15" s="826"/>
      <c r="I15" s="826"/>
      <c r="J15" s="826"/>
      <c r="K15" s="826"/>
      <c r="L15" s="811"/>
      <c r="M15" s="77"/>
    </row>
    <row r="16" spans="1:13" ht="12.75" customHeight="1">
      <c r="A16" s="699" t="s">
        <v>592</v>
      </c>
      <c r="B16" s="697">
        <v>19528609.4822</v>
      </c>
      <c r="C16" s="698">
        <v>0.14774873066127958</v>
      </c>
      <c r="D16" s="697">
        <v>-83142.007360000163</v>
      </c>
      <c r="E16" s="698">
        <v>-4.2393973533806362E-3</v>
      </c>
      <c r="G16" s="134"/>
      <c r="H16" s="826"/>
      <c r="I16" s="826"/>
      <c r="J16" s="826"/>
      <c r="K16" s="826"/>
      <c r="L16" s="811"/>
      <c r="M16" s="77"/>
    </row>
    <row r="17" spans="1:13" ht="12.75" customHeight="1">
      <c r="A17" s="356" t="s">
        <v>123</v>
      </c>
      <c r="B17" s="357">
        <v>507293.49644000002</v>
      </c>
      <c r="C17" s="358">
        <v>3.8380597574061695E-3</v>
      </c>
      <c r="D17" s="357">
        <v>16999.624230000016</v>
      </c>
      <c r="E17" s="358">
        <v>3.4672316326072261E-2</v>
      </c>
      <c r="G17" s="134"/>
      <c r="H17" s="826"/>
      <c r="I17" s="826"/>
      <c r="J17" s="826"/>
      <c r="K17" s="826"/>
      <c r="L17" s="811"/>
      <c r="M17" s="77"/>
    </row>
    <row r="18" spans="1:13" ht="12.75" customHeight="1">
      <c r="A18" s="356" t="s">
        <v>124</v>
      </c>
      <c r="B18" s="357">
        <v>20573536.795949999</v>
      </c>
      <c r="C18" s="358">
        <v>0.15565439769715245</v>
      </c>
      <c r="D18" s="357">
        <v>-164760.85750000179</v>
      </c>
      <c r="E18" s="358">
        <v>-7.9447628852309382E-3</v>
      </c>
      <c r="G18" s="134"/>
      <c r="H18" s="826"/>
      <c r="I18" s="826"/>
      <c r="J18" s="826"/>
      <c r="K18" s="826"/>
      <c r="L18" s="811"/>
      <c r="M18" s="77"/>
    </row>
    <row r="19" spans="1:13" ht="12.75" customHeight="1">
      <c r="A19" s="356" t="s">
        <v>125</v>
      </c>
      <c r="B19" s="357">
        <v>1829494.51621</v>
      </c>
      <c r="C19" s="358">
        <v>1.3841512513636887E-2</v>
      </c>
      <c r="D19" s="357">
        <v>43647.841999999946</v>
      </c>
      <c r="E19" s="358">
        <v>2.4440979525472528E-2</v>
      </c>
      <c r="G19" s="134"/>
      <c r="H19" s="826"/>
      <c r="I19" s="826"/>
      <c r="J19" s="826"/>
      <c r="K19" s="826"/>
      <c r="L19" s="811"/>
      <c r="M19" s="77"/>
    </row>
    <row r="20" spans="1:13" ht="12.75" customHeight="1">
      <c r="A20" s="696" t="s">
        <v>593</v>
      </c>
      <c r="B20" s="697">
        <v>22910324.808600001</v>
      </c>
      <c r="C20" s="698">
        <v>0.17333396996819553</v>
      </c>
      <c r="D20" s="697">
        <v>-104113.39127000049</v>
      </c>
      <c r="E20" s="698">
        <v>-4.523829361630427E-3</v>
      </c>
      <c r="G20" s="134"/>
      <c r="H20" s="826"/>
      <c r="I20" s="826"/>
      <c r="J20" s="826"/>
      <c r="K20" s="826"/>
      <c r="L20" s="811"/>
      <c r="M20" s="77"/>
    </row>
    <row r="21" spans="1:13" ht="12.75" customHeight="1">
      <c r="A21" s="356" t="s">
        <v>126</v>
      </c>
      <c r="B21" s="357">
        <v>451463.62942000001</v>
      </c>
      <c r="C21" s="358">
        <v>3.4156645022441635E-3</v>
      </c>
      <c r="D21" s="357">
        <v>7001.1544700000086</v>
      </c>
      <c r="E21" s="358">
        <v>1.5751958522004728E-2</v>
      </c>
      <c r="G21" s="134"/>
      <c r="H21" s="826"/>
      <c r="I21" s="826"/>
      <c r="J21" s="826"/>
      <c r="K21" s="826"/>
      <c r="L21" s="811"/>
      <c r="M21" s="77"/>
    </row>
    <row r="22" spans="1:13" ht="12.75" customHeight="1">
      <c r="A22" s="356" t="s">
        <v>127</v>
      </c>
      <c r="B22" s="357">
        <v>36458603.186010003</v>
      </c>
      <c r="C22" s="358">
        <v>0.27583696357521814</v>
      </c>
      <c r="D22" s="357">
        <v>-437329.907069996</v>
      </c>
      <c r="E22" s="358">
        <v>-1.1853065376249305E-2</v>
      </c>
      <c r="G22" s="134"/>
      <c r="H22" s="826"/>
      <c r="I22" s="826"/>
      <c r="J22" s="826"/>
      <c r="K22" s="826"/>
      <c r="L22" s="811"/>
      <c r="M22" s="77"/>
    </row>
    <row r="23" spans="1:13" ht="12.75" customHeight="1">
      <c r="A23" s="356" t="s">
        <v>128</v>
      </c>
      <c r="B23" s="357">
        <v>3498031.56611</v>
      </c>
      <c r="C23" s="358">
        <v>2.6465259811607272E-2</v>
      </c>
      <c r="D23" s="357">
        <v>64438.540769999847</v>
      </c>
      <c r="E23" s="358">
        <v>1.876708750700562E-2</v>
      </c>
      <c r="G23" s="134"/>
      <c r="H23" s="826"/>
      <c r="I23" s="826"/>
      <c r="J23" s="826"/>
      <c r="K23" s="826"/>
      <c r="L23" s="811"/>
      <c r="M23" s="77"/>
    </row>
    <row r="24" spans="1:13" ht="12.75" customHeight="1">
      <c r="A24" s="696" t="s">
        <v>594</v>
      </c>
      <c r="B24" s="697">
        <v>40408098.38154</v>
      </c>
      <c r="C24" s="698">
        <v>0.30571788788906956</v>
      </c>
      <c r="D24" s="697">
        <v>-365890.2118299976</v>
      </c>
      <c r="E24" s="698">
        <v>-8.9736183398425595E-3</v>
      </c>
      <c r="G24" s="134"/>
      <c r="H24" s="826"/>
      <c r="I24" s="826"/>
      <c r="J24" s="826"/>
      <c r="K24" s="826"/>
      <c r="L24" s="811"/>
      <c r="M24" s="77"/>
    </row>
    <row r="25" spans="1:13" ht="12.75" customHeight="1">
      <c r="A25" s="359" t="s">
        <v>595</v>
      </c>
      <c r="B25" s="360">
        <v>1930925.0586400004</v>
      </c>
      <c r="C25" s="361">
        <v>1.4608911437148431E-2</v>
      </c>
      <c r="D25" s="360">
        <v>41594.699220000301</v>
      </c>
      <c r="E25" s="361">
        <v>2.2015577642424233E-2</v>
      </c>
      <c r="G25" s="134"/>
      <c r="H25" s="826"/>
      <c r="I25" s="826"/>
      <c r="J25" s="826"/>
      <c r="K25" s="826"/>
      <c r="L25" s="811"/>
      <c r="M25" s="77"/>
    </row>
    <row r="26" spans="1:13" ht="12.75" customHeight="1">
      <c r="A26" s="359" t="s">
        <v>596</v>
      </c>
      <c r="B26" s="360">
        <v>119413481.77576999</v>
      </c>
      <c r="C26" s="361">
        <v>0.903453488191022</v>
      </c>
      <c r="D26" s="360">
        <v>-1033268.34454</v>
      </c>
      <c r="E26" s="361">
        <v>-8.5786319971929981E-3</v>
      </c>
      <c r="G26" s="134"/>
      <c r="H26" s="826"/>
      <c r="I26" s="826"/>
      <c r="J26" s="826"/>
      <c r="K26" s="826"/>
      <c r="L26" s="811"/>
      <c r="M26" s="77"/>
    </row>
    <row r="27" spans="1:13" ht="12.75" customHeight="1">
      <c r="A27" s="359" t="s">
        <v>597</v>
      </c>
      <c r="B27" s="360">
        <v>10830058.521710001</v>
      </c>
      <c r="C27" s="361">
        <v>8.1937600371829636E-2</v>
      </c>
      <c r="D27" s="360">
        <v>208046.1720500011</v>
      </c>
      <c r="E27" s="361">
        <v>1.9586323683445928E-2</v>
      </c>
      <c r="G27" s="134"/>
      <c r="H27" s="826"/>
      <c r="I27" s="826"/>
      <c r="J27" s="826"/>
      <c r="K27" s="826"/>
      <c r="L27" s="811"/>
      <c r="M27" s="77"/>
    </row>
    <row r="28" spans="1:13" ht="18.75" customHeight="1">
      <c r="A28" s="1022" t="s">
        <v>598</v>
      </c>
      <c r="B28" s="1023">
        <v>132174465.35611999</v>
      </c>
      <c r="C28" s="1024">
        <v>1</v>
      </c>
      <c r="D28" s="1023">
        <v>-783627.47326999903</v>
      </c>
      <c r="E28" s="1024">
        <v>-5.8937929733660077E-3</v>
      </c>
      <c r="G28" s="827"/>
      <c r="H28" s="77"/>
      <c r="I28" s="77"/>
      <c r="J28" s="77"/>
      <c r="K28" s="77"/>
      <c r="L28" s="811"/>
      <c r="M28" s="77"/>
    </row>
    <row r="29" spans="1:13" ht="12.75" customHeight="1">
      <c r="A29" s="20" t="s">
        <v>599</v>
      </c>
    </row>
    <row r="30" spans="1:13" ht="12.75" customHeight="1">
      <c r="C30" s="77"/>
    </row>
    <row r="31" spans="1:13" ht="12.75" customHeight="1"/>
    <row r="32" spans="1:13" s="265" customFormat="1" ht="12.75" customHeight="1">
      <c r="A32" s="153" t="s">
        <v>674</v>
      </c>
      <c r="L32" s="139" t="str">
        <f>Naslovnica!A20</f>
        <v>Prosinac 2022.</v>
      </c>
    </row>
    <row r="33" spans="1:12" s="265" customFormat="1" ht="12.75" customHeight="1">
      <c r="A33" s="562" t="s">
        <v>956</v>
      </c>
      <c r="L33" s="536" t="str">
        <f>Naslovnica!A24</f>
        <v>December 2022</v>
      </c>
    </row>
    <row r="34" spans="1:12" s="265" customFormat="1" ht="12.75" customHeight="1"/>
    <row r="35" spans="1:12" s="265" customFormat="1" ht="15" customHeight="1">
      <c r="A35" s="722"/>
      <c r="B35" s="1087" t="s">
        <v>966</v>
      </c>
      <c r="C35" s="1087"/>
      <c r="D35" s="1087"/>
      <c r="E35" s="1087"/>
      <c r="F35" s="1087" t="s">
        <v>965</v>
      </c>
      <c r="G35" s="1087"/>
      <c r="H35" s="1087"/>
      <c r="I35" s="1087"/>
      <c r="J35" s="1087"/>
      <c r="K35" s="1087"/>
      <c r="L35" s="1087"/>
    </row>
    <row r="36" spans="1:12" s="265" customFormat="1" ht="45">
      <c r="A36" s="1088" t="s">
        <v>568</v>
      </c>
      <c r="B36" s="795" t="s">
        <v>67</v>
      </c>
      <c r="C36" s="794" t="s">
        <v>97</v>
      </c>
      <c r="D36" s="794" t="s">
        <v>99</v>
      </c>
      <c r="E36" s="794" t="s">
        <v>101</v>
      </c>
      <c r="F36" s="794" t="s">
        <v>659</v>
      </c>
      <c r="G36" s="792" t="s">
        <v>59</v>
      </c>
      <c r="H36" s="792" t="s">
        <v>50</v>
      </c>
      <c r="I36" s="1021" t="s">
        <v>1502</v>
      </c>
      <c r="J36" s="1021" t="s">
        <v>1503</v>
      </c>
      <c r="K36" s="1021" t="s">
        <v>1504</v>
      </c>
      <c r="L36" s="792" t="s">
        <v>1508</v>
      </c>
    </row>
    <row r="37" spans="1:12" s="265" customFormat="1" ht="34.5" customHeight="1">
      <c r="A37" s="1088"/>
      <c r="B37" s="709" t="s">
        <v>656</v>
      </c>
      <c r="C37" s="793" t="s">
        <v>98</v>
      </c>
      <c r="D37" s="793" t="s">
        <v>100</v>
      </c>
      <c r="E37" s="793" t="s">
        <v>102</v>
      </c>
      <c r="F37" s="793" t="s">
        <v>245</v>
      </c>
      <c r="G37" s="793" t="s">
        <v>51</v>
      </c>
      <c r="H37" s="793" t="s">
        <v>52</v>
      </c>
      <c r="I37" s="709" t="s">
        <v>1505</v>
      </c>
      <c r="J37" s="709" t="s">
        <v>1506</v>
      </c>
      <c r="K37" s="709" t="s">
        <v>1507</v>
      </c>
      <c r="L37" s="796" t="s">
        <v>1509</v>
      </c>
    </row>
    <row r="38" spans="1:12" s="265" customFormat="1">
      <c r="A38" s="362" t="s">
        <v>117</v>
      </c>
      <c r="B38" s="363">
        <v>162.04050000000001</v>
      </c>
      <c r="C38" s="364">
        <v>161.62299999999999</v>
      </c>
      <c r="D38" s="363">
        <v>163.62459999999999</v>
      </c>
      <c r="E38" s="797">
        <v>2.0015999999999963</v>
      </c>
      <c r="F38" s="798">
        <v>-4.2566605953794356E-3</v>
      </c>
      <c r="G38" s="739">
        <v>-2.109614662006154E-2</v>
      </c>
      <c r="H38" s="739">
        <v>-2.109614662006154E-2</v>
      </c>
      <c r="I38" s="739">
        <v>2.618117581639412E-2</v>
      </c>
      <c r="J38" s="739">
        <v>4.0647744931117558E-2</v>
      </c>
      <c r="K38" s="739" t="s">
        <v>140</v>
      </c>
      <c r="L38" s="739">
        <v>5.9383594460524103E-2</v>
      </c>
    </row>
    <row r="39" spans="1:12" s="265" customFormat="1">
      <c r="A39" s="362" t="s">
        <v>120</v>
      </c>
      <c r="B39" s="363">
        <v>168.76349999999999</v>
      </c>
      <c r="C39" s="364">
        <v>168.76349999999999</v>
      </c>
      <c r="D39" s="363">
        <v>171.43520000000001</v>
      </c>
      <c r="E39" s="797">
        <v>2.6717000000000155</v>
      </c>
      <c r="F39" s="798">
        <v>-1.051438582337394E-2</v>
      </c>
      <c r="G39" s="739">
        <v>-4.2492893737978932E-2</v>
      </c>
      <c r="H39" s="739">
        <v>-4.2492893737978932E-2</v>
      </c>
      <c r="I39" s="739">
        <v>3.0462876072428369E-2</v>
      </c>
      <c r="J39" s="739">
        <v>4.7228832338083393E-2</v>
      </c>
      <c r="K39" s="739" t="s">
        <v>140</v>
      </c>
      <c r="L39" s="739">
        <v>6.4543178363061449E-2</v>
      </c>
    </row>
    <row r="40" spans="1:12" s="265" customFormat="1">
      <c r="A40" s="362" t="s">
        <v>123</v>
      </c>
      <c r="B40" s="363">
        <v>175.75729999999999</v>
      </c>
      <c r="C40" s="364">
        <v>175.57640000000001</v>
      </c>
      <c r="D40" s="363">
        <v>177.08539999999999</v>
      </c>
      <c r="E40" s="797">
        <v>1.5089999999999861</v>
      </c>
      <c r="F40" s="798">
        <v>-2.6087153906831917E-3</v>
      </c>
      <c r="G40" s="739">
        <v>-7.1253436087452382E-2</v>
      </c>
      <c r="H40" s="739">
        <v>-7.1253436087452382E-2</v>
      </c>
      <c r="I40" s="739">
        <v>3.2068804828127018E-2</v>
      </c>
      <c r="J40" s="739">
        <v>5.1608558278959604E-2</v>
      </c>
      <c r="K40" s="739" t="s">
        <v>140</v>
      </c>
      <c r="L40" s="739">
        <v>6.9721974099647088E-2</v>
      </c>
    </row>
    <row r="41" spans="1:12" s="265" customFormat="1">
      <c r="A41" s="362" t="s">
        <v>126</v>
      </c>
      <c r="B41" s="363">
        <v>160.2619</v>
      </c>
      <c r="C41" s="364">
        <v>160.04560000000001</v>
      </c>
      <c r="D41" s="363">
        <v>162.851</v>
      </c>
      <c r="E41" s="797">
        <v>2.8053999999999917</v>
      </c>
      <c r="F41" s="798">
        <v>-1.3159563790417494E-2</v>
      </c>
      <c r="G41" s="739">
        <v>-4.9208484049543033E-2</v>
      </c>
      <c r="H41" s="739">
        <v>-4.9208484049543033E-2</v>
      </c>
      <c r="I41" s="739">
        <v>2.0502064434956502E-2</v>
      </c>
      <c r="J41" s="739">
        <v>3.842697645106008E-2</v>
      </c>
      <c r="K41" s="739" t="s">
        <v>140</v>
      </c>
      <c r="L41" s="739">
        <v>5.7987098051221375E-2</v>
      </c>
    </row>
    <row r="42" spans="1:12" s="265" customFormat="1">
      <c r="A42" s="700" t="s">
        <v>129</v>
      </c>
      <c r="B42" s="701">
        <v>166.52825659665706</v>
      </c>
      <c r="C42" s="702">
        <v>166.36665664411478</v>
      </c>
      <c r="D42" s="701">
        <v>168.36271842973133</v>
      </c>
      <c r="E42" s="799">
        <v>1.996061785616547</v>
      </c>
      <c r="F42" s="800">
        <v>-6.7883064749976185E-3</v>
      </c>
      <c r="G42" s="781">
        <v>-4.1183068406119849E-2</v>
      </c>
      <c r="H42" s="781">
        <v>-4.1183068406119849E-2</v>
      </c>
      <c r="I42" s="781">
        <v>3.0082420648151142E-2</v>
      </c>
      <c r="J42" s="781">
        <v>4.5272353153598344E-2</v>
      </c>
      <c r="K42" s="781" t="s">
        <v>140</v>
      </c>
      <c r="L42" s="781">
        <v>6.284814011594908E-2</v>
      </c>
    </row>
    <row r="43" spans="1:12" s="265" customFormat="1">
      <c r="A43" s="362" t="s">
        <v>118</v>
      </c>
      <c r="B43" s="363">
        <v>264.61070000000001</v>
      </c>
      <c r="C43" s="364">
        <v>264.51</v>
      </c>
      <c r="D43" s="363">
        <v>267.9914</v>
      </c>
      <c r="E43" s="797">
        <v>3.4814000000000078</v>
      </c>
      <c r="F43" s="798">
        <v>-9.3738792263694526E-3</v>
      </c>
      <c r="G43" s="740">
        <v>-5.6417598562218285E-2</v>
      </c>
      <c r="H43" s="740">
        <v>-5.6417598562218285E-2</v>
      </c>
      <c r="I43" s="740">
        <v>5.7074722705230396E-3</v>
      </c>
      <c r="J43" s="740">
        <v>2.128761365267029E-2</v>
      </c>
      <c r="K43" s="740">
        <v>3.862569151211348E-2</v>
      </c>
      <c r="L43" s="740">
        <v>4.8167498380728313E-2</v>
      </c>
    </row>
    <row r="44" spans="1:12" s="265" customFormat="1">
      <c r="A44" s="362" t="s">
        <v>121</v>
      </c>
      <c r="B44" s="363">
        <v>294.47570000000002</v>
      </c>
      <c r="C44" s="364">
        <v>294.47570000000002</v>
      </c>
      <c r="D44" s="363">
        <v>298.613</v>
      </c>
      <c r="E44" s="797">
        <v>4.137299999999982</v>
      </c>
      <c r="F44" s="798">
        <v>-9.6976924220320004E-3</v>
      </c>
      <c r="G44" s="740">
        <v>-5.1806240821161698E-2</v>
      </c>
      <c r="H44" s="740">
        <v>-5.1806240821161698E-2</v>
      </c>
      <c r="I44" s="740">
        <v>1.4232960560299768E-2</v>
      </c>
      <c r="J44" s="740">
        <v>2.9352553117149904E-2</v>
      </c>
      <c r="K44" s="740">
        <v>4.896248219261512E-2</v>
      </c>
      <c r="L44" s="740">
        <v>5.360033776999984E-2</v>
      </c>
    </row>
    <row r="45" spans="1:12" s="265" customFormat="1">
      <c r="A45" s="362" t="s">
        <v>124</v>
      </c>
      <c r="B45" s="363">
        <v>258.79820000000001</v>
      </c>
      <c r="C45" s="364">
        <v>258.79820000000001</v>
      </c>
      <c r="D45" s="363">
        <v>261.96179999999998</v>
      </c>
      <c r="E45" s="797">
        <v>3.163599999999974</v>
      </c>
      <c r="F45" s="798">
        <v>-1.0425401501273024E-2</v>
      </c>
      <c r="G45" s="740">
        <v>-7.6122271141435882E-2</v>
      </c>
      <c r="H45" s="740">
        <v>-7.6122271141435882E-2</v>
      </c>
      <c r="I45" s="740">
        <v>1.037594985617285E-2</v>
      </c>
      <c r="J45" s="740">
        <v>2.9847718516304411E-2</v>
      </c>
      <c r="K45" s="740">
        <v>4.7870612332980178E-2</v>
      </c>
      <c r="L45" s="740">
        <v>4.7042600324403328E-2</v>
      </c>
    </row>
    <row r="46" spans="1:12" s="265" customFormat="1">
      <c r="A46" s="362" t="s">
        <v>127</v>
      </c>
      <c r="B46" s="363">
        <v>280.4468</v>
      </c>
      <c r="C46" s="364">
        <v>280.39589999999998</v>
      </c>
      <c r="D46" s="363">
        <v>285.01870000000002</v>
      </c>
      <c r="E46" s="797">
        <v>4.6228000000000407</v>
      </c>
      <c r="F46" s="798">
        <v>-1.3944866776436582E-2</v>
      </c>
      <c r="G46" s="740">
        <v>-2.9463532398534609E-2</v>
      </c>
      <c r="H46" s="740">
        <v>-2.9463532398534609E-2</v>
      </c>
      <c r="I46" s="740">
        <v>1.094250701738253E-2</v>
      </c>
      <c r="J46" s="740">
        <v>2.5770206206002122E-2</v>
      </c>
      <c r="K46" s="740">
        <v>4.7297610621597652E-2</v>
      </c>
      <c r="L46" s="740">
        <v>5.1116975845150181E-2</v>
      </c>
    </row>
    <row r="47" spans="1:12" s="265" customFormat="1">
      <c r="A47" s="700" t="s">
        <v>130</v>
      </c>
      <c r="B47" s="701">
        <v>272.9327258224173</v>
      </c>
      <c r="C47" s="702">
        <v>272.91527098962683</v>
      </c>
      <c r="D47" s="701">
        <v>276.68483507506085</v>
      </c>
      <c r="E47" s="799">
        <v>3.7695640854340127</v>
      </c>
      <c r="F47" s="800">
        <v>-1.1059060888833239E-2</v>
      </c>
      <c r="G47" s="781">
        <v>-5.0369259092105434E-2</v>
      </c>
      <c r="H47" s="781">
        <v>-5.0369259092105434E-2</v>
      </c>
      <c r="I47" s="781">
        <v>9.6358311726523205E-3</v>
      </c>
      <c r="J47" s="781">
        <v>2.5395468391519405E-2</v>
      </c>
      <c r="K47" s="781">
        <v>4.4328371486377582E-2</v>
      </c>
      <c r="L47" s="781">
        <v>4.9737795795385509E-2</v>
      </c>
    </row>
    <row r="48" spans="1:12" s="265" customFormat="1">
      <c r="A48" s="362" t="s">
        <v>119</v>
      </c>
      <c r="B48" s="363">
        <v>126.624</v>
      </c>
      <c r="C48" s="364">
        <v>126.624</v>
      </c>
      <c r="D48" s="363">
        <v>127.53019999999999</v>
      </c>
      <c r="E48" s="797">
        <v>0.90619999999999834</v>
      </c>
      <c r="F48" s="798">
        <v>-4.9562020106134197E-3</v>
      </c>
      <c r="G48" s="740">
        <v>-5.5056764205230313E-2</v>
      </c>
      <c r="H48" s="740">
        <v>-5.5056764205230313E-2</v>
      </c>
      <c r="I48" s="740">
        <v>-1.5399791657088491E-2</v>
      </c>
      <c r="J48" s="740">
        <v>7.354277087582739E-3</v>
      </c>
      <c r="K48" s="740" t="s">
        <v>140</v>
      </c>
      <c r="L48" s="740">
        <v>2.8613554943078601E-2</v>
      </c>
    </row>
    <row r="49" spans="1:12" s="265" customFormat="1">
      <c r="A49" s="362" t="s">
        <v>122</v>
      </c>
      <c r="B49" s="363">
        <v>133.30179999999999</v>
      </c>
      <c r="C49" s="364">
        <v>133.30179999999999</v>
      </c>
      <c r="D49" s="363">
        <v>134.9863</v>
      </c>
      <c r="E49" s="797">
        <v>1.6845000000000141</v>
      </c>
      <c r="F49" s="798">
        <v>-7.1295034224894138E-3</v>
      </c>
      <c r="G49" s="740">
        <v>-6.7537233302111921E-2</v>
      </c>
      <c r="H49" s="740">
        <v>-6.7537233302111921E-2</v>
      </c>
      <c r="I49" s="740">
        <v>-1.5323805668894019E-2</v>
      </c>
      <c r="J49" s="740">
        <v>9.2825531444262754E-3</v>
      </c>
      <c r="K49" s="740" t="s">
        <v>140</v>
      </c>
      <c r="L49" s="740">
        <v>3.4951086574919188E-2</v>
      </c>
    </row>
    <row r="50" spans="1:12" s="265" customFormat="1">
      <c r="A50" s="362" t="s">
        <v>125</v>
      </c>
      <c r="B50" s="363">
        <v>128.77500000000001</v>
      </c>
      <c r="C50" s="364">
        <v>128.77500000000001</v>
      </c>
      <c r="D50" s="363">
        <v>129.68860000000001</v>
      </c>
      <c r="E50" s="797">
        <v>0.91360000000000241</v>
      </c>
      <c r="F50" s="798">
        <v>-4.9261083743841194E-3</v>
      </c>
      <c r="G50" s="740">
        <v>-7.1593463556573811E-2</v>
      </c>
      <c r="H50" s="740">
        <v>-7.1593463556573811E-2</v>
      </c>
      <c r="I50" s="740">
        <v>-1.6941604294621992E-2</v>
      </c>
      <c r="J50" s="740">
        <v>7.6282670736014246E-3</v>
      </c>
      <c r="K50" s="740" t="s">
        <v>140</v>
      </c>
      <c r="L50" s="740">
        <v>3.0686437942575751E-2</v>
      </c>
    </row>
    <row r="51" spans="1:12" s="265" customFormat="1">
      <c r="A51" s="362" t="s">
        <v>128</v>
      </c>
      <c r="B51" s="363">
        <v>136.31909999999999</v>
      </c>
      <c r="C51" s="364">
        <v>136.31909999999999</v>
      </c>
      <c r="D51" s="363">
        <v>137.20949999999999</v>
      </c>
      <c r="E51" s="797">
        <v>0.89039999999999964</v>
      </c>
      <c r="F51" s="1011">
        <v>-4.5653597849637517E-3</v>
      </c>
      <c r="G51" s="740">
        <v>-3.4893311537108285E-2</v>
      </c>
      <c r="H51" s="740">
        <v>-3.4893311537108285E-2</v>
      </c>
      <c r="I51" s="740">
        <v>-6.2746456077606982E-3</v>
      </c>
      <c r="J51" s="740">
        <v>1.1091294472357571E-2</v>
      </c>
      <c r="K51" s="740" t="s">
        <v>140</v>
      </c>
      <c r="L51" s="740">
        <v>3.7723370697174685E-2</v>
      </c>
    </row>
    <row r="52" spans="1:12" s="265" customFormat="1">
      <c r="A52" s="700" t="s">
        <v>131</v>
      </c>
      <c r="B52" s="701">
        <v>130.86389236475245</v>
      </c>
      <c r="C52" s="702">
        <v>130.86389236475245</v>
      </c>
      <c r="D52" s="701">
        <v>131.85316207780724</v>
      </c>
      <c r="E52" s="799">
        <v>0.98926971305479583</v>
      </c>
      <c r="F52" s="800">
        <v>-5.1026030940398703E-3</v>
      </c>
      <c r="G52" s="781">
        <v>-5.2533866176678767E-2</v>
      </c>
      <c r="H52" s="781">
        <v>-5.2533866176678767E-2</v>
      </c>
      <c r="I52" s="781">
        <v>-1.2659435259963492E-2</v>
      </c>
      <c r="J52" s="781">
        <v>8.7542583410848973E-3</v>
      </c>
      <c r="K52" s="781" t="s">
        <v>140</v>
      </c>
      <c r="L52" s="781">
        <v>3.2670493113166499E-2</v>
      </c>
    </row>
    <row r="53" spans="1:12" s="265" customFormat="1" ht="12.75" customHeight="1">
      <c r="A53" s="23" t="s">
        <v>567</v>
      </c>
      <c r="G53" s="737"/>
      <c r="H53" s="737"/>
      <c r="I53" s="737"/>
      <c r="J53" s="737"/>
      <c r="K53" s="737"/>
      <c r="L53" s="737"/>
    </row>
    <row r="54" spans="1:12" s="265" customFormat="1" ht="25.5" customHeight="1">
      <c r="A54" s="1090" t="s">
        <v>132</v>
      </c>
      <c r="B54" s="1090"/>
      <c r="C54" s="1090"/>
      <c r="D54" s="1090"/>
      <c r="E54" s="1090"/>
      <c r="F54" s="1090"/>
      <c r="G54" s="1090"/>
      <c r="H54" s="1090"/>
      <c r="I54" s="1090"/>
      <c r="J54" s="1090"/>
      <c r="K54" s="1090"/>
      <c r="L54" s="1090"/>
    </row>
    <row r="55" spans="1:12" s="265" customFormat="1" ht="20.25" customHeight="1">
      <c r="A55" s="1089" t="s">
        <v>174</v>
      </c>
      <c r="B55" s="1089"/>
      <c r="C55" s="1089"/>
      <c r="D55" s="1089"/>
      <c r="E55" s="1089"/>
      <c r="F55" s="1089"/>
      <c r="G55" s="1089"/>
      <c r="H55" s="1089"/>
      <c r="I55" s="1089"/>
      <c r="J55" s="1089"/>
      <c r="K55" s="1089"/>
      <c r="L55" s="1089"/>
    </row>
    <row r="56" spans="1:12" s="265" customFormat="1" ht="24" customHeight="1">
      <c r="A56" s="1085" t="s">
        <v>1510</v>
      </c>
      <c r="B56" s="1085"/>
      <c r="C56" s="1085"/>
      <c r="D56" s="1085"/>
      <c r="E56" s="1085"/>
      <c r="F56" s="1085"/>
      <c r="G56" s="1085"/>
      <c r="H56" s="1085"/>
      <c r="I56" s="1085"/>
      <c r="J56" s="1085"/>
      <c r="K56" s="1085"/>
      <c r="L56" s="1085"/>
    </row>
    <row r="57" spans="1:12" s="265" customFormat="1" ht="21" customHeight="1">
      <c r="A57" s="1086" t="s">
        <v>1511</v>
      </c>
      <c r="B57" s="1086"/>
      <c r="C57" s="1086"/>
      <c r="D57" s="1086"/>
      <c r="E57" s="1086"/>
      <c r="F57" s="1086"/>
      <c r="G57" s="1086"/>
      <c r="H57" s="1086"/>
      <c r="I57" s="1086"/>
      <c r="J57" s="1086"/>
      <c r="K57" s="1086"/>
      <c r="L57" s="1086"/>
    </row>
    <row r="58" spans="1:12" s="265" customFormat="1" ht="12.75" customHeight="1">
      <c r="F58" s="180"/>
    </row>
    <row r="59" spans="1:12" s="265" customFormat="1" ht="12.75" customHeight="1">
      <c r="A59" s="620" t="s">
        <v>81</v>
      </c>
    </row>
    <row r="60" spans="1:12" s="265" customFormat="1" ht="12.75" customHeight="1">
      <c r="A60" s="620"/>
    </row>
    <row r="61" spans="1:12" s="265" customFormat="1" ht="12.75" customHeight="1"/>
    <row r="62" spans="1:12" s="265" customFormat="1" ht="12.75" customHeight="1"/>
    <row r="63" spans="1:12" s="265" customFormat="1" ht="12.75" customHeight="1"/>
    <row r="96" spans="12:12">
      <c r="L96" s="68" t="s">
        <v>833</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8.71093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2" t="s">
        <v>675</v>
      </c>
      <c r="AG1" s="139" t="str">
        <f>Naslovnica!A20</f>
        <v>Prosinac 2022.</v>
      </c>
    </row>
    <row r="2" spans="1:35" ht="12.75" customHeight="1">
      <c r="A2" s="558" t="s">
        <v>957</v>
      </c>
      <c r="AG2" s="536" t="str">
        <f>Naslovnica!A24</f>
        <v>December 2022</v>
      </c>
    </row>
    <row r="3" spans="1:35" ht="12.75" customHeight="1">
      <c r="A3" s="67"/>
      <c r="AG3" s="66"/>
    </row>
    <row r="4" spans="1:35" ht="12.75" customHeight="1">
      <c r="I4" s="179"/>
      <c r="J4" s="179"/>
      <c r="K4" s="179"/>
      <c r="AG4" s="14" t="s">
        <v>544</v>
      </c>
    </row>
    <row r="5" spans="1:35" ht="15" customHeight="1">
      <c r="A5" s="703" t="s">
        <v>133</v>
      </c>
      <c r="B5" s="1096" t="s">
        <v>585</v>
      </c>
      <c r="C5" s="1096"/>
      <c r="D5" s="1096"/>
      <c r="E5" s="1096"/>
      <c r="F5" s="1096"/>
      <c r="G5" s="1096"/>
      <c r="H5" s="1096"/>
      <c r="I5" s="1096"/>
      <c r="J5" s="1097" t="s">
        <v>579</v>
      </c>
      <c r="K5" s="1097"/>
      <c r="L5" s="1096" t="s">
        <v>584</v>
      </c>
      <c r="M5" s="1096"/>
      <c r="N5" s="1096"/>
      <c r="O5" s="1096"/>
      <c r="P5" s="1096"/>
      <c r="Q5" s="1096"/>
      <c r="R5" s="1096"/>
      <c r="S5" s="1096"/>
      <c r="T5" s="1097" t="s">
        <v>580</v>
      </c>
      <c r="U5" s="1097"/>
      <c r="V5" s="1096" t="s">
        <v>583</v>
      </c>
      <c r="W5" s="1096"/>
      <c r="X5" s="1096"/>
      <c r="Y5" s="1096"/>
      <c r="Z5" s="1096"/>
      <c r="AA5" s="1096"/>
      <c r="AB5" s="1096"/>
      <c r="AC5" s="1096"/>
      <c r="AD5" s="1097" t="s">
        <v>581</v>
      </c>
      <c r="AE5" s="1097"/>
      <c r="AF5" s="1099" t="s">
        <v>582</v>
      </c>
      <c r="AG5" s="1099"/>
    </row>
    <row r="6" spans="1:35" ht="22.5" customHeight="1">
      <c r="A6" s="1098" t="s">
        <v>586</v>
      </c>
      <c r="B6" s="1087" t="s">
        <v>134</v>
      </c>
      <c r="C6" s="1087"/>
      <c r="D6" s="1087" t="s">
        <v>135</v>
      </c>
      <c r="E6" s="1087"/>
      <c r="F6" s="1087" t="s">
        <v>136</v>
      </c>
      <c r="G6" s="1087"/>
      <c r="H6" s="1087" t="s">
        <v>137</v>
      </c>
      <c r="I6" s="1087"/>
      <c r="J6" s="1097"/>
      <c r="K6" s="1097"/>
      <c r="L6" s="1087" t="s">
        <v>134</v>
      </c>
      <c r="M6" s="1087"/>
      <c r="N6" s="1087" t="s">
        <v>135</v>
      </c>
      <c r="O6" s="1087"/>
      <c r="P6" s="1087" t="s">
        <v>136</v>
      </c>
      <c r="Q6" s="1087"/>
      <c r="R6" s="1087" t="s">
        <v>137</v>
      </c>
      <c r="S6" s="1087"/>
      <c r="T6" s="1097"/>
      <c r="U6" s="1097"/>
      <c r="V6" s="1087" t="s">
        <v>134</v>
      </c>
      <c r="W6" s="1087"/>
      <c r="X6" s="1087" t="s">
        <v>135</v>
      </c>
      <c r="Y6" s="1087"/>
      <c r="Z6" s="1087" t="s">
        <v>136</v>
      </c>
      <c r="AA6" s="1087"/>
      <c r="AB6" s="1087" t="s">
        <v>137</v>
      </c>
      <c r="AC6" s="1087"/>
      <c r="AD6" s="1097"/>
      <c r="AE6" s="1097"/>
      <c r="AF6" s="1099"/>
      <c r="AG6" s="1099"/>
    </row>
    <row r="7" spans="1:35">
      <c r="A7" s="1098"/>
      <c r="B7" s="703" t="s">
        <v>31</v>
      </c>
      <c r="C7" s="703" t="s">
        <v>32</v>
      </c>
      <c r="D7" s="703" t="s">
        <v>31</v>
      </c>
      <c r="E7" s="703" t="s">
        <v>32</v>
      </c>
      <c r="F7" s="703" t="s">
        <v>31</v>
      </c>
      <c r="G7" s="703" t="s">
        <v>32</v>
      </c>
      <c r="H7" s="703" t="s">
        <v>31</v>
      </c>
      <c r="I7" s="703" t="s">
        <v>32</v>
      </c>
      <c r="J7" s="703" t="s">
        <v>31</v>
      </c>
      <c r="K7" s="703" t="s">
        <v>32</v>
      </c>
      <c r="L7" s="703" t="s">
        <v>31</v>
      </c>
      <c r="M7" s="703" t="s">
        <v>32</v>
      </c>
      <c r="N7" s="703" t="s">
        <v>31</v>
      </c>
      <c r="O7" s="703" t="s">
        <v>32</v>
      </c>
      <c r="P7" s="703" t="s">
        <v>31</v>
      </c>
      <c r="Q7" s="703" t="s">
        <v>32</v>
      </c>
      <c r="R7" s="703" t="s">
        <v>31</v>
      </c>
      <c r="S7" s="703" t="s">
        <v>32</v>
      </c>
      <c r="T7" s="703" t="s">
        <v>31</v>
      </c>
      <c r="U7" s="703" t="s">
        <v>32</v>
      </c>
      <c r="V7" s="703" t="s">
        <v>31</v>
      </c>
      <c r="W7" s="703" t="s">
        <v>32</v>
      </c>
      <c r="X7" s="703" t="s">
        <v>31</v>
      </c>
      <c r="Y7" s="703" t="s">
        <v>32</v>
      </c>
      <c r="Z7" s="703" t="s">
        <v>31</v>
      </c>
      <c r="AA7" s="703" t="s">
        <v>32</v>
      </c>
      <c r="AB7" s="703" t="s">
        <v>31</v>
      </c>
      <c r="AC7" s="703" t="s">
        <v>32</v>
      </c>
      <c r="AD7" s="703" t="s">
        <v>31</v>
      </c>
      <c r="AE7" s="703" t="s">
        <v>32</v>
      </c>
      <c r="AF7" s="703" t="s">
        <v>31</v>
      </c>
      <c r="AG7" s="703" t="s">
        <v>32</v>
      </c>
    </row>
    <row r="8" spans="1:35">
      <c r="A8" s="1098"/>
      <c r="B8" s="704" t="s">
        <v>29</v>
      </c>
      <c r="C8" s="704" t="s">
        <v>30</v>
      </c>
      <c r="D8" s="704" t="s">
        <v>29</v>
      </c>
      <c r="E8" s="704" t="s">
        <v>30</v>
      </c>
      <c r="F8" s="704" t="s">
        <v>29</v>
      </c>
      <c r="G8" s="704" t="s">
        <v>30</v>
      </c>
      <c r="H8" s="704" t="s">
        <v>29</v>
      </c>
      <c r="I8" s="704" t="s">
        <v>30</v>
      </c>
      <c r="J8" s="704" t="s">
        <v>29</v>
      </c>
      <c r="K8" s="704" t="s">
        <v>30</v>
      </c>
      <c r="L8" s="704" t="s">
        <v>29</v>
      </c>
      <c r="M8" s="704" t="s">
        <v>30</v>
      </c>
      <c r="N8" s="704" t="s">
        <v>29</v>
      </c>
      <c r="O8" s="704" t="s">
        <v>30</v>
      </c>
      <c r="P8" s="704" t="s">
        <v>29</v>
      </c>
      <c r="Q8" s="704" t="s">
        <v>30</v>
      </c>
      <c r="R8" s="704" t="s">
        <v>29</v>
      </c>
      <c r="S8" s="704" t="s">
        <v>30</v>
      </c>
      <c r="T8" s="704" t="s">
        <v>29</v>
      </c>
      <c r="U8" s="704" t="s">
        <v>30</v>
      </c>
      <c r="V8" s="704" t="s">
        <v>29</v>
      </c>
      <c r="W8" s="704" t="s">
        <v>30</v>
      </c>
      <c r="X8" s="704" t="s">
        <v>29</v>
      </c>
      <c r="Y8" s="704" t="s">
        <v>30</v>
      </c>
      <c r="Z8" s="704" t="s">
        <v>29</v>
      </c>
      <c r="AA8" s="704" t="s">
        <v>30</v>
      </c>
      <c r="AB8" s="704" t="s">
        <v>29</v>
      </c>
      <c r="AC8" s="704" t="s">
        <v>30</v>
      </c>
      <c r="AD8" s="704" t="s">
        <v>29</v>
      </c>
      <c r="AE8" s="704" t="s">
        <v>30</v>
      </c>
      <c r="AF8" s="704" t="s">
        <v>29</v>
      </c>
      <c r="AG8" s="704" t="s">
        <v>30</v>
      </c>
    </row>
    <row r="9" spans="1:35" ht="18">
      <c r="A9" s="365" t="s">
        <v>434</v>
      </c>
      <c r="B9" s="366">
        <v>53949.719100000002</v>
      </c>
      <c r="C9" s="367">
        <v>9.0094127294481519E-2</v>
      </c>
      <c r="D9" s="366">
        <v>20317.882719999998</v>
      </c>
      <c r="E9" s="367">
        <v>5.4420050070085775E-2</v>
      </c>
      <c r="F9" s="366">
        <v>48436.336149999996</v>
      </c>
      <c r="G9" s="367">
        <v>9.5479907568120762E-2</v>
      </c>
      <c r="H9" s="366">
        <v>34273.616630000004</v>
      </c>
      <c r="I9" s="367">
        <v>7.5916672787200309E-2</v>
      </c>
      <c r="J9" s="366">
        <v>156977.5546</v>
      </c>
      <c r="K9" s="367">
        <v>8.1296554673418189E-2</v>
      </c>
      <c r="L9" s="366">
        <v>922457.67848</v>
      </c>
      <c r="M9" s="367">
        <v>2.0759962286218254E-2</v>
      </c>
      <c r="N9" s="366">
        <v>292954.20507999999</v>
      </c>
      <c r="O9" s="367">
        <v>1.6323402620422239E-2</v>
      </c>
      <c r="P9" s="366">
        <v>920639.22167</v>
      </c>
      <c r="Q9" s="367">
        <v>4.4748709509744196E-2</v>
      </c>
      <c r="R9" s="366">
        <v>1114026.21471</v>
      </c>
      <c r="S9" s="367">
        <v>3.0555921438522836E-2</v>
      </c>
      <c r="T9" s="366">
        <v>3250077.3199399998</v>
      </c>
      <c r="U9" s="367">
        <v>2.7217004911077539E-2</v>
      </c>
      <c r="V9" s="366">
        <v>337754.92008999997</v>
      </c>
      <c r="W9" s="367">
        <v>7.8654491714970104E-2</v>
      </c>
      <c r="X9" s="366">
        <v>45318.115949999999</v>
      </c>
      <c r="Y9" s="367">
        <v>3.7503413395867526E-2</v>
      </c>
      <c r="Z9" s="366">
        <v>137851.54824999999</v>
      </c>
      <c r="AA9" s="367">
        <v>7.5349527986328546E-2</v>
      </c>
      <c r="AB9" s="366">
        <v>180266.81458000001</v>
      </c>
      <c r="AC9" s="367">
        <v>5.1533787266667359E-2</v>
      </c>
      <c r="AD9" s="366">
        <v>701191.39886999992</v>
      </c>
      <c r="AE9" s="367">
        <v>6.474493166074656E-2</v>
      </c>
      <c r="AF9" s="366">
        <v>4108246.2734099999</v>
      </c>
      <c r="AG9" s="367">
        <v>3.1081996528914108E-2</v>
      </c>
    </row>
    <row r="10" spans="1:35" ht="18">
      <c r="A10" s="365" t="s">
        <v>435</v>
      </c>
      <c r="B10" s="368">
        <v>1580.2108700000001</v>
      </c>
      <c r="C10" s="369">
        <v>2.6388963955496E-3</v>
      </c>
      <c r="D10" s="368">
        <v>1991.13147</v>
      </c>
      <c r="E10" s="369">
        <v>5.3331085618907193E-3</v>
      </c>
      <c r="F10" s="368">
        <v>606.43028000000004</v>
      </c>
      <c r="G10" s="369">
        <v>1.1954229341706638E-3</v>
      </c>
      <c r="H10" s="368">
        <v>2071.3196499999999</v>
      </c>
      <c r="I10" s="369">
        <v>4.5880100079402752E-3</v>
      </c>
      <c r="J10" s="368">
        <v>6249.0922699999992</v>
      </c>
      <c r="K10" s="369">
        <v>3.2363204579267282E-3</v>
      </c>
      <c r="L10" s="368">
        <v>77695.382769999997</v>
      </c>
      <c r="M10" s="369">
        <v>1.7485389885596384E-3</v>
      </c>
      <c r="N10" s="368">
        <v>71924.369319999998</v>
      </c>
      <c r="O10" s="369">
        <v>4.0076244623616E-3</v>
      </c>
      <c r="P10" s="368">
        <v>5392.0768499999995</v>
      </c>
      <c r="Q10" s="369">
        <v>2.6208798727603587E-4</v>
      </c>
      <c r="R10" s="368">
        <v>5042.77412</v>
      </c>
      <c r="S10" s="369">
        <v>1.3831506638562136E-4</v>
      </c>
      <c r="T10" s="368">
        <v>160054.60305999999</v>
      </c>
      <c r="U10" s="367">
        <v>1.34033947155602E-3</v>
      </c>
      <c r="V10" s="368">
        <v>3951.2446099999997</v>
      </c>
      <c r="W10" s="369">
        <v>9.2014392079988751E-4</v>
      </c>
      <c r="X10" s="368">
        <v>0</v>
      </c>
      <c r="Y10" s="369">
        <v>0</v>
      </c>
      <c r="Z10" s="368">
        <v>0</v>
      </c>
      <c r="AA10" s="369">
        <v>0</v>
      </c>
      <c r="AB10" s="368">
        <v>0.34531000000000001</v>
      </c>
      <c r="AC10" s="369">
        <v>9.8715518563488371E-8</v>
      </c>
      <c r="AD10" s="368">
        <v>3951.5899199999999</v>
      </c>
      <c r="AE10" s="369">
        <v>3.6487244386340282E-4</v>
      </c>
      <c r="AF10" s="368">
        <v>170255.28524999999</v>
      </c>
      <c r="AG10" s="367">
        <v>1.2881102623814528E-3</v>
      </c>
    </row>
    <row r="11" spans="1:35" ht="27">
      <c r="A11" s="365" t="s">
        <v>436</v>
      </c>
      <c r="B11" s="368">
        <v>544167.56463000004</v>
      </c>
      <c r="C11" s="369">
        <v>0.90874063211393474</v>
      </c>
      <c r="D11" s="368">
        <v>351145.8027</v>
      </c>
      <c r="E11" s="369">
        <v>0.94051985771253932</v>
      </c>
      <c r="F11" s="368">
        <v>458374.22537</v>
      </c>
      <c r="G11" s="369">
        <v>0.90356810916501484</v>
      </c>
      <c r="H11" s="368">
        <v>415312.64224000002</v>
      </c>
      <c r="I11" s="369">
        <v>0.91992491792429976</v>
      </c>
      <c r="J11" s="368">
        <v>1769000.2349399999</v>
      </c>
      <c r="K11" s="369">
        <v>0.91614132150004413</v>
      </c>
      <c r="L11" s="368">
        <v>43507564.146970004</v>
      </c>
      <c r="M11" s="369">
        <v>0.97914019464243784</v>
      </c>
      <c r="N11" s="368">
        <v>17587342.726419996</v>
      </c>
      <c r="O11" s="369">
        <v>0.97996639532213214</v>
      </c>
      <c r="P11" s="368">
        <v>19654194.335990001</v>
      </c>
      <c r="Q11" s="369">
        <v>0.95531432105825498</v>
      </c>
      <c r="R11" s="368">
        <v>35354056.186489999</v>
      </c>
      <c r="S11" s="369">
        <v>0.96970407796797209</v>
      </c>
      <c r="T11" s="368">
        <v>116103157.39587</v>
      </c>
      <c r="U11" s="369">
        <v>0.9722784703144659</v>
      </c>
      <c r="V11" s="368">
        <v>3961057.0817399998</v>
      </c>
      <c r="W11" s="369">
        <v>0.92242899477296703</v>
      </c>
      <c r="X11" s="368">
        <v>1164456.6907000002</v>
      </c>
      <c r="Y11" s="369">
        <v>0.96365658054030268</v>
      </c>
      <c r="Z11" s="368">
        <v>1694989.7893699999</v>
      </c>
      <c r="AA11" s="369">
        <v>0.92647984148176543</v>
      </c>
      <c r="AB11" s="368">
        <v>3321224.2151599997</v>
      </c>
      <c r="AC11" s="369">
        <v>0.94945518712210486</v>
      </c>
      <c r="AD11" s="368">
        <v>10141727.776969999</v>
      </c>
      <c r="AE11" s="369">
        <v>0.9364425646121699</v>
      </c>
      <c r="AF11" s="368">
        <v>128013885.40777999</v>
      </c>
      <c r="AG11" s="369">
        <v>0.96852205955870463</v>
      </c>
    </row>
    <row r="12" spans="1:35" ht="18.75">
      <c r="A12" s="365" t="s">
        <v>437</v>
      </c>
      <c r="B12" s="370">
        <v>417487.19506</v>
      </c>
      <c r="C12" s="371">
        <v>0.69718888481759822</v>
      </c>
      <c r="D12" s="370">
        <v>217417.98024</v>
      </c>
      <c r="E12" s="371">
        <v>0.58233909181643906</v>
      </c>
      <c r="F12" s="370">
        <v>320727.06881999999</v>
      </c>
      <c r="G12" s="371">
        <v>0.63223177720736634</v>
      </c>
      <c r="H12" s="370">
        <v>227859.87013</v>
      </c>
      <c r="I12" s="371">
        <v>0.50471368075150136</v>
      </c>
      <c r="J12" s="370">
        <v>1183492.1142499999</v>
      </c>
      <c r="K12" s="371">
        <v>0.61291457633449731</v>
      </c>
      <c r="L12" s="370">
        <v>34997873.548410006</v>
      </c>
      <c r="M12" s="371">
        <v>0.78762912588035827</v>
      </c>
      <c r="N12" s="370">
        <v>12314629.830700001</v>
      </c>
      <c r="O12" s="371">
        <v>0.68617093512306682</v>
      </c>
      <c r="P12" s="370">
        <v>15317181.408399999</v>
      </c>
      <c r="Q12" s="371">
        <v>0.74450890774479084</v>
      </c>
      <c r="R12" s="370">
        <v>24748605.068259999</v>
      </c>
      <c r="S12" s="371">
        <v>0.67881385751378986</v>
      </c>
      <c r="T12" s="370">
        <v>87378289.855770007</v>
      </c>
      <c r="U12" s="371">
        <v>0.73172885135235877</v>
      </c>
      <c r="V12" s="370">
        <v>3587979.7774699996</v>
      </c>
      <c r="W12" s="371">
        <v>0.83554882222084292</v>
      </c>
      <c r="X12" s="370">
        <v>1037347.9610700001</v>
      </c>
      <c r="Y12" s="371">
        <v>0.85846661106326294</v>
      </c>
      <c r="Z12" s="370">
        <v>1544489.3513699998</v>
      </c>
      <c r="AA12" s="371">
        <v>0.8442164421293703</v>
      </c>
      <c r="AB12" s="370">
        <v>2766408.85133</v>
      </c>
      <c r="AC12" s="371">
        <v>0.79084730913574797</v>
      </c>
      <c r="AD12" s="370">
        <v>8936225.9412399977</v>
      </c>
      <c r="AE12" s="371">
        <v>0.82513182392564055</v>
      </c>
      <c r="AF12" s="370">
        <v>97498007.911260009</v>
      </c>
      <c r="AG12" s="371">
        <v>0.73764631957140436</v>
      </c>
    </row>
    <row r="13" spans="1:35" ht="19.5">
      <c r="A13" s="372" t="s">
        <v>438</v>
      </c>
      <c r="B13" s="370">
        <v>151581.40043000001</v>
      </c>
      <c r="C13" s="371">
        <v>0.25313559020581067</v>
      </c>
      <c r="D13" s="370">
        <v>84473.369819999993</v>
      </c>
      <c r="E13" s="371">
        <v>0.2262561054488296</v>
      </c>
      <c r="F13" s="370">
        <v>149885.64771000002</v>
      </c>
      <c r="G13" s="371">
        <v>0.29546140205195337</v>
      </c>
      <c r="H13" s="370">
        <v>79563.828540000002</v>
      </c>
      <c r="I13" s="371">
        <v>0.17623530081972821</v>
      </c>
      <c r="J13" s="370">
        <v>465504.24650000001</v>
      </c>
      <c r="K13" s="371">
        <v>0.24107836004151637</v>
      </c>
      <c r="L13" s="370">
        <v>5858898.7883400004</v>
      </c>
      <c r="M13" s="371">
        <v>0.13185484897814237</v>
      </c>
      <c r="N13" s="370">
        <v>3028327.6611199998</v>
      </c>
      <c r="O13" s="371">
        <v>0.16873835849369118</v>
      </c>
      <c r="P13" s="370">
        <v>3560617.2779600001</v>
      </c>
      <c r="Q13" s="371">
        <v>0.17306782558946912</v>
      </c>
      <c r="R13" s="370">
        <v>3207238.3205100005</v>
      </c>
      <c r="S13" s="371">
        <v>8.7969314242425253E-2</v>
      </c>
      <c r="T13" s="370">
        <v>15655082.04793</v>
      </c>
      <c r="U13" s="371">
        <v>0.13109978718589335</v>
      </c>
      <c r="V13" s="370">
        <v>0</v>
      </c>
      <c r="W13" s="371">
        <v>0</v>
      </c>
      <c r="X13" s="370">
        <v>0</v>
      </c>
      <c r="Y13" s="371">
        <v>0</v>
      </c>
      <c r="Z13" s="370">
        <v>0</v>
      </c>
      <c r="AA13" s="371">
        <v>0</v>
      </c>
      <c r="AB13" s="370">
        <v>0</v>
      </c>
      <c r="AC13" s="371">
        <v>0</v>
      </c>
      <c r="AD13" s="370">
        <v>0</v>
      </c>
      <c r="AE13" s="371">
        <v>0</v>
      </c>
      <c r="AF13" s="370">
        <v>16120586.294430001</v>
      </c>
      <c r="AG13" s="371">
        <v>0.12196445244545547</v>
      </c>
      <c r="AH13" s="134"/>
      <c r="AI13" s="77"/>
    </row>
    <row r="14" spans="1:35" ht="19.5">
      <c r="A14" s="372" t="s">
        <v>439</v>
      </c>
      <c r="B14" s="370">
        <v>179413.09893000001</v>
      </c>
      <c r="C14" s="371">
        <v>0.2996135446662006</v>
      </c>
      <c r="D14" s="370">
        <v>99002.499989999997</v>
      </c>
      <c r="E14" s="371">
        <v>0.26517138034348625</v>
      </c>
      <c r="F14" s="370">
        <v>148998.23765</v>
      </c>
      <c r="G14" s="371">
        <v>0.29371209900307232</v>
      </c>
      <c r="H14" s="370">
        <v>127424.06922</v>
      </c>
      <c r="I14" s="371">
        <v>0.28224658846539424</v>
      </c>
      <c r="J14" s="370">
        <v>554837.90578999999</v>
      </c>
      <c r="K14" s="371">
        <v>0.28734305524046938</v>
      </c>
      <c r="L14" s="370">
        <v>27883796.939449999</v>
      </c>
      <c r="M14" s="371">
        <v>0.62752642897763078</v>
      </c>
      <c r="N14" s="370">
        <v>8404402.8350399993</v>
      </c>
      <c r="O14" s="371">
        <v>0.4682931628276597</v>
      </c>
      <c r="P14" s="370">
        <v>10669535.169639999</v>
      </c>
      <c r="Q14" s="371">
        <v>0.51860481138762438</v>
      </c>
      <c r="R14" s="370">
        <v>20978987.57277</v>
      </c>
      <c r="S14" s="371">
        <v>0.57541940007235703</v>
      </c>
      <c r="T14" s="370">
        <v>67936722.516900003</v>
      </c>
      <c r="U14" s="371">
        <v>0.56892003739133024</v>
      </c>
      <c r="V14" s="370">
        <v>3154073.9163899999</v>
      </c>
      <c r="W14" s="371">
        <v>0.73450323287369224</v>
      </c>
      <c r="X14" s="370">
        <v>896410.59314000001</v>
      </c>
      <c r="Y14" s="371">
        <v>0.74183262790659399</v>
      </c>
      <c r="Z14" s="370">
        <v>1436300.08828</v>
      </c>
      <c r="AA14" s="371">
        <v>0.78508029160724369</v>
      </c>
      <c r="AB14" s="370">
        <v>2611759.8549200003</v>
      </c>
      <c r="AC14" s="371">
        <v>0.74663701729381993</v>
      </c>
      <c r="AD14" s="370">
        <v>8098544.45273</v>
      </c>
      <c r="AE14" s="371">
        <v>0.74778399733441958</v>
      </c>
      <c r="AF14" s="370">
        <v>76590104.875420004</v>
      </c>
      <c r="AG14" s="371">
        <v>0.57946218786708859</v>
      </c>
      <c r="AH14" s="134"/>
      <c r="AI14" s="77"/>
    </row>
    <row r="15" spans="1:35" ht="19.5">
      <c r="A15" s="372" t="s">
        <v>440</v>
      </c>
      <c r="B15" s="370">
        <v>0</v>
      </c>
      <c r="C15" s="371">
        <v>0</v>
      </c>
      <c r="D15" s="370">
        <v>0</v>
      </c>
      <c r="E15" s="371">
        <v>0</v>
      </c>
      <c r="F15" s="370">
        <v>1015.28727</v>
      </c>
      <c r="G15" s="371">
        <v>2.0013804180911334E-3</v>
      </c>
      <c r="H15" s="370">
        <v>0</v>
      </c>
      <c r="I15" s="371">
        <v>0</v>
      </c>
      <c r="J15" s="370">
        <v>1015.28727</v>
      </c>
      <c r="K15" s="371">
        <v>5.2580356003826103E-4</v>
      </c>
      <c r="L15" s="370">
        <v>0</v>
      </c>
      <c r="M15" s="371">
        <v>0</v>
      </c>
      <c r="N15" s="370">
        <v>0</v>
      </c>
      <c r="O15" s="371">
        <v>0</v>
      </c>
      <c r="P15" s="370">
        <v>0</v>
      </c>
      <c r="Q15" s="371">
        <v>0</v>
      </c>
      <c r="R15" s="370">
        <v>0</v>
      </c>
      <c r="S15" s="371">
        <v>0</v>
      </c>
      <c r="T15" s="370">
        <v>0</v>
      </c>
      <c r="U15" s="371">
        <v>0</v>
      </c>
      <c r="V15" s="370">
        <v>0</v>
      </c>
      <c r="W15" s="371">
        <v>0</v>
      </c>
      <c r="X15" s="370">
        <v>0</v>
      </c>
      <c r="Y15" s="371">
        <v>0</v>
      </c>
      <c r="Z15" s="370">
        <v>1261.75227</v>
      </c>
      <c r="AA15" s="371">
        <v>6.8967261657272366E-4</v>
      </c>
      <c r="AB15" s="370">
        <v>0</v>
      </c>
      <c r="AC15" s="371">
        <v>0</v>
      </c>
      <c r="AD15" s="370">
        <v>1261.75227</v>
      </c>
      <c r="AE15" s="371">
        <v>1.1650465853630281E-4</v>
      </c>
      <c r="AF15" s="370">
        <v>2277.0395399999998</v>
      </c>
      <c r="AG15" s="371">
        <v>1.7227529794540361E-5</v>
      </c>
      <c r="AI15" s="77"/>
    </row>
    <row r="16" spans="1:35" ht="19.5">
      <c r="A16" s="372" t="s">
        <v>441</v>
      </c>
      <c r="B16" s="370">
        <v>3966.4007099999999</v>
      </c>
      <c r="C16" s="371">
        <v>6.6237492322302359E-3</v>
      </c>
      <c r="D16" s="370">
        <v>5330.3296500000006</v>
      </c>
      <c r="E16" s="371">
        <v>1.4276920998147332E-2</v>
      </c>
      <c r="F16" s="370">
        <v>241.33872</v>
      </c>
      <c r="G16" s="371">
        <v>4.7573785529210754E-4</v>
      </c>
      <c r="H16" s="370">
        <v>3576.3166699999997</v>
      </c>
      <c r="I16" s="371">
        <v>7.9216052788007099E-3</v>
      </c>
      <c r="J16" s="370">
        <v>13114.385750000001</v>
      </c>
      <c r="K16" s="371">
        <v>6.7917631972919746E-3</v>
      </c>
      <c r="L16" s="370">
        <v>125855.19590999999</v>
      </c>
      <c r="M16" s="371">
        <v>2.8323783102130219E-3</v>
      </c>
      <c r="N16" s="370">
        <v>343171.84630999999</v>
      </c>
      <c r="O16" s="371">
        <v>1.9121528614965844E-2</v>
      </c>
      <c r="P16" s="370">
        <v>172896.32256</v>
      </c>
      <c r="Q16" s="371">
        <v>8.4038210967224396E-3</v>
      </c>
      <c r="R16" s="370">
        <v>90834.423609999998</v>
      </c>
      <c r="S16" s="371">
        <v>2.4914400353345197E-3</v>
      </c>
      <c r="T16" s="370">
        <v>732757.78838999989</v>
      </c>
      <c r="U16" s="371">
        <v>6.1363070357997283E-3</v>
      </c>
      <c r="V16" s="370">
        <v>66991.993829999992</v>
      </c>
      <c r="W16" s="371">
        <v>1.5600723809639838E-2</v>
      </c>
      <c r="X16" s="370">
        <v>66017.530079999997</v>
      </c>
      <c r="Y16" s="371">
        <v>5.4633399250225437E-2</v>
      </c>
      <c r="Z16" s="370">
        <v>51513.041950000006</v>
      </c>
      <c r="AA16" s="371">
        <v>2.8156980790909916E-2</v>
      </c>
      <c r="AB16" s="370">
        <v>132139.76465</v>
      </c>
      <c r="AC16" s="371">
        <v>3.7775463758020503E-2</v>
      </c>
      <c r="AD16" s="370">
        <v>316662.33051</v>
      </c>
      <c r="AE16" s="371">
        <v>2.9239207699128935E-2</v>
      </c>
      <c r="AF16" s="370">
        <v>1062534.50465</v>
      </c>
      <c r="AG16" s="371">
        <v>8.0388787787958483E-3</v>
      </c>
      <c r="AI16" s="77"/>
    </row>
    <row r="17" spans="1:35" ht="19.5">
      <c r="A17" s="373" t="s">
        <v>442</v>
      </c>
      <c r="B17" s="370">
        <v>0</v>
      </c>
      <c r="C17" s="371">
        <v>0</v>
      </c>
      <c r="D17" s="370">
        <v>5027.90164</v>
      </c>
      <c r="E17" s="371">
        <v>1.3466888394179411E-2</v>
      </c>
      <c r="F17" s="370">
        <v>0</v>
      </c>
      <c r="G17" s="371">
        <v>0</v>
      </c>
      <c r="H17" s="370">
        <v>0</v>
      </c>
      <c r="I17" s="371">
        <v>0</v>
      </c>
      <c r="J17" s="370">
        <v>5027.90164</v>
      </c>
      <c r="K17" s="371">
        <v>2.6038823296131853E-3</v>
      </c>
      <c r="L17" s="370">
        <v>16811.449199999999</v>
      </c>
      <c r="M17" s="371">
        <v>3.7834261615530673E-4</v>
      </c>
      <c r="N17" s="370">
        <v>55706.511450000005</v>
      </c>
      <c r="O17" s="371">
        <v>3.1039657366556468E-3</v>
      </c>
      <c r="P17" s="370">
        <v>49219.044000000002</v>
      </c>
      <c r="Q17" s="371">
        <v>2.3923472414178687E-3</v>
      </c>
      <c r="R17" s="370">
        <v>32706.009030000001</v>
      </c>
      <c r="S17" s="371">
        <v>8.9707246498543975E-4</v>
      </c>
      <c r="T17" s="370">
        <v>154443.01368000003</v>
      </c>
      <c r="U17" s="371">
        <v>1.2933465416409774E-3</v>
      </c>
      <c r="V17" s="370">
        <v>0</v>
      </c>
      <c r="W17" s="371">
        <v>0</v>
      </c>
      <c r="X17" s="370">
        <v>0</v>
      </c>
      <c r="Y17" s="371">
        <v>0</v>
      </c>
      <c r="Z17" s="370">
        <v>0</v>
      </c>
      <c r="AA17" s="371">
        <v>0</v>
      </c>
      <c r="AB17" s="370">
        <v>0</v>
      </c>
      <c r="AC17" s="371">
        <v>0</v>
      </c>
      <c r="AD17" s="370">
        <v>0</v>
      </c>
      <c r="AE17" s="371">
        <v>0</v>
      </c>
      <c r="AF17" s="370">
        <v>159470.91532000003</v>
      </c>
      <c r="AG17" s="371">
        <v>1.2065183308314106E-3</v>
      </c>
      <c r="AH17" s="134"/>
      <c r="AI17" s="77"/>
    </row>
    <row r="18" spans="1:35" ht="19.5">
      <c r="A18" s="373" t="s">
        <v>443</v>
      </c>
      <c r="B18" s="370">
        <v>1895.5294699999999</v>
      </c>
      <c r="C18" s="371">
        <v>3.1654673316106495E-3</v>
      </c>
      <c r="D18" s="370">
        <v>1307.8650400000001</v>
      </c>
      <c r="E18" s="371">
        <v>3.5030264689762292E-3</v>
      </c>
      <c r="F18" s="370">
        <v>10771.208279999999</v>
      </c>
      <c r="G18" s="371">
        <v>2.1232695383615982E-2</v>
      </c>
      <c r="H18" s="370">
        <v>12015.856199999998</v>
      </c>
      <c r="I18" s="371">
        <v>2.6615336024824177E-2</v>
      </c>
      <c r="J18" s="370">
        <v>25990.458989999999</v>
      </c>
      <c r="K18" s="371">
        <v>1.3460107565389276E-2</v>
      </c>
      <c r="L18" s="370">
        <v>113888.99018000001</v>
      </c>
      <c r="M18" s="371">
        <v>2.5630781727007355E-3</v>
      </c>
      <c r="N18" s="370">
        <v>123020.55101000001</v>
      </c>
      <c r="O18" s="371">
        <v>6.8547027142827526E-3</v>
      </c>
      <c r="P18" s="370">
        <v>447191.52191000001</v>
      </c>
      <c r="Q18" s="371">
        <v>2.1736249160525078E-2</v>
      </c>
      <c r="R18" s="370">
        <v>125749.58192</v>
      </c>
      <c r="S18" s="371">
        <v>3.4491058606505526E-3</v>
      </c>
      <c r="T18" s="370">
        <v>809850.64502000005</v>
      </c>
      <c r="U18" s="371">
        <v>6.7819029558212375E-3</v>
      </c>
      <c r="V18" s="370">
        <v>24899.592659999998</v>
      </c>
      <c r="W18" s="371">
        <v>5.7984789801440572E-3</v>
      </c>
      <c r="X18" s="370">
        <v>19919.674129999999</v>
      </c>
      <c r="Y18" s="371">
        <v>1.6484705022437231E-2</v>
      </c>
      <c r="Z18" s="370">
        <v>24899.592659999998</v>
      </c>
      <c r="AA18" s="371">
        <v>1.3610094175948806E-2</v>
      </c>
      <c r="AB18" s="370">
        <v>22509.231760000002</v>
      </c>
      <c r="AC18" s="371">
        <v>6.4348280839076248E-3</v>
      </c>
      <c r="AD18" s="370">
        <v>92228.091209999984</v>
      </c>
      <c r="AE18" s="371">
        <v>8.5159365505845623E-3</v>
      </c>
      <c r="AF18" s="370">
        <v>928069.19521999999</v>
      </c>
      <c r="AG18" s="371">
        <v>7.0215468072406181E-3</v>
      </c>
    </row>
    <row r="19" spans="1:35" ht="19.5">
      <c r="A19" s="374" t="s">
        <v>444</v>
      </c>
      <c r="B19" s="370">
        <v>0</v>
      </c>
      <c r="C19" s="371">
        <v>0</v>
      </c>
      <c r="D19" s="370">
        <v>0</v>
      </c>
      <c r="E19" s="371">
        <v>0</v>
      </c>
      <c r="F19" s="370">
        <v>0</v>
      </c>
      <c r="G19" s="371">
        <v>0</v>
      </c>
      <c r="H19" s="370">
        <v>0</v>
      </c>
      <c r="I19" s="371">
        <v>0</v>
      </c>
      <c r="J19" s="370">
        <v>0</v>
      </c>
      <c r="K19" s="371">
        <v>0</v>
      </c>
      <c r="L19" s="370">
        <v>0</v>
      </c>
      <c r="M19" s="371">
        <v>0</v>
      </c>
      <c r="N19" s="370">
        <v>0</v>
      </c>
      <c r="O19" s="371">
        <v>0</v>
      </c>
      <c r="P19" s="370">
        <v>0</v>
      </c>
      <c r="Q19" s="371">
        <v>0</v>
      </c>
      <c r="R19" s="370">
        <v>199939.6</v>
      </c>
      <c r="S19" s="371">
        <v>5.4840170090970841E-3</v>
      </c>
      <c r="T19" s="370">
        <v>199939.6</v>
      </c>
      <c r="U19" s="371">
        <v>1.6743469583730825E-3</v>
      </c>
      <c r="V19" s="370">
        <v>49998.95</v>
      </c>
      <c r="W19" s="371">
        <v>1.16434780505471E-2</v>
      </c>
      <c r="X19" s="370">
        <v>0</v>
      </c>
      <c r="Y19" s="371">
        <v>0</v>
      </c>
      <c r="Z19" s="370">
        <v>0</v>
      </c>
      <c r="AA19" s="371">
        <v>0</v>
      </c>
      <c r="AB19" s="370">
        <v>0</v>
      </c>
      <c r="AC19" s="371">
        <v>0</v>
      </c>
      <c r="AD19" s="370">
        <v>49998.95</v>
      </c>
      <c r="AE19" s="371">
        <v>4.6166832708957025E-3</v>
      </c>
      <c r="AF19" s="370">
        <v>249938.55</v>
      </c>
      <c r="AG19" s="371">
        <v>1.8909745488781525E-3</v>
      </c>
    </row>
    <row r="20" spans="1:35" ht="17.25" customHeight="1">
      <c r="A20" s="365" t="s">
        <v>445</v>
      </c>
      <c r="B20" s="370">
        <v>80630.765520000001</v>
      </c>
      <c r="C20" s="371">
        <v>0.13465053338174601</v>
      </c>
      <c r="D20" s="370">
        <v>22276.0141</v>
      </c>
      <c r="E20" s="371">
        <v>5.9664770162820235E-2</v>
      </c>
      <c r="F20" s="370">
        <v>9815.349189999999</v>
      </c>
      <c r="G20" s="371">
        <v>1.9348462495341504E-2</v>
      </c>
      <c r="H20" s="370">
        <v>5279.7995000000001</v>
      </c>
      <c r="I20" s="371">
        <v>1.1694850162754003E-2</v>
      </c>
      <c r="J20" s="370">
        <v>118001.92830999999</v>
      </c>
      <c r="K20" s="371">
        <v>6.1111604400178939E-2</v>
      </c>
      <c r="L20" s="370">
        <v>998622.18533000001</v>
      </c>
      <c r="M20" s="371">
        <v>2.2474048825515996E-2</v>
      </c>
      <c r="N20" s="370">
        <v>360000.42576999997</v>
      </c>
      <c r="O20" s="371">
        <v>2.005921673581167E-2</v>
      </c>
      <c r="P20" s="370">
        <v>417722.07233</v>
      </c>
      <c r="Q20" s="371">
        <v>2.0303853269032019E-2</v>
      </c>
      <c r="R20" s="370">
        <v>113149.56042000001</v>
      </c>
      <c r="S20" s="371">
        <v>3.1035078289400309E-3</v>
      </c>
      <c r="T20" s="370">
        <v>1889494.2438499997</v>
      </c>
      <c r="U20" s="371">
        <v>1.5823123283500089E-2</v>
      </c>
      <c r="V20" s="370">
        <v>292015.32458999997</v>
      </c>
      <c r="W20" s="371">
        <v>6.8002908506819684E-2</v>
      </c>
      <c r="X20" s="370">
        <v>55000.163719999997</v>
      </c>
      <c r="Y20" s="371">
        <v>4.5515878884006322E-2</v>
      </c>
      <c r="Z20" s="370">
        <v>30514.876210000002</v>
      </c>
      <c r="AA20" s="371">
        <v>1.6679402938695295E-2</v>
      </c>
      <c r="AB20" s="370">
        <v>0</v>
      </c>
      <c r="AC20" s="371">
        <v>0</v>
      </c>
      <c r="AD20" s="370">
        <v>377530.36452</v>
      </c>
      <c r="AE20" s="371">
        <v>3.4859494412075455E-2</v>
      </c>
      <c r="AF20" s="370">
        <v>2385026.5366799994</v>
      </c>
      <c r="AG20" s="371">
        <v>1.8044533263319663E-2</v>
      </c>
    </row>
    <row r="21" spans="1:35" ht="19.5">
      <c r="A21" s="372" t="s">
        <v>446</v>
      </c>
      <c r="B21" s="370">
        <v>126680.36957</v>
      </c>
      <c r="C21" s="371">
        <v>0.21155174729633658</v>
      </c>
      <c r="D21" s="370">
        <v>133727.82246</v>
      </c>
      <c r="E21" s="371">
        <v>0.35818076589610026</v>
      </c>
      <c r="F21" s="370">
        <v>137647.15655000001</v>
      </c>
      <c r="G21" s="371">
        <v>0.2713363319576485</v>
      </c>
      <c r="H21" s="370">
        <v>187452.77211000002</v>
      </c>
      <c r="I21" s="371">
        <v>0.41521123717279845</v>
      </c>
      <c r="J21" s="370">
        <v>585508.12069000001</v>
      </c>
      <c r="K21" s="371">
        <v>0.30322674516554693</v>
      </c>
      <c r="L21" s="370">
        <v>8509690.5985599998</v>
      </c>
      <c r="M21" s="371">
        <v>0.19151106876207963</v>
      </c>
      <c r="N21" s="370">
        <v>5272712.8957200004</v>
      </c>
      <c r="O21" s="371">
        <v>0.29379546019906544</v>
      </c>
      <c r="P21" s="370">
        <v>4337012.9275900004</v>
      </c>
      <c r="Q21" s="371">
        <v>0.21080541331346403</v>
      </c>
      <c r="R21" s="370">
        <v>10605451.11823</v>
      </c>
      <c r="S21" s="371">
        <v>0.29089022045418222</v>
      </c>
      <c r="T21" s="370">
        <v>28724867.540100001</v>
      </c>
      <c r="U21" s="371">
        <v>0.24054961896210719</v>
      </c>
      <c r="V21" s="370">
        <v>373077.30426999996</v>
      </c>
      <c r="W21" s="371">
        <v>8.688017255212413E-2</v>
      </c>
      <c r="X21" s="370">
        <v>127108.72963</v>
      </c>
      <c r="Y21" s="371">
        <v>0.10518996947703968</v>
      </c>
      <c r="Z21" s="370">
        <v>150500.43799999999</v>
      </c>
      <c r="AA21" s="371">
        <v>8.2263399352395045E-2</v>
      </c>
      <c r="AB21" s="370">
        <v>554815.36383000005</v>
      </c>
      <c r="AC21" s="371">
        <v>0.15860787798635695</v>
      </c>
      <c r="AD21" s="370">
        <v>1205501.8357299999</v>
      </c>
      <c r="AE21" s="371">
        <v>0.11131074068652942</v>
      </c>
      <c r="AF21" s="370">
        <v>30515877.496520001</v>
      </c>
      <c r="AG21" s="371">
        <v>0.23087573998730038</v>
      </c>
    </row>
    <row r="22" spans="1:35" ht="19.5">
      <c r="A22" s="372" t="s">
        <v>447</v>
      </c>
      <c r="B22" s="370">
        <v>54317.788939999999</v>
      </c>
      <c r="C22" s="371">
        <v>9.0708790940028081E-2</v>
      </c>
      <c r="D22" s="370">
        <v>51705.368549999999</v>
      </c>
      <c r="E22" s="371">
        <v>0.13848926997759728</v>
      </c>
      <c r="F22" s="370">
        <v>60439.886610000001</v>
      </c>
      <c r="G22" s="371">
        <v>0.11914185187498952</v>
      </c>
      <c r="H22" s="370">
        <v>59405.37326</v>
      </c>
      <c r="I22" s="371">
        <v>0.13158396244747045</v>
      </c>
      <c r="J22" s="370">
        <v>225868.41735999999</v>
      </c>
      <c r="K22" s="371">
        <v>0.1169742017430158</v>
      </c>
      <c r="L22" s="370">
        <v>3051949.1510100001</v>
      </c>
      <c r="M22" s="371">
        <v>6.8684288453019909E-2</v>
      </c>
      <c r="N22" s="370">
        <v>2023226.8772400001</v>
      </c>
      <c r="O22" s="371">
        <v>0.11273416232625638</v>
      </c>
      <c r="P22" s="370">
        <v>2558523.77838</v>
      </c>
      <c r="Q22" s="371">
        <v>0.12435993887466436</v>
      </c>
      <c r="R22" s="370">
        <v>2719180.1321199997</v>
      </c>
      <c r="S22" s="371">
        <v>7.4582674444406888E-2</v>
      </c>
      <c r="T22" s="370">
        <v>10352879.938750001</v>
      </c>
      <c r="U22" s="371">
        <v>8.6697747899104366E-2</v>
      </c>
      <c r="V22" s="370">
        <v>0</v>
      </c>
      <c r="W22" s="371">
        <v>0</v>
      </c>
      <c r="X22" s="370">
        <v>0</v>
      </c>
      <c r="Y22" s="371">
        <v>0</v>
      </c>
      <c r="Z22" s="370">
        <v>0</v>
      </c>
      <c r="AA22" s="371">
        <v>0</v>
      </c>
      <c r="AB22" s="370">
        <v>0</v>
      </c>
      <c r="AC22" s="371">
        <v>0</v>
      </c>
      <c r="AD22" s="370">
        <v>0</v>
      </c>
      <c r="AE22" s="371">
        <v>0</v>
      </c>
      <c r="AF22" s="370">
        <v>10578748.356110001</v>
      </c>
      <c r="AG22" s="371">
        <v>8.0036248511446542E-2</v>
      </c>
    </row>
    <row r="23" spans="1:35" ht="19.5">
      <c r="A23" s="372" t="s">
        <v>448</v>
      </c>
      <c r="B23" s="370">
        <v>11274.957119999999</v>
      </c>
      <c r="C23" s="371">
        <v>1.8828780556321759E-2</v>
      </c>
      <c r="D23" s="370">
        <v>20018.900980000002</v>
      </c>
      <c r="E23" s="371">
        <v>5.3619248063052571E-2</v>
      </c>
      <c r="F23" s="370">
        <v>32263.219430000001</v>
      </c>
      <c r="G23" s="371">
        <v>6.3598724715399388E-2</v>
      </c>
      <c r="H23" s="370">
        <v>22186.918320000001</v>
      </c>
      <c r="I23" s="371">
        <v>4.9144420223847851E-2</v>
      </c>
      <c r="J23" s="370">
        <v>85743.995850000007</v>
      </c>
      <c r="K23" s="371">
        <v>4.4405657001723144E-2</v>
      </c>
      <c r="L23" s="370">
        <v>2294974.1161400001</v>
      </c>
      <c r="M23" s="371">
        <v>5.1648522431315458E-2</v>
      </c>
      <c r="N23" s="370">
        <v>1124337.91815</v>
      </c>
      <c r="O23" s="371">
        <v>6.264808697440595E-2</v>
      </c>
      <c r="P23" s="370">
        <v>88431.581510000004</v>
      </c>
      <c r="Q23" s="371">
        <v>4.2983169295134601E-3</v>
      </c>
      <c r="R23" s="370">
        <v>1685641.37366</v>
      </c>
      <c r="S23" s="371">
        <v>4.6234392608513843E-2</v>
      </c>
      <c r="T23" s="370">
        <v>5193384.9894599998</v>
      </c>
      <c r="U23" s="371">
        <v>4.3490776018171362E-2</v>
      </c>
      <c r="V23" s="370">
        <v>338991.94248000003</v>
      </c>
      <c r="W23" s="371">
        <v>7.8942562625379242E-2</v>
      </c>
      <c r="X23" s="370">
        <v>77568.648870000005</v>
      </c>
      <c r="Y23" s="371">
        <v>6.4192631228097263E-2</v>
      </c>
      <c r="Z23" s="370">
        <v>123328.31961000001</v>
      </c>
      <c r="AA23" s="371">
        <v>6.7411144727281408E-2</v>
      </c>
      <c r="AB23" s="370">
        <v>288525.10806</v>
      </c>
      <c r="AC23" s="371">
        <v>8.2482133910774136E-2</v>
      </c>
      <c r="AD23" s="370">
        <v>828414.01902000001</v>
      </c>
      <c r="AE23" s="371">
        <v>7.6492109193995239E-2</v>
      </c>
      <c r="AF23" s="370">
        <v>6107543.0043299999</v>
      </c>
      <c r="AG23" s="371">
        <v>4.6208191482933855E-2</v>
      </c>
    </row>
    <row r="24" spans="1:35" ht="19.5">
      <c r="A24" s="372" t="s">
        <v>440</v>
      </c>
      <c r="B24" s="370">
        <v>0</v>
      </c>
      <c r="C24" s="371">
        <v>0</v>
      </c>
      <c r="D24" s="370">
        <v>0</v>
      </c>
      <c r="E24" s="371">
        <v>0</v>
      </c>
      <c r="F24" s="370">
        <v>0</v>
      </c>
      <c r="G24" s="371">
        <v>0</v>
      </c>
      <c r="H24" s="370">
        <v>0</v>
      </c>
      <c r="I24" s="371">
        <v>0</v>
      </c>
      <c r="J24" s="370">
        <v>0</v>
      </c>
      <c r="K24" s="371">
        <v>0</v>
      </c>
      <c r="L24" s="370">
        <v>0</v>
      </c>
      <c r="M24" s="371">
        <v>0</v>
      </c>
      <c r="N24" s="370">
        <v>0</v>
      </c>
      <c r="O24" s="371">
        <v>0</v>
      </c>
      <c r="P24" s="370">
        <v>0</v>
      </c>
      <c r="Q24" s="371">
        <v>0</v>
      </c>
      <c r="R24" s="370">
        <v>0</v>
      </c>
      <c r="S24" s="371">
        <v>0</v>
      </c>
      <c r="T24" s="370">
        <v>0</v>
      </c>
      <c r="U24" s="371">
        <v>0</v>
      </c>
      <c r="V24" s="370">
        <v>0</v>
      </c>
      <c r="W24" s="371">
        <v>0</v>
      </c>
      <c r="X24" s="370">
        <v>0</v>
      </c>
      <c r="Y24" s="371">
        <v>0</v>
      </c>
      <c r="Z24" s="370">
        <v>0</v>
      </c>
      <c r="AA24" s="371">
        <v>0</v>
      </c>
      <c r="AB24" s="370">
        <v>0</v>
      </c>
      <c r="AC24" s="371">
        <v>0</v>
      </c>
      <c r="AD24" s="370">
        <v>0</v>
      </c>
      <c r="AE24" s="371">
        <v>0</v>
      </c>
      <c r="AF24" s="370">
        <v>0</v>
      </c>
      <c r="AG24" s="371">
        <v>0</v>
      </c>
    </row>
    <row r="25" spans="1:35" ht="19.5">
      <c r="A25" s="372" t="s">
        <v>449</v>
      </c>
      <c r="B25" s="370">
        <v>0</v>
      </c>
      <c r="C25" s="371">
        <v>0</v>
      </c>
      <c r="D25" s="370">
        <v>0</v>
      </c>
      <c r="E25" s="371">
        <v>0</v>
      </c>
      <c r="F25" s="370">
        <v>0</v>
      </c>
      <c r="G25" s="371">
        <v>0</v>
      </c>
      <c r="H25" s="370">
        <v>0</v>
      </c>
      <c r="I25" s="371">
        <v>0</v>
      </c>
      <c r="J25" s="370">
        <v>0</v>
      </c>
      <c r="K25" s="371">
        <v>0</v>
      </c>
      <c r="L25" s="370">
        <v>0</v>
      </c>
      <c r="M25" s="371">
        <v>0</v>
      </c>
      <c r="N25" s="370">
        <v>42775.147149999997</v>
      </c>
      <c r="O25" s="371">
        <v>2.3834303688748297E-3</v>
      </c>
      <c r="P25" s="370">
        <v>0</v>
      </c>
      <c r="Q25" s="371">
        <v>0</v>
      </c>
      <c r="R25" s="370">
        <v>0</v>
      </c>
      <c r="S25" s="371">
        <v>0</v>
      </c>
      <c r="T25" s="370">
        <v>42775.147149999997</v>
      </c>
      <c r="U25" s="371">
        <v>3.5821036715369804E-4</v>
      </c>
      <c r="V25" s="370">
        <v>0</v>
      </c>
      <c r="W25" s="371">
        <v>0</v>
      </c>
      <c r="X25" s="370">
        <v>16323.764349999999</v>
      </c>
      <c r="Y25" s="371">
        <v>1.3508877625676641E-2</v>
      </c>
      <c r="Z25" s="370">
        <v>27172.11839</v>
      </c>
      <c r="AA25" s="371">
        <v>1.4852254625113633E-2</v>
      </c>
      <c r="AB25" s="370">
        <v>0</v>
      </c>
      <c r="AC25" s="371">
        <v>0</v>
      </c>
      <c r="AD25" s="370">
        <v>43495.882740000001</v>
      </c>
      <c r="AE25" s="371">
        <v>4.0162186245630985E-3</v>
      </c>
      <c r="AF25" s="370">
        <v>86271.029890000005</v>
      </c>
      <c r="AG25" s="371">
        <v>6.5270572237654558E-4</v>
      </c>
    </row>
    <row r="26" spans="1:35" ht="19.5">
      <c r="A26" s="373" t="s">
        <v>442</v>
      </c>
      <c r="B26" s="370">
        <v>6209.2955499999998</v>
      </c>
      <c r="C26" s="371">
        <v>1.0369304475039568E-2</v>
      </c>
      <c r="D26" s="370">
        <v>7152.2155899999998</v>
      </c>
      <c r="E26" s="371">
        <v>1.9156717059731512E-2</v>
      </c>
      <c r="F26" s="370">
        <v>8755.5236999999997</v>
      </c>
      <c r="G26" s="371">
        <v>1.7259286313432085E-2</v>
      </c>
      <c r="H26" s="370">
        <v>0</v>
      </c>
      <c r="I26" s="371">
        <v>0</v>
      </c>
      <c r="J26" s="370">
        <v>22117.03484</v>
      </c>
      <c r="K26" s="371">
        <v>1.1454113530215198E-2</v>
      </c>
      <c r="L26" s="370">
        <v>276583.35948000004</v>
      </c>
      <c r="M26" s="371">
        <v>6.2245241659884308E-3</v>
      </c>
      <c r="N26" s="370">
        <v>519302.37787999999</v>
      </c>
      <c r="O26" s="371">
        <v>2.8935518415115602E-2</v>
      </c>
      <c r="P26" s="370">
        <v>620048.26632000005</v>
      </c>
      <c r="Q26" s="371">
        <v>3.0138146516551279E-2</v>
      </c>
      <c r="R26" s="370">
        <v>396090.59951999999</v>
      </c>
      <c r="S26" s="371">
        <v>1.0864118888460022E-2</v>
      </c>
      <c r="T26" s="370">
        <v>1812024.6032</v>
      </c>
      <c r="U26" s="371">
        <v>1.5174372074692116E-2</v>
      </c>
      <c r="V26" s="370">
        <v>0</v>
      </c>
      <c r="W26" s="371">
        <v>0</v>
      </c>
      <c r="X26" s="370">
        <v>0</v>
      </c>
      <c r="Y26" s="371">
        <v>0</v>
      </c>
      <c r="Z26" s="370">
        <v>0</v>
      </c>
      <c r="AA26" s="371">
        <v>0</v>
      </c>
      <c r="AB26" s="370">
        <v>0</v>
      </c>
      <c r="AC26" s="371">
        <v>0</v>
      </c>
      <c r="AD26" s="370">
        <v>0</v>
      </c>
      <c r="AE26" s="371">
        <v>0</v>
      </c>
      <c r="AF26" s="370">
        <v>1834141.6380400001</v>
      </c>
      <c r="AG26" s="371">
        <v>1.3876671512142983E-2</v>
      </c>
    </row>
    <row r="27" spans="1:35" ht="39">
      <c r="A27" s="373" t="s">
        <v>450</v>
      </c>
      <c r="B27" s="370">
        <v>54878.327960000002</v>
      </c>
      <c r="C27" s="371">
        <v>9.1644871324947169E-2</v>
      </c>
      <c r="D27" s="370">
        <v>54851.337340000005</v>
      </c>
      <c r="E27" s="371">
        <v>0.14691553079571895</v>
      </c>
      <c r="F27" s="370">
        <v>36188.526810000003</v>
      </c>
      <c r="G27" s="371">
        <v>7.1336469053827484E-2</v>
      </c>
      <c r="H27" s="370">
        <v>82498.491829999999</v>
      </c>
      <c r="I27" s="371">
        <v>0.1827356324051766</v>
      </c>
      <c r="J27" s="370">
        <v>228416.68394000002</v>
      </c>
      <c r="K27" s="371">
        <v>0.11829391457630142</v>
      </c>
      <c r="L27" s="370">
        <v>2886183.97193</v>
      </c>
      <c r="M27" s="371">
        <v>6.4953733711755834E-2</v>
      </c>
      <c r="N27" s="370">
        <v>1563070.5752999999</v>
      </c>
      <c r="O27" s="371">
        <v>8.7094262114412652E-2</v>
      </c>
      <c r="P27" s="370">
        <v>1070009.3013800001</v>
      </c>
      <c r="Q27" s="371">
        <v>5.2009010992734923E-2</v>
      </c>
      <c r="R27" s="370">
        <v>5096629.4145499999</v>
      </c>
      <c r="S27" s="371">
        <v>0.13979222924551574</v>
      </c>
      <c r="T27" s="370">
        <v>10615893.26316</v>
      </c>
      <c r="U27" s="371">
        <v>8.8900290865767673E-2</v>
      </c>
      <c r="V27" s="370">
        <v>34085.361790000003</v>
      </c>
      <c r="W27" s="371">
        <v>7.9376099267448978E-3</v>
      </c>
      <c r="X27" s="370">
        <v>33216.316409999999</v>
      </c>
      <c r="Y27" s="371">
        <v>2.7488460623265789E-2</v>
      </c>
      <c r="Z27" s="370">
        <v>0</v>
      </c>
      <c r="AA27" s="371">
        <v>0</v>
      </c>
      <c r="AB27" s="370">
        <v>165568.26865000001</v>
      </c>
      <c r="AC27" s="371">
        <v>4.7331839499127462E-2</v>
      </c>
      <c r="AD27" s="370">
        <v>232869.94685000001</v>
      </c>
      <c r="AE27" s="371">
        <v>2.1502187304268717E-2</v>
      </c>
      <c r="AF27" s="370">
        <v>11077179.89395</v>
      </c>
      <c r="AG27" s="371">
        <v>8.3807260835930444E-2</v>
      </c>
    </row>
    <row r="28" spans="1:35" ht="19.5" customHeight="1">
      <c r="A28" s="374" t="s">
        <v>444</v>
      </c>
      <c r="B28" s="370">
        <v>0</v>
      </c>
      <c r="C28" s="371">
        <v>0</v>
      </c>
      <c r="D28" s="370">
        <v>0</v>
      </c>
      <c r="E28" s="371">
        <v>0</v>
      </c>
      <c r="F28" s="370">
        <v>0</v>
      </c>
      <c r="G28" s="371">
        <v>0</v>
      </c>
      <c r="H28" s="370">
        <v>23361.988699999998</v>
      </c>
      <c r="I28" s="371">
        <v>5.1747222096303502E-2</v>
      </c>
      <c r="J28" s="370">
        <v>23361.988699999998</v>
      </c>
      <c r="K28" s="371">
        <v>1.2098858314291309E-2</v>
      </c>
      <c r="L28" s="370">
        <v>0</v>
      </c>
      <c r="M28" s="371">
        <v>0</v>
      </c>
      <c r="N28" s="370">
        <v>0</v>
      </c>
      <c r="O28" s="371">
        <v>0</v>
      </c>
      <c r="P28" s="370">
        <v>0</v>
      </c>
      <c r="Q28" s="371">
        <v>0</v>
      </c>
      <c r="R28" s="370">
        <v>707909.59837999998</v>
      </c>
      <c r="S28" s="371">
        <v>1.9416805267285748E-2</v>
      </c>
      <c r="T28" s="370">
        <v>707909.59837999998</v>
      </c>
      <c r="U28" s="371">
        <v>5.9282217372179568E-3</v>
      </c>
      <c r="V28" s="370">
        <v>0</v>
      </c>
      <c r="W28" s="371">
        <v>0</v>
      </c>
      <c r="X28" s="370">
        <v>0</v>
      </c>
      <c r="Y28" s="371">
        <v>0</v>
      </c>
      <c r="Z28" s="370">
        <v>0</v>
      </c>
      <c r="AA28" s="371">
        <v>0</v>
      </c>
      <c r="AB28" s="370">
        <v>100721.98712000001</v>
      </c>
      <c r="AC28" s="371">
        <v>2.8793904576455347E-2</v>
      </c>
      <c r="AD28" s="370">
        <v>100721.98712000001</v>
      </c>
      <c r="AE28" s="371">
        <v>9.3002255637023665E-3</v>
      </c>
      <c r="AF28" s="370">
        <v>831993.57419999992</v>
      </c>
      <c r="AG28" s="371">
        <v>6.2946619224700101E-3</v>
      </c>
    </row>
    <row r="29" spans="1:35" ht="19.5">
      <c r="A29" s="372" t="s">
        <v>445</v>
      </c>
      <c r="B29" s="370">
        <v>0</v>
      </c>
      <c r="C29" s="371">
        <v>0</v>
      </c>
      <c r="D29" s="370">
        <v>0</v>
      </c>
      <c r="E29" s="371">
        <v>0</v>
      </c>
      <c r="F29" s="370">
        <v>0</v>
      </c>
      <c r="G29" s="371">
        <v>0</v>
      </c>
      <c r="H29" s="370">
        <v>0</v>
      </c>
      <c r="I29" s="371">
        <v>0</v>
      </c>
      <c r="J29" s="370">
        <v>0</v>
      </c>
      <c r="K29" s="371">
        <v>0</v>
      </c>
      <c r="L29" s="370">
        <v>0</v>
      </c>
      <c r="M29" s="371">
        <v>0</v>
      </c>
      <c r="N29" s="370">
        <v>0</v>
      </c>
      <c r="O29" s="371">
        <v>0</v>
      </c>
      <c r="P29" s="370">
        <v>0</v>
      </c>
      <c r="Q29" s="371">
        <v>0</v>
      </c>
      <c r="R29" s="370">
        <v>0</v>
      </c>
      <c r="S29" s="371">
        <v>0</v>
      </c>
      <c r="T29" s="370">
        <v>0</v>
      </c>
      <c r="U29" s="371">
        <v>0</v>
      </c>
      <c r="V29" s="370">
        <v>0</v>
      </c>
      <c r="W29" s="371">
        <v>0</v>
      </c>
      <c r="X29" s="370">
        <v>0</v>
      </c>
      <c r="Y29" s="371">
        <v>0</v>
      </c>
      <c r="Z29" s="370">
        <v>0</v>
      </c>
      <c r="AA29" s="371">
        <v>0</v>
      </c>
      <c r="AB29" s="370">
        <v>0</v>
      </c>
      <c r="AC29" s="371">
        <v>0</v>
      </c>
      <c r="AD29" s="370">
        <v>0</v>
      </c>
      <c r="AE29" s="371">
        <v>0</v>
      </c>
      <c r="AF29" s="370">
        <v>0</v>
      </c>
      <c r="AG29" s="371">
        <v>0</v>
      </c>
    </row>
    <row r="30" spans="1:35" ht="19.5">
      <c r="A30" s="372" t="s">
        <v>451</v>
      </c>
      <c r="B30" s="370">
        <v>0</v>
      </c>
      <c r="C30" s="371">
        <v>0</v>
      </c>
      <c r="D30" s="370">
        <v>0</v>
      </c>
      <c r="E30" s="371">
        <v>0</v>
      </c>
      <c r="F30" s="370">
        <v>0</v>
      </c>
      <c r="G30" s="371">
        <v>0</v>
      </c>
      <c r="H30" s="370">
        <v>0</v>
      </c>
      <c r="I30" s="371">
        <v>0</v>
      </c>
      <c r="J30" s="370">
        <v>0</v>
      </c>
      <c r="K30" s="371">
        <v>0</v>
      </c>
      <c r="L30" s="370">
        <v>1.7170000000000001E-2</v>
      </c>
      <c r="M30" s="371">
        <v>3.8641182221141397E-10</v>
      </c>
      <c r="N30" s="370">
        <v>0</v>
      </c>
      <c r="O30" s="371">
        <v>0</v>
      </c>
      <c r="P30" s="370">
        <v>0</v>
      </c>
      <c r="Q30" s="371">
        <v>0</v>
      </c>
      <c r="R30" s="370">
        <v>0</v>
      </c>
      <c r="S30" s="371">
        <v>0</v>
      </c>
      <c r="T30" s="370">
        <v>1.7170000000000001E-2</v>
      </c>
      <c r="U30" s="371">
        <v>1.4378610978148315E-10</v>
      </c>
      <c r="V30" s="370">
        <v>0</v>
      </c>
      <c r="W30" s="371">
        <v>0</v>
      </c>
      <c r="X30" s="370">
        <v>0</v>
      </c>
      <c r="Y30" s="371">
        <v>0</v>
      </c>
      <c r="Z30" s="370">
        <v>0</v>
      </c>
      <c r="AA30" s="371">
        <v>0</v>
      </c>
      <c r="AB30" s="370">
        <v>0</v>
      </c>
      <c r="AC30" s="371">
        <v>0</v>
      </c>
      <c r="AD30" s="370">
        <v>0</v>
      </c>
      <c r="AE30" s="371">
        <v>0</v>
      </c>
      <c r="AF30" s="370">
        <v>1.7170000000000001E-2</v>
      </c>
      <c r="AG30" s="371">
        <v>1.2990406243549818E-10</v>
      </c>
    </row>
    <row r="31" spans="1:35" ht="18">
      <c r="A31" s="365" t="s">
        <v>452</v>
      </c>
      <c r="B31" s="368">
        <v>599697.49459999998</v>
      </c>
      <c r="C31" s="369">
        <v>1.0014736558039659</v>
      </c>
      <c r="D31" s="368">
        <v>373454.81688999996</v>
      </c>
      <c r="E31" s="369">
        <v>1.0002730163445159</v>
      </c>
      <c r="F31" s="368">
        <v>507416.99180000002</v>
      </c>
      <c r="G31" s="369">
        <v>1.0002434396673063</v>
      </c>
      <c r="H31" s="368">
        <v>451657.57851999998</v>
      </c>
      <c r="I31" s="369">
        <v>1.0004296007194402</v>
      </c>
      <c r="J31" s="368">
        <v>1932226.8818099999</v>
      </c>
      <c r="K31" s="369">
        <v>1.000674196631389</v>
      </c>
      <c r="L31" s="368">
        <v>44507717.225390002</v>
      </c>
      <c r="M31" s="369">
        <v>1.0016486963036275</v>
      </c>
      <c r="N31" s="368">
        <v>17952221.30082</v>
      </c>
      <c r="O31" s="369">
        <v>1.0002974224049159</v>
      </c>
      <c r="P31" s="368">
        <v>20580225.634509999</v>
      </c>
      <c r="Q31" s="369">
        <v>1.0003251185552751</v>
      </c>
      <c r="R31" s="368">
        <v>36473125.175319999</v>
      </c>
      <c r="S31" s="369">
        <v>1.0003983144728805</v>
      </c>
      <c r="T31" s="368">
        <v>119513289.33604001</v>
      </c>
      <c r="U31" s="369">
        <v>1.0008358148408856</v>
      </c>
      <c r="V31" s="368">
        <v>4302763.2464399999</v>
      </c>
      <c r="W31" s="369">
        <v>1.002003630408737</v>
      </c>
      <c r="X31" s="368">
        <v>1209774.8066500002</v>
      </c>
      <c r="Y31" s="369">
        <v>1.0011599939361702</v>
      </c>
      <c r="Z31" s="368">
        <v>1832841.3376199999</v>
      </c>
      <c r="AA31" s="369">
        <v>1.001829369468094</v>
      </c>
      <c r="AB31" s="368">
        <v>3501491.3750500004</v>
      </c>
      <c r="AC31" s="369">
        <v>1.000989073104291</v>
      </c>
      <c r="AD31" s="368">
        <v>10846870.765760001</v>
      </c>
      <c r="AE31" s="369">
        <v>1.00155236871678</v>
      </c>
      <c r="AF31" s="368">
        <v>132292386.98361</v>
      </c>
      <c r="AG31" s="369">
        <v>1.0008921664799044</v>
      </c>
    </row>
    <row r="32" spans="1:35" ht="18">
      <c r="A32" s="365" t="s">
        <v>587</v>
      </c>
      <c r="B32" s="368">
        <v>882.44727</v>
      </c>
      <c r="C32" s="369">
        <v>1.4736558039659506E-3</v>
      </c>
      <c r="D32" s="368">
        <v>101.93144000000001</v>
      </c>
      <c r="E32" s="369">
        <v>2.7301634451583963E-4</v>
      </c>
      <c r="F32" s="368">
        <v>123.49536000000001</v>
      </c>
      <c r="G32" s="369">
        <v>2.4343966730629353E-4</v>
      </c>
      <c r="H32" s="368">
        <v>193.94910000000002</v>
      </c>
      <c r="I32" s="369">
        <v>4.2960071944038642E-4</v>
      </c>
      <c r="J32" s="368">
        <v>1301.8231699999999</v>
      </c>
      <c r="K32" s="369">
        <v>6.7419663138915782E-4</v>
      </c>
      <c r="L32" s="368">
        <v>73258.927150000003</v>
      </c>
      <c r="M32" s="369">
        <v>1.648696303627532E-3</v>
      </c>
      <c r="N32" s="368">
        <v>5337.8052500000003</v>
      </c>
      <c r="O32" s="369">
        <v>2.9742240491601683E-4</v>
      </c>
      <c r="P32" s="368">
        <v>6688.8385599999992</v>
      </c>
      <c r="Q32" s="369">
        <v>3.2511855527517903E-4</v>
      </c>
      <c r="R32" s="368">
        <v>14521.989310000001</v>
      </c>
      <c r="S32" s="369">
        <v>3.9831447288064012E-4</v>
      </c>
      <c r="T32" s="368">
        <v>99807.560270000016</v>
      </c>
      <c r="U32" s="369">
        <v>8.3581484088551057E-4</v>
      </c>
      <c r="V32" s="368">
        <v>8603.9082300000009</v>
      </c>
      <c r="W32" s="369">
        <v>2.0036304087371146E-3</v>
      </c>
      <c r="X32" s="368">
        <v>1401.7054699999999</v>
      </c>
      <c r="Y32" s="369">
        <v>1.1599939361702169E-3</v>
      </c>
      <c r="Z32" s="368">
        <v>3346.82141</v>
      </c>
      <c r="AA32" s="369">
        <v>1.8293694680940123E-3</v>
      </c>
      <c r="AB32" s="368">
        <v>3459.8089399999999</v>
      </c>
      <c r="AC32" s="369">
        <v>9.8907310429090668E-4</v>
      </c>
      <c r="AD32" s="368">
        <v>16812.244050000001</v>
      </c>
      <c r="AE32" s="369">
        <v>1.5523687167800686E-3</v>
      </c>
      <c r="AF32" s="368">
        <v>117921.62749000001</v>
      </c>
      <c r="AG32" s="369">
        <v>8.9216647990428169E-4</v>
      </c>
    </row>
    <row r="33" spans="1:33" ht="22.5" customHeight="1">
      <c r="A33" s="944" t="s">
        <v>454</v>
      </c>
      <c r="B33" s="945">
        <v>598815.04733000009</v>
      </c>
      <c r="C33" s="946">
        <v>1</v>
      </c>
      <c r="D33" s="945">
        <v>373352.88545</v>
      </c>
      <c r="E33" s="946">
        <v>1</v>
      </c>
      <c r="F33" s="1033">
        <v>507293.49644000002</v>
      </c>
      <c r="G33" s="946">
        <v>1</v>
      </c>
      <c r="H33" s="945">
        <v>451463.62942000001</v>
      </c>
      <c r="I33" s="946">
        <v>1</v>
      </c>
      <c r="J33" s="945">
        <v>1930925.0586400004</v>
      </c>
      <c r="K33" s="946">
        <v>1</v>
      </c>
      <c r="L33" s="945">
        <v>44434458.298239999</v>
      </c>
      <c r="M33" s="946">
        <v>1</v>
      </c>
      <c r="N33" s="945">
        <v>17946883.49557</v>
      </c>
      <c r="O33" s="946">
        <v>1</v>
      </c>
      <c r="P33" s="1033">
        <v>20573536.795949999</v>
      </c>
      <c r="Q33" s="946">
        <v>1</v>
      </c>
      <c r="R33" s="945">
        <v>36458603.186010003</v>
      </c>
      <c r="S33" s="946">
        <v>1</v>
      </c>
      <c r="T33" s="945">
        <v>119413481.77576999</v>
      </c>
      <c r="U33" s="946">
        <v>1</v>
      </c>
      <c r="V33" s="945">
        <v>4294159.3382099997</v>
      </c>
      <c r="W33" s="946">
        <v>1</v>
      </c>
      <c r="X33" s="945">
        <v>1208373.10118</v>
      </c>
      <c r="Y33" s="946">
        <v>1</v>
      </c>
      <c r="Z33" s="1033">
        <v>1829494.51621</v>
      </c>
      <c r="AA33" s="946">
        <v>1</v>
      </c>
      <c r="AB33" s="945">
        <v>3498031.56611</v>
      </c>
      <c r="AC33" s="946">
        <v>1</v>
      </c>
      <c r="AD33" s="945">
        <v>10830058.521710001</v>
      </c>
      <c r="AE33" s="946">
        <v>1</v>
      </c>
      <c r="AF33" s="945">
        <v>132174465.35611999</v>
      </c>
      <c r="AG33" s="946">
        <v>1</v>
      </c>
    </row>
    <row r="34" spans="1:33" ht="19.5">
      <c r="A34" s="374" t="s">
        <v>455</v>
      </c>
      <c r="B34" s="370">
        <v>900.97759999999994</v>
      </c>
      <c r="C34" s="371">
        <v>1.5046008012278315E-3</v>
      </c>
      <c r="D34" s="370">
        <v>560.17797999999993</v>
      </c>
      <c r="E34" s="371">
        <v>1.5003981536792486E-3</v>
      </c>
      <c r="F34" s="370">
        <v>0</v>
      </c>
      <c r="G34" s="371">
        <v>0</v>
      </c>
      <c r="H34" s="370">
        <v>69.171580000000006</v>
      </c>
      <c r="I34" s="371">
        <v>1.5321628475114472E-4</v>
      </c>
      <c r="J34" s="370">
        <v>1530.3271599999998</v>
      </c>
      <c r="K34" s="371">
        <v>7.9253576059437993E-4</v>
      </c>
      <c r="L34" s="370">
        <v>73603.226420000006</v>
      </c>
      <c r="M34" s="371">
        <v>1.6564447781940294E-3</v>
      </c>
      <c r="N34" s="370">
        <v>17925.695219999998</v>
      </c>
      <c r="O34" s="371">
        <v>9.9881938969653239E-4</v>
      </c>
      <c r="P34" s="370">
        <v>0</v>
      </c>
      <c r="Q34" s="371">
        <v>0</v>
      </c>
      <c r="R34" s="370">
        <v>243.28853000000001</v>
      </c>
      <c r="S34" s="371">
        <v>6.6730074314354248E-6</v>
      </c>
      <c r="T34" s="370">
        <v>91772.210170000006</v>
      </c>
      <c r="U34" s="367">
        <v>7.685246992657521E-4</v>
      </c>
      <c r="V34" s="370">
        <v>3748.00587</v>
      </c>
      <c r="W34" s="371">
        <v>8.7281481072435903E-4</v>
      </c>
      <c r="X34" s="370">
        <v>0</v>
      </c>
      <c r="Y34" s="371">
        <v>0</v>
      </c>
      <c r="Z34" s="370">
        <v>0</v>
      </c>
      <c r="AA34" s="371">
        <v>0</v>
      </c>
      <c r="AB34" s="370">
        <v>256.05833999999999</v>
      </c>
      <c r="AC34" s="371">
        <v>7.3200694493660812E-5</v>
      </c>
      <c r="AD34" s="370">
        <v>4004.06421</v>
      </c>
      <c r="AE34" s="371">
        <v>3.6971768914945645E-4</v>
      </c>
      <c r="AF34" s="370">
        <v>97306.601540000003</v>
      </c>
      <c r="AG34" s="371">
        <v>7.3619818531382058E-4</v>
      </c>
    </row>
    <row r="35" spans="1:33" ht="28.5">
      <c r="A35" s="374" t="s">
        <v>456</v>
      </c>
      <c r="B35" s="370">
        <v>0</v>
      </c>
      <c r="C35" s="371">
        <v>0</v>
      </c>
      <c r="D35" s="370">
        <v>0</v>
      </c>
      <c r="E35" s="371">
        <v>0</v>
      </c>
      <c r="F35" s="370">
        <v>0</v>
      </c>
      <c r="G35" s="371">
        <v>0</v>
      </c>
      <c r="H35" s="370">
        <v>0</v>
      </c>
      <c r="I35" s="371">
        <v>0</v>
      </c>
      <c r="J35" s="370">
        <v>0</v>
      </c>
      <c r="K35" s="371">
        <v>0</v>
      </c>
      <c r="L35" s="370">
        <v>0</v>
      </c>
      <c r="M35" s="371">
        <v>0</v>
      </c>
      <c r="N35" s="370">
        <v>0</v>
      </c>
      <c r="O35" s="371">
        <v>0</v>
      </c>
      <c r="P35" s="370">
        <v>0</v>
      </c>
      <c r="Q35" s="371">
        <v>0</v>
      </c>
      <c r="R35" s="370">
        <v>0</v>
      </c>
      <c r="S35" s="371">
        <v>0</v>
      </c>
      <c r="T35" s="370">
        <v>0</v>
      </c>
      <c r="U35" s="367">
        <v>0</v>
      </c>
      <c r="V35" s="370">
        <v>0</v>
      </c>
      <c r="W35" s="371">
        <v>0</v>
      </c>
      <c r="X35" s="370">
        <v>0</v>
      </c>
      <c r="Y35" s="371">
        <v>0</v>
      </c>
      <c r="Z35" s="370">
        <v>0</v>
      </c>
      <c r="AA35" s="371">
        <v>0</v>
      </c>
      <c r="AB35" s="370">
        <v>0</v>
      </c>
      <c r="AC35" s="371">
        <v>0</v>
      </c>
      <c r="AD35" s="370">
        <v>0</v>
      </c>
      <c r="AE35" s="371">
        <v>0</v>
      </c>
      <c r="AF35" s="370">
        <v>0</v>
      </c>
      <c r="AG35" s="367">
        <v>0</v>
      </c>
    </row>
    <row r="36" spans="1:33" ht="12.75" customHeight="1">
      <c r="A36" s="23" t="s">
        <v>588</v>
      </c>
    </row>
    <row r="37" spans="1:33" ht="12.75" customHeight="1">
      <c r="A37" s="23"/>
    </row>
    <row r="38" spans="1:33" ht="12.75" customHeight="1">
      <c r="A38" s="620" t="s">
        <v>81</v>
      </c>
      <c r="L38" s="134"/>
    </row>
    <row r="39" spans="1:33" ht="12.75" customHeight="1"/>
    <row r="40" spans="1:33" ht="12.75" customHeight="1"/>
    <row r="41" spans="1:33" ht="12.75" customHeight="1"/>
    <row r="42" spans="1:33" ht="12.75" customHeight="1">
      <c r="F42" s="134"/>
      <c r="P42" s="134"/>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834</v>
      </c>
    </row>
    <row r="52" spans="33:33" ht="12.75" customHeight="1"/>
    <row r="53" spans="33:33" ht="12.75" customHeight="1"/>
    <row r="54" spans="33: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8" t="s">
        <v>676</v>
      </c>
      <c r="J1" s="139" t="str">
        <f>Naslovnica!A20</f>
        <v>Prosinac 2022.</v>
      </c>
    </row>
    <row r="2" spans="1:17" ht="12.75" customHeight="1">
      <c r="A2" s="534" t="s">
        <v>958</v>
      </c>
      <c r="I2" s="525"/>
      <c r="J2" s="536" t="str">
        <f>Naslovnica!A24</f>
        <v>December 2022</v>
      </c>
    </row>
    <row r="3" spans="1:17" ht="12.75" customHeight="1"/>
    <row r="4" spans="1:17" ht="33.75">
      <c r="A4" s="896" t="s">
        <v>572</v>
      </c>
      <c r="B4" s="897" t="s">
        <v>33</v>
      </c>
      <c r="C4" s="897" t="s">
        <v>34</v>
      </c>
      <c r="D4" s="897" t="s">
        <v>35</v>
      </c>
      <c r="E4" s="897" t="s">
        <v>222</v>
      </c>
      <c r="F4" s="897" t="s">
        <v>223</v>
      </c>
      <c r="G4" s="897" t="s">
        <v>36</v>
      </c>
      <c r="H4" s="897" t="s">
        <v>37</v>
      </c>
      <c r="I4" s="897" t="s">
        <v>38</v>
      </c>
      <c r="J4" s="897" t="s">
        <v>432</v>
      </c>
    </row>
    <row r="5" spans="1:17" ht="21.75">
      <c r="A5" s="705" t="s">
        <v>573</v>
      </c>
      <c r="B5" s="706">
        <v>54336</v>
      </c>
      <c r="C5" s="706">
        <v>107015</v>
      </c>
      <c r="D5" s="706">
        <v>35737</v>
      </c>
      <c r="E5" s="706">
        <v>4217</v>
      </c>
      <c r="F5" s="706">
        <v>2264</v>
      </c>
      <c r="G5" s="706">
        <v>28329</v>
      </c>
      <c r="H5" s="706">
        <v>43841</v>
      </c>
      <c r="I5" s="706">
        <v>95147</v>
      </c>
      <c r="J5" s="706">
        <v>370886</v>
      </c>
      <c r="K5" s="53"/>
    </row>
    <row r="6" spans="1:17" ht="22.5">
      <c r="A6" s="741" t="s">
        <v>574</v>
      </c>
      <c r="B6" s="375">
        <v>0.1465032381917894</v>
      </c>
      <c r="C6" s="375">
        <v>0.2885387962878081</v>
      </c>
      <c r="D6" s="375">
        <v>9.635575351994953E-2</v>
      </c>
      <c r="E6" s="375">
        <v>1.1370070587727765E-2</v>
      </c>
      <c r="F6" s="375">
        <v>6.1043015913245582E-3</v>
      </c>
      <c r="G6" s="375">
        <v>7.6381961033848672E-2</v>
      </c>
      <c r="H6" s="375">
        <v>0.11820613342105121</v>
      </c>
      <c r="I6" s="375">
        <v>0.25653974536650076</v>
      </c>
      <c r="J6" s="375">
        <v>1</v>
      </c>
      <c r="K6" s="53"/>
    </row>
    <row r="7" spans="1:17" ht="21.75">
      <c r="A7" s="834" t="s">
        <v>946</v>
      </c>
      <c r="B7" s="835">
        <v>551</v>
      </c>
      <c r="C7" s="835">
        <v>709</v>
      </c>
      <c r="D7" s="835">
        <v>271</v>
      </c>
      <c r="E7" s="835">
        <v>137</v>
      </c>
      <c r="F7" s="835">
        <v>97</v>
      </c>
      <c r="G7" s="835">
        <v>563</v>
      </c>
      <c r="H7" s="835">
        <v>464</v>
      </c>
      <c r="I7" s="835">
        <v>1533</v>
      </c>
      <c r="J7" s="835">
        <v>4325</v>
      </c>
      <c r="K7" s="53"/>
    </row>
    <row r="8" spans="1:17" ht="22.5">
      <c r="A8" s="79" t="s">
        <v>575</v>
      </c>
      <c r="B8" s="221">
        <v>138</v>
      </c>
      <c r="C8" s="221">
        <v>40</v>
      </c>
      <c r="D8" s="221">
        <v>27</v>
      </c>
      <c r="E8" s="221">
        <v>0</v>
      </c>
      <c r="F8" s="221">
        <v>0</v>
      </c>
      <c r="G8" s="221">
        <v>9</v>
      </c>
      <c r="H8" s="221">
        <v>50</v>
      </c>
      <c r="I8" s="221">
        <v>83</v>
      </c>
      <c r="J8" s="221">
        <v>347</v>
      </c>
      <c r="K8" s="53"/>
    </row>
    <row r="9" spans="1:17" ht="22.5">
      <c r="A9" s="741" t="s">
        <v>660</v>
      </c>
      <c r="B9" s="222">
        <v>15</v>
      </c>
      <c r="C9" s="222">
        <v>10</v>
      </c>
      <c r="D9" s="222">
        <v>8</v>
      </c>
      <c r="E9" s="222">
        <v>0</v>
      </c>
      <c r="F9" s="222">
        <v>0</v>
      </c>
      <c r="G9" s="222">
        <v>0</v>
      </c>
      <c r="H9" s="222">
        <v>10</v>
      </c>
      <c r="I9" s="222">
        <v>11</v>
      </c>
      <c r="J9" s="222">
        <v>54</v>
      </c>
    </row>
    <row r="10" spans="1:17" ht="22.5">
      <c r="A10" s="741" t="s">
        <v>836</v>
      </c>
      <c r="B10" s="222">
        <v>11</v>
      </c>
      <c r="C10" s="222">
        <v>60</v>
      </c>
      <c r="D10" s="222">
        <v>2</v>
      </c>
      <c r="E10" s="222">
        <v>4</v>
      </c>
      <c r="F10" s="222">
        <v>3</v>
      </c>
      <c r="G10" s="222">
        <v>17</v>
      </c>
      <c r="H10" s="222">
        <v>8</v>
      </c>
      <c r="I10" s="222">
        <v>3</v>
      </c>
      <c r="J10" s="222">
        <v>108</v>
      </c>
    </row>
    <row r="11" spans="1:17" ht="32.25">
      <c r="A11" s="834" t="s">
        <v>947</v>
      </c>
      <c r="B11" s="835">
        <v>164</v>
      </c>
      <c r="C11" s="835">
        <v>110</v>
      </c>
      <c r="D11" s="835">
        <v>37</v>
      </c>
      <c r="E11" s="835">
        <v>4</v>
      </c>
      <c r="F11" s="835">
        <v>3</v>
      </c>
      <c r="G11" s="835">
        <v>26</v>
      </c>
      <c r="H11" s="835">
        <v>68</v>
      </c>
      <c r="I11" s="835">
        <v>97</v>
      </c>
      <c r="J11" s="835">
        <v>509</v>
      </c>
      <c r="M11" s="265"/>
      <c r="N11" s="265"/>
      <c r="O11" s="265"/>
      <c r="P11" s="265"/>
      <c r="Q11" s="265"/>
    </row>
    <row r="12" spans="1:17" ht="21.75">
      <c r="A12" s="705" t="s">
        <v>576</v>
      </c>
      <c r="B12" s="706">
        <v>54723</v>
      </c>
      <c r="C12" s="706">
        <v>107614</v>
      </c>
      <c r="D12" s="706">
        <v>35971</v>
      </c>
      <c r="E12" s="706">
        <v>4350</v>
      </c>
      <c r="F12" s="706">
        <v>2358</v>
      </c>
      <c r="G12" s="706">
        <v>28866</v>
      </c>
      <c r="H12" s="706">
        <v>44237</v>
      </c>
      <c r="I12" s="706">
        <v>96583</v>
      </c>
      <c r="J12" s="706">
        <v>374702</v>
      </c>
      <c r="M12" s="265"/>
      <c r="N12" s="265"/>
      <c r="O12" s="265"/>
      <c r="P12" s="265"/>
      <c r="Q12" s="265"/>
    </row>
    <row r="13" spans="1:17" s="265" customFormat="1" ht="22.5">
      <c r="A13" s="895" t="s">
        <v>663</v>
      </c>
      <c r="B13" s="222">
        <v>387</v>
      </c>
      <c r="C13" s="222">
        <v>599</v>
      </c>
      <c r="D13" s="222">
        <v>234</v>
      </c>
      <c r="E13" s="222">
        <v>133</v>
      </c>
      <c r="F13" s="222">
        <v>94</v>
      </c>
      <c r="G13" s="222">
        <v>537</v>
      </c>
      <c r="H13" s="222">
        <v>396</v>
      </c>
      <c r="I13" s="222">
        <v>1436</v>
      </c>
      <c r="J13" s="222">
        <v>3816</v>
      </c>
    </row>
    <row r="14" spans="1:17" s="265" customFormat="1" ht="22.5">
      <c r="A14" s="1001" t="s">
        <v>1396</v>
      </c>
      <c r="B14" s="1002">
        <v>7.1223498233214944E-3</v>
      </c>
      <c r="C14" s="1002">
        <v>5.5973461664253765E-3</v>
      </c>
      <c r="D14" s="1002">
        <v>6.5478355765733465E-3</v>
      </c>
      <c r="E14" s="1002">
        <v>3.1539008774009947E-2</v>
      </c>
      <c r="F14" s="1002">
        <v>4.1519434628975338E-2</v>
      </c>
      <c r="G14" s="1002">
        <v>1.895584030498787E-2</v>
      </c>
      <c r="H14" s="1002">
        <v>9.0326406788165947E-3</v>
      </c>
      <c r="I14" s="1002">
        <v>1.5092435914952684E-2</v>
      </c>
      <c r="J14" s="1002">
        <v>1.0288875827073607E-2</v>
      </c>
    </row>
    <row r="15" spans="1:17" ht="21.75" customHeight="1">
      <c r="A15" s="741" t="s">
        <v>577</v>
      </c>
      <c r="B15" s="375">
        <v>0.14604405634344092</v>
      </c>
      <c r="C15" s="375">
        <v>0.2871988940544753</v>
      </c>
      <c r="D15" s="375">
        <v>9.5998953835314468E-2</v>
      </c>
      <c r="E15" s="375">
        <v>1.1609225464502458E-2</v>
      </c>
      <c r="F15" s="375">
        <v>6.2930008379992637E-3</v>
      </c>
      <c r="G15" s="375">
        <v>7.7037218909960445E-2</v>
      </c>
      <c r="H15" s="375">
        <v>0.11805915100533224</v>
      </c>
      <c r="I15" s="375">
        <v>0.25775949954897492</v>
      </c>
      <c r="J15" s="375">
        <v>1</v>
      </c>
      <c r="M15" s="265"/>
      <c r="N15" s="265"/>
      <c r="O15" s="265"/>
      <c r="P15" s="265"/>
      <c r="Q15" s="265"/>
    </row>
    <row r="16" spans="1:17" ht="12.75" customHeight="1">
      <c r="A16" s="22" t="s">
        <v>967</v>
      </c>
      <c r="M16" s="265"/>
      <c r="N16" s="265"/>
      <c r="O16" s="265"/>
      <c r="P16" s="265"/>
      <c r="Q16" s="265"/>
    </row>
    <row r="17" spans="1:10" ht="12.75" customHeight="1">
      <c r="A17" s="29" t="s">
        <v>578</v>
      </c>
    </row>
    <row r="18" spans="1:10" ht="12.75" customHeight="1"/>
    <row r="19" spans="1:10" ht="12.75" customHeight="1"/>
    <row r="20" spans="1:10">
      <c r="A20" s="138" t="s">
        <v>678</v>
      </c>
      <c r="B20" s="265"/>
      <c r="C20" s="265"/>
      <c r="D20" s="265"/>
      <c r="E20" s="265"/>
      <c r="F20" s="265"/>
      <c r="G20" s="749"/>
      <c r="H20" s="749" t="s">
        <v>43</v>
      </c>
      <c r="I20" s="290"/>
      <c r="J20" s="707" t="s">
        <v>1543</v>
      </c>
    </row>
    <row r="21" spans="1:10">
      <c r="A21" s="534" t="s">
        <v>677</v>
      </c>
      <c r="B21" s="265"/>
      <c r="C21" s="265"/>
      <c r="D21" s="265"/>
      <c r="E21" s="265"/>
      <c r="F21" s="265"/>
      <c r="G21" s="548"/>
      <c r="H21" s="548" t="s">
        <v>44</v>
      </c>
      <c r="I21" s="708"/>
      <c r="J21" s="536" t="s">
        <v>1544</v>
      </c>
    </row>
    <row r="22" spans="1:10">
      <c r="A22" s="265"/>
      <c r="B22" s="265"/>
      <c r="C22" s="265"/>
      <c r="D22" s="265"/>
      <c r="E22" s="265"/>
      <c r="F22" s="265"/>
      <c r="G22" s="265"/>
      <c r="H22" s="265"/>
      <c r="I22" s="265"/>
      <c r="J22" s="265"/>
    </row>
    <row r="23" spans="1:10" ht="24" customHeight="1">
      <c r="A23" s="716"/>
      <c r="B23" s="717"/>
      <c r="C23" s="717" t="s">
        <v>1539</v>
      </c>
      <c r="D23" s="717"/>
      <c r="E23" s="1097" t="s">
        <v>650</v>
      </c>
      <c r="F23" s="1100"/>
      <c r="G23" s="1100"/>
      <c r="H23" s="1101"/>
      <c r="I23" s="1102"/>
      <c r="J23" s="1102"/>
    </row>
    <row r="24" spans="1:10" ht="24">
      <c r="A24" s="716"/>
      <c r="B24" s="718"/>
      <c r="C24" s="719" t="s">
        <v>1540</v>
      </c>
      <c r="D24" s="718"/>
      <c r="E24" s="1103" t="s">
        <v>557</v>
      </c>
      <c r="F24" s="1103"/>
      <c r="G24" s="720" t="s">
        <v>558</v>
      </c>
      <c r="H24" s="1104"/>
      <c r="I24" s="1104"/>
      <c r="J24" s="312"/>
    </row>
    <row r="25" spans="1:10" ht="21.75">
      <c r="A25" s="738" t="s">
        <v>559</v>
      </c>
      <c r="B25" s="738" t="s">
        <v>560</v>
      </c>
      <c r="C25" s="738" t="s">
        <v>561</v>
      </c>
      <c r="D25" s="738" t="s">
        <v>562</v>
      </c>
      <c r="E25" s="738" t="s">
        <v>560</v>
      </c>
      <c r="F25" s="738" t="s">
        <v>561</v>
      </c>
      <c r="G25" s="738" t="s">
        <v>562</v>
      </c>
      <c r="H25" s="313"/>
      <c r="I25" s="313"/>
      <c r="J25" s="313"/>
    </row>
    <row r="26" spans="1:10">
      <c r="A26" s="78" t="s">
        <v>6</v>
      </c>
      <c r="B26" s="376">
        <v>987</v>
      </c>
      <c r="C26" s="376">
        <v>966</v>
      </c>
      <c r="D26" s="376">
        <v>1953</v>
      </c>
      <c r="E26" s="376">
        <v>-14</v>
      </c>
      <c r="F26" s="376">
        <v>6</v>
      </c>
      <c r="G26" s="377">
        <v>-4.0795512493625452E-3</v>
      </c>
      <c r="H26" s="314"/>
      <c r="I26" s="314"/>
      <c r="J26" s="315"/>
    </row>
    <row r="27" spans="1:10">
      <c r="A27" s="78" t="s">
        <v>7</v>
      </c>
      <c r="B27" s="376">
        <v>6093</v>
      </c>
      <c r="C27" s="376">
        <v>3488</v>
      </c>
      <c r="D27" s="376">
        <v>9581</v>
      </c>
      <c r="E27" s="376">
        <v>35</v>
      </c>
      <c r="F27" s="376">
        <v>11</v>
      </c>
      <c r="G27" s="377">
        <v>4.824331410592464E-3</v>
      </c>
      <c r="H27" s="314"/>
      <c r="I27" s="314"/>
      <c r="J27" s="315"/>
    </row>
    <row r="28" spans="1:10">
      <c r="A28" s="78" t="s">
        <v>8</v>
      </c>
      <c r="B28" s="376">
        <v>12037</v>
      </c>
      <c r="C28" s="376">
        <v>7986</v>
      </c>
      <c r="D28" s="376">
        <v>20023</v>
      </c>
      <c r="E28" s="376">
        <v>283</v>
      </c>
      <c r="F28" s="376">
        <v>188</v>
      </c>
      <c r="G28" s="377">
        <v>2.408960720130926E-2</v>
      </c>
      <c r="H28" s="314"/>
      <c r="I28" s="314"/>
      <c r="J28" s="315"/>
    </row>
    <row r="29" spans="1:10">
      <c r="A29" s="78" t="s">
        <v>9</v>
      </c>
      <c r="B29" s="376">
        <v>18740</v>
      </c>
      <c r="C29" s="376">
        <v>13318</v>
      </c>
      <c r="D29" s="376">
        <v>32058</v>
      </c>
      <c r="E29" s="376">
        <v>42</v>
      </c>
      <c r="F29" s="376">
        <v>-62</v>
      </c>
      <c r="G29" s="377">
        <v>-6.2348026684955205E-4</v>
      </c>
      <c r="H29" s="314"/>
      <c r="I29" s="314"/>
      <c r="J29" s="315"/>
    </row>
    <row r="30" spans="1:10">
      <c r="A30" s="78" t="s">
        <v>10</v>
      </c>
      <c r="B30" s="376">
        <v>25677</v>
      </c>
      <c r="C30" s="376">
        <v>19960</v>
      </c>
      <c r="D30" s="376">
        <v>45637</v>
      </c>
      <c r="E30" s="376">
        <v>141</v>
      </c>
      <c r="F30" s="376">
        <v>146</v>
      </c>
      <c r="G30" s="377">
        <v>6.3285556780594554E-3</v>
      </c>
      <c r="H30" s="314"/>
      <c r="I30" s="314"/>
      <c r="J30" s="315"/>
    </row>
    <row r="31" spans="1:10">
      <c r="A31" s="78" t="s">
        <v>11</v>
      </c>
      <c r="B31" s="376">
        <v>28710</v>
      </c>
      <c r="C31" s="376">
        <v>25167</v>
      </c>
      <c r="D31" s="376">
        <v>53877</v>
      </c>
      <c r="E31" s="376">
        <v>307</v>
      </c>
      <c r="F31" s="376">
        <v>306</v>
      </c>
      <c r="G31" s="377">
        <v>1.1508711324722087E-2</v>
      </c>
      <c r="H31" s="314"/>
      <c r="I31" s="314"/>
      <c r="J31" s="315"/>
    </row>
    <row r="32" spans="1:10">
      <c r="A32" s="78" t="s">
        <v>12</v>
      </c>
      <c r="B32" s="376">
        <v>26825</v>
      </c>
      <c r="C32" s="376">
        <v>25940</v>
      </c>
      <c r="D32" s="376">
        <v>52765</v>
      </c>
      <c r="E32" s="376">
        <v>313</v>
      </c>
      <c r="F32" s="376">
        <v>266</v>
      </c>
      <c r="G32" s="377">
        <v>1.1094929674625442E-2</v>
      </c>
      <c r="H32" s="314"/>
      <c r="I32" s="314"/>
      <c r="J32" s="315"/>
    </row>
    <row r="33" spans="1:10">
      <c r="A33" s="78" t="s">
        <v>39</v>
      </c>
      <c r="B33" s="376">
        <v>42925</v>
      </c>
      <c r="C33" s="376">
        <v>46526</v>
      </c>
      <c r="D33" s="376">
        <v>89451</v>
      </c>
      <c r="E33" s="376">
        <v>563</v>
      </c>
      <c r="F33" s="376">
        <v>641</v>
      </c>
      <c r="G33" s="377">
        <v>1.3643523292576454E-2</v>
      </c>
      <c r="H33" s="314"/>
      <c r="I33" s="314"/>
      <c r="J33" s="315"/>
    </row>
    <row r="34" spans="1:10">
      <c r="A34" s="78" t="s">
        <v>40</v>
      </c>
      <c r="B34" s="376">
        <v>22387</v>
      </c>
      <c r="C34" s="376">
        <v>23805</v>
      </c>
      <c r="D34" s="376">
        <v>46192</v>
      </c>
      <c r="E34" s="376">
        <v>483</v>
      </c>
      <c r="F34" s="376">
        <v>443</v>
      </c>
      <c r="G34" s="377">
        <v>2.0456855034683974E-2</v>
      </c>
      <c r="H34" s="314"/>
      <c r="I34" s="314"/>
      <c r="J34" s="315"/>
    </row>
    <row r="35" spans="1:10">
      <c r="A35" s="78" t="s">
        <v>41</v>
      </c>
      <c r="B35" s="376">
        <v>6554</v>
      </c>
      <c r="C35" s="376">
        <v>8307</v>
      </c>
      <c r="D35" s="376">
        <v>14861</v>
      </c>
      <c r="E35" s="376">
        <v>147</v>
      </c>
      <c r="F35" s="376">
        <v>146</v>
      </c>
      <c r="G35" s="377">
        <v>2.0112575507962749E-2</v>
      </c>
      <c r="H35" s="314"/>
      <c r="I35" s="314"/>
      <c r="J35" s="315"/>
    </row>
    <row r="36" spans="1:10">
      <c r="A36" s="78" t="s">
        <v>42</v>
      </c>
      <c r="B36" s="376">
        <v>541</v>
      </c>
      <c r="C36" s="376">
        <v>761</v>
      </c>
      <c r="D36" s="376">
        <v>1302</v>
      </c>
      <c r="E36" s="376">
        <v>18</v>
      </c>
      <c r="F36" s="376">
        <v>28</v>
      </c>
      <c r="G36" s="377">
        <v>3.6624203821655987E-2</v>
      </c>
      <c r="H36" s="314"/>
      <c r="I36" s="314"/>
      <c r="J36" s="315"/>
    </row>
    <row r="37" spans="1:10" ht="24">
      <c r="A37" s="1034" t="s">
        <v>563</v>
      </c>
      <c r="B37" s="937">
        <v>191476</v>
      </c>
      <c r="C37" s="937">
        <v>176224</v>
      </c>
      <c r="D37" s="937">
        <v>367700</v>
      </c>
      <c r="E37" s="937">
        <v>2318</v>
      </c>
      <c r="F37" s="937">
        <v>2119</v>
      </c>
      <c r="G37" s="938">
        <v>1.2214291023308288E-2</v>
      </c>
      <c r="H37" s="316"/>
      <c r="I37" s="316"/>
      <c r="J37" s="317"/>
    </row>
    <row r="38" spans="1:10">
      <c r="A38" s="22" t="s">
        <v>967</v>
      </c>
      <c r="B38" s="265"/>
      <c r="C38" s="265"/>
      <c r="D38" s="265"/>
      <c r="E38" s="265"/>
      <c r="F38" s="265"/>
      <c r="G38" s="265"/>
      <c r="H38" s="265"/>
      <c r="I38" s="265"/>
      <c r="J38" s="265"/>
    </row>
    <row r="39" spans="1:10">
      <c r="A39" s="265"/>
      <c r="B39" s="265"/>
      <c r="C39" s="265"/>
      <c r="D39" s="265"/>
      <c r="E39" s="265"/>
      <c r="F39" s="265"/>
      <c r="G39" s="265"/>
      <c r="H39" s="265"/>
      <c r="I39" s="265"/>
      <c r="J39" s="265"/>
    </row>
    <row r="40" spans="1:10" ht="12.75" customHeight="1">
      <c r="A40" s="620" t="s">
        <v>81</v>
      </c>
    </row>
    <row r="66" spans="10:10">
      <c r="J66" s="28" t="s">
        <v>835</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2" t="s">
        <v>679</v>
      </c>
      <c r="I1" s="139" t="str">
        <f>Naslovnica!A20</f>
        <v>Prosinac 2022.</v>
      </c>
    </row>
    <row r="2" spans="1:10">
      <c r="A2" s="561" t="s">
        <v>959</v>
      </c>
      <c r="I2" s="536" t="str">
        <f>Naslovnica!A24</f>
        <v>December 2022</v>
      </c>
    </row>
    <row r="3" spans="1:10" ht="12.75" customHeight="1"/>
    <row r="4" spans="1:10" ht="12.75" customHeight="1">
      <c r="F4" s="311"/>
      <c r="I4" s="14" t="s">
        <v>571</v>
      </c>
    </row>
    <row r="5" spans="1:10" s="265" customFormat="1" ht="22.15" customHeight="1">
      <c r="A5" s="1105" t="s">
        <v>1156</v>
      </c>
      <c r="B5" s="1107" t="s">
        <v>1134</v>
      </c>
      <c r="C5" s="1107"/>
      <c r="D5" s="1107"/>
      <c r="E5" s="1107"/>
      <c r="F5" s="1108" t="s">
        <v>1136</v>
      </c>
      <c r="G5" s="1109" t="s">
        <v>1133</v>
      </c>
      <c r="H5" s="1105" t="s">
        <v>1135</v>
      </c>
      <c r="I5" s="1105" t="s">
        <v>1137</v>
      </c>
      <c r="J5" s="914"/>
    </row>
    <row r="6" spans="1:10" s="265" customFormat="1" ht="72">
      <c r="A6" s="1105"/>
      <c r="B6" s="919" t="s">
        <v>1129</v>
      </c>
      <c r="C6" s="919" t="s">
        <v>1130</v>
      </c>
      <c r="D6" s="919" t="s">
        <v>1131</v>
      </c>
      <c r="E6" s="919" t="s">
        <v>1132</v>
      </c>
      <c r="F6" s="1108"/>
      <c r="G6" s="1109"/>
      <c r="H6" s="1105"/>
      <c r="I6" s="1105"/>
      <c r="J6" s="914"/>
    </row>
    <row r="7" spans="1:10" s="265" customFormat="1">
      <c r="A7" s="915" t="s">
        <v>1089</v>
      </c>
      <c r="B7" s="916">
        <v>0</v>
      </c>
      <c r="C7" s="916">
        <v>21859.402910000001</v>
      </c>
      <c r="D7" s="916">
        <v>11867.00304</v>
      </c>
      <c r="E7" s="916">
        <v>2758.5886800000003</v>
      </c>
      <c r="F7" s="917">
        <v>36484.994630000001</v>
      </c>
      <c r="G7" s="922">
        <v>2.020065045265782</v>
      </c>
      <c r="H7" s="917">
        <v>166681.44726000028</v>
      </c>
      <c r="I7" s="917">
        <v>1454091.2516400004</v>
      </c>
    </row>
    <row r="8" spans="1:10" s="265" customFormat="1">
      <c r="A8" s="915" t="s">
        <v>1090</v>
      </c>
      <c r="B8" s="916">
        <v>0</v>
      </c>
      <c r="C8" s="916">
        <v>34859.23401</v>
      </c>
      <c r="D8" s="916">
        <v>21144.464250000001</v>
      </c>
      <c r="E8" s="916">
        <v>154.22623999999999</v>
      </c>
      <c r="F8" s="917">
        <v>56157.924500000008</v>
      </c>
      <c r="G8" s="922">
        <v>2.7663651806822571</v>
      </c>
      <c r="H8" s="917">
        <v>208064.22027999908</v>
      </c>
      <c r="I8" s="917">
        <v>2438682.4516699999</v>
      </c>
    </row>
    <row r="9" spans="1:10" s="265" customFormat="1">
      <c r="A9" s="915" t="s">
        <v>222</v>
      </c>
      <c r="B9" s="916">
        <v>0</v>
      </c>
      <c r="C9" s="916">
        <v>3466.9841000000001</v>
      </c>
      <c r="D9" s="916">
        <v>1379.4832799999999</v>
      </c>
      <c r="E9" s="916">
        <v>24.597770000000001</v>
      </c>
      <c r="F9" s="917">
        <v>4871.0651500000004</v>
      </c>
      <c r="G9" s="922">
        <v>2.1751084409529802</v>
      </c>
      <c r="H9" s="917">
        <v>16660.809579999986</v>
      </c>
      <c r="I9" s="917">
        <v>53774.218369999995</v>
      </c>
    </row>
    <row r="10" spans="1:10" s="265" customFormat="1">
      <c r="A10" s="915" t="s">
        <v>223</v>
      </c>
      <c r="B10" s="916">
        <v>0</v>
      </c>
      <c r="C10" s="916">
        <v>1732.51242</v>
      </c>
      <c r="D10" s="916">
        <v>662.37333000000001</v>
      </c>
      <c r="E10" s="916">
        <v>0</v>
      </c>
      <c r="F10" s="917">
        <v>2394.8857499999999</v>
      </c>
      <c r="G10" s="922">
        <v>1.5045967294471954</v>
      </c>
      <c r="H10" s="917">
        <v>8449.2320000000036</v>
      </c>
      <c r="I10" s="917">
        <v>52558.235110000016</v>
      </c>
    </row>
    <row r="11" spans="1:10" s="265" customFormat="1">
      <c r="A11" s="915" t="s">
        <v>46</v>
      </c>
      <c r="B11" s="916">
        <v>0</v>
      </c>
      <c r="C11" s="916">
        <v>12349.20285</v>
      </c>
      <c r="D11" s="916">
        <v>6079.7230300000001</v>
      </c>
      <c r="E11" s="916">
        <v>0</v>
      </c>
      <c r="F11" s="917">
        <v>18428.925879999999</v>
      </c>
      <c r="G11" s="922">
        <v>1.8906361792713859</v>
      </c>
      <c r="H11" s="917">
        <v>61406.545020000136</v>
      </c>
      <c r="I11" s="917">
        <v>531910.51364000002</v>
      </c>
    </row>
    <row r="12" spans="1:10" s="265" customFormat="1">
      <c r="A12" s="915" t="s">
        <v>36</v>
      </c>
      <c r="B12" s="916">
        <v>0</v>
      </c>
      <c r="C12" s="916">
        <v>10758.68226</v>
      </c>
      <c r="D12" s="916">
        <v>4613.2075599999998</v>
      </c>
      <c r="E12" s="916">
        <v>170.82925</v>
      </c>
      <c r="F12" s="917">
        <v>15542.719070000001</v>
      </c>
      <c r="G12" s="922">
        <v>2.6345819817033576</v>
      </c>
      <c r="H12" s="917">
        <v>56065.304639999929</v>
      </c>
      <c r="I12" s="917">
        <v>431616.39919999999</v>
      </c>
    </row>
    <row r="13" spans="1:10" s="265" customFormat="1">
      <c r="A13" s="915" t="s">
        <v>37</v>
      </c>
      <c r="B13" s="916">
        <v>0</v>
      </c>
      <c r="C13" s="916">
        <v>12770.213460000001</v>
      </c>
      <c r="D13" s="916">
        <v>7554.80746</v>
      </c>
      <c r="E13" s="916">
        <v>589.69105000000002</v>
      </c>
      <c r="F13" s="917">
        <v>20914.711970000004</v>
      </c>
      <c r="G13" s="922">
        <v>2.4571273044486213</v>
      </c>
      <c r="H13" s="917">
        <v>80606.744200000074</v>
      </c>
      <c r="I13" s="917">
        <v>568713.70205000008</v>
      </c>
    </row>
    <row r="14" spans="1:10" s="265" customFormat="1">
      <c r="A14" s="918" t="s">
        <v>38</v>
      </c>
      <c r="B14" s="916">
        <v>0</v>
      </c>
      <c r="C14" s="916">
        <v>72786.252800000002</v>
      </c>
      <c r="D14" s="916">
        <v>23315.714749999999</v>
      </c>
      <c r="E14" s="916">
        <v>4.79108</v>
      </c>
      <c r="F14" s="917">
        <v>96106.758629999997</v>
      </c>
      <c r="G14" s="922">
        <v>3.247786463641714</v>
      </c>
      <c r="H14" s="917">
        <v>250196.04093999998</v>
      </c>
      <c r="I14" s="917">
        <v>2293440.4099800005</v>
      </c>
    </row>
    <row r="15" spans="1:10" s="265" customFormat="1" ht="20.45" customHeight="1">
      <c r="A15" s="920" t="s">
        <v>1091</v>
      </c>
      <c r="B15" s="921">
        <v>0</v>
      </c>
      <c r="C15" s="921">
        <v>170582.48480999999</v>
      </c>
      <c r="D15" s="921">
        <v>76616.776700000002</v>
      </c>
      <c r="E15" s="921">
        <v>3702.7240699999998</v>
      </c>
      <c r="F15" s="921">
        <v>250901.98558000001</v>
      </c>
      <c r="G15" s="1000">
        <v>2.6463973842470025</v>
      </c>
      <c r="H15" s="921">
        <v>848130.34391999943</v>
      </c>
      <c r="I15" s="921">
        <v>7824787.1816600021</v>
      </c>
    </row>
    <row r="16" spans="1:10">
      <c r="A16" s="22" t="s">
        <v>967</v>
      </c>
      <c r="B16" s="18"/>
      <c r="C16" s="19"/>
      <c r="D16" s="19"/>
      <c r="E16" s="19"/>
      <c r="F16" s="19"/>
      <c r="G16" s="19"/>
    </row>
    <row r="17" spans="1:13" ht="10.15" customHeight="1">
      <c r="A17" s="968" t="s">
        <v>47</v>
      </c>
      <c r="B17" s="771"/>
      <c r="C17" s="771"/>
      <c r="D17" s="771"/>
      <c r="E17" s="771"/>
      <c r="F17" s="771"/>
      <c r="G17" s="30"/>
    </row>
    <row r="18" spans="1:13" ht="10.15" customHeight="1">
      <c r="A18" s="965" t="s">
        <v>970</v>
      </c>
      <c r="B18" s="966"/>
      <c r="C18" s="966"/>
      <c r="D18" s="966"/>
      <c r="E18" s="966"/>
      <c r="F18" s="966"/>
      <c r="G18" s="31"/>
    </row>
    <row r="19" spans="1:13" ht="10.15" customHeight="1">
      <c r="A19" s="964" t="s">
        <v>48</v>
      </c>
      <c r="B19" s="963"/>
      <c r="C19" s="963"/>
      <c r="D19" s="963"/>
      <c r="E19" s="963"/>
      <c r="F19" s="963"/>
      <c r="G19" s="32"/>
    </row>
    <row r="20" spans="1:13" ht="10.15" customHeight="1">
      <c r="A20" s="965" t="s">
        <v>49</v>
      </c>
      <c r="B20" s="967"/>
      <c r="C20" s="967"/>
      <c r="D20" s="967"/>
      <c r="E20" s="967"/>
      <c r="F20" s="967"/>
      <c r="G20" s="31"/>
    </row>
    <row r="21" spans="1:13" ht="12.75" customHeight="1"/>
    <row r="22" spans="1:13" ht="12.75" customHeight="1">
      <c r="A22" s="152" t="s">
        <v>680</v>
      </c>
      <c r="L22" s="139" t="str">
        <f>Naslovnica!A20</f>
        <v>Prosinac 2022.</v>
      </c>
    </row>
    <row r="23" spans="1:13" ht="12.75" customHeight="1">
      <c r="A23" s="561" t="s">
        <v>960</v>
      </c>
      <c r="L23" s="536" t="str">
        <f>Naslovnica!A24</f>
        <v>December 2022</v>
      </c>
    </row>
    <row r="24" spans="1:13" ht="12.75" customHeight="1"/>
    <row r="25" spans="1:13" ht="12.75" customHeight="1">
      <c r="L25" s="14" t="s">
        <v>324</v>
      </c>
    </row>
    <row r="26" spans="1:13" s="265" customFormat="1" ht="14.45" customHeight="1">
      <c r="A26" s="1105" t="s">
        <v>1156</v>
      </c>
      <c r="B26" s="1106" t="s">
        <v>1195</v>
      </c>
      <c r="C26" s="1106"/>
      <c r="D26" s="1106"/>
      <c r="E26" s="1106"/>
      <c r="F26" s="1110" t="s">
        <v>1139</v>
      </c>
      <c r="G26" s="1110"/>
      <c r="H26" s="1110"/>
      <c r="I26" s="1108" t="s">
        <v>1138</v>
      </c>
      <c r="J26" s="1109" t="s">
        <v>1133</v>
      </c>
      <c r="K26" s="1105" t="s">
        <v>1135</v>
      </c>
      <c r="L26" s="1105" t="s">
        <v>1137</v>
      </c>
    </row>
    <row r="27" spans="1:13" s="265" customFormat="1" ht="96">
      <c r="A27" s="1105"/>
      <c r="B27" s="919" t="s">
        <v>1141</v>
      </c>
      <c r="C27" s="919" t="s">
        <v>1142</v>
      </c>
      <c r="D27" s="919" t="s">
        <v>1143</v>
      </c>
      <c r="E27" s="919" t="s">
        <v>1144</v>
      </c>
      <c r="F27" s="919" t="s">
        <v>1140</v>
      </c>
      <c r="G27" s="919" t="s">
        <v>1145</v>
      </c>
      <c r="H27" s="919" t="s">
        <v>1092</v>
      </c>
      <c r="I27" s="1108"/>
      <c r="J27" s="1109"/>
      <c r="K27" s="1105"/>
      <c r="L27" s="1105"/>
      <c r="M27" s="914"/>
    </row>
    <row r="28" spans="1:13" s="265" customFormat="1">
      <c r="A28" s="912" t="s">
        <v>1089</v>
      </c>
      <c r="B28" s="923">
        <v>1519.3291899999999</v>
      </c>
      <c r="C28" s="923">
        <v>0</v>
      </c>
      <c r="D28" s="923">
        <v>3258.9186800000002</v>
      </c>
      <c r="E28" s="923">
        <v>2112.8545199999999</v>
      </c>
      <c r="F28" s="923">
        <v>282.97561999999999</v>
      </c>
      <c r="G28" s="923">
        <v>129.38364999999999</v>
      </c>
      <c r="H28" s="923">
        <v>14.967450000000001</v>
      </c>
      <c r="I28" s="924">
        <v>7318.42911</v>
      </c>
      <c r="J28" s="925">
        <v>-1.6282882442602342E-2</v>
      </c>
      <c r="K28" s="924">
        <v>94099.245630000019</v>
      </c>
      <c r="L28" s="924">
        <v>590085.72345999989</v>
      </c>
    </row>
    <row r="29" spans="1:13" s="265" customFormat="1">
      <c r="A29" s="912" t="s">
        <v>1090</v>
      </c>
      <c r="B29" s="923">
        <v>1203.71784</v>
      </c>
      <c r="C29" s="923">
        <v>0</v>
      </c>
      <c r="D29" s="923">
        <v>0</v>
      </c>
      <c r="E29" s="923">
        <v>163.09045</v>
      </c>
      <c r="F29" s="923">
        <v>69.258300000000006</v>
      </c>
      <c r="G29" s="923">
        <v>1618.76045</v>
      </c>
      <c r="H29" s="923">
        <v>0.20125000000000001</v>
      </c>
      <c r="I29" s="924">
        <v>3055.0282900000002</v>
      </c>
      <c r="J29" s="925">
        <v>-0.28862924616851049</v>
      </c>
      <c r="K29" s="924">
        <v>62715.111140000168</v>
      </c>
      <c r="L29" s="924">
        <v>619680.85758000007</v>
      </c>
    </row>
    <row r="30" spans="1:13" s="265" customFormat="1">
      <c r="A30" s="912" t="s">
        <v>222</v>
      </c>
      <c r="B30" s="923">
        <v>0</v>
      </c>
      <c r="C30" s="923">
        <v>0</v>
      </c>
      <c r="D30" s="923">
        <v>41.961580000000005</v>
      </c>
      <c r="E30" s="923">
        <v>47.785820000000001</v>
      </c>
      <c r="F30" s="923">
        <v>1.05</v>
      </c>
      <c r="G30" s="923">
        <v>10.83911</v>
      </c>
      <c r="H30" s="923">
        <v>155.95805999999999</v>
      </c>
      <c r="I30" s="924">
        <v>257.59456999999998</v>
      </c>
      <c r="J30" s="925">
        <v>-7.8766089847989162E-3</v>
      </c>
      <c r="K30" s="924">
        <v>1281.8929399999993</v>
      </c>
      <c r="L30" s="924">
        <v>3414.9632799999995</v>
      </c>
    </row>
    <row r="31" spans="1:13" s="265" customFormat="1">
      <c r="A31" s="912" t="s">
        <v>223</v>
      </c>
      <c r="B31" s="923">
        <v>0.75</v>
      </c>
      <c r="C31" s="923">
        <v>0</v>
      </c>
      <c r="D31" s="923">
        <v>76.703580000000002</v>
      </c>
      <c r="E31" s="923">
        <v>49.42427</v>
      </c>
      <c r="F31" s="923">
        <v>0.13500000000000001</v>
      </c>
      <c r="G31" s="923">
        <v>7.5683500000000006</v>
      </c>
      <c r="H31" s="923">
        <v>4.1047900000000004</v>
      </c>
      <c r="I31" s="924">
        <v>138.68599</v>
      </c>
      <c r="J31" s="925">
        <v>1.3854935985082197</v>
      </c>
      <c r="K31" s="924">
        <v>1701.7367999999988</v>
      </c>
      <c r="L31" s="924">
        <v>23823.335029999998</v>
      </c>
    </row>
    <row r="32" spans="1:13" s="265" customFormat="1">
      <c r="A32" s="912" t="s">
        <v>46</v>
      </c>
      <c r="B32" s="923">
        <v>458.15093000000002</v>
      </c>
      <c r="C32" s="923">
        <v>0</v>
      </c>
      <c r="D32" s="923">
        <v>695.67618000000004</v>
      </c>
      <c r="E32" s="923">
        <v>843.79790000000003</v>
      </c>
      <c r="F32" s="923">
        <v>185.50618</v>
      </c>
      <c r="G32" s="923">
        <v>26.381769999999999</v>
      </c>
      <c r="H32" s="923">
        <v>1.65</v>
      </c>
      <c r="I32" s="924">
        <v>2211.1629600000001</v>
      </c>
      <c r="J32" s="925">
        <v>0.84058710384761093</v>
      </c>
      <c r="K32" s="924">
        <v>15129.393350000028</v>
      </c>
      <c r="L32" s="924">
        <v>137044.36604000005</v>
      </c>
    </row>
    <row r="33" spans="1:12" s="265" customFormat="1">
      <c r="A33" s="912" t="s">
        <v>36</v>
      </c>
      <c r="B33" s="923">
        <v>5.6990800000000004</v>
      </c>
      <c r="C33" s="923">
        <v>0</v>
      </c>
      <c r="D33" s="923">
        <v>0</v>
      </c>
      <c r="E33" s="923">
        <v>243.98626000000002</v>
      </c>
      <c r="F33" s="923">
        <v>0</v>
      </c>
      <c r="G33" s="923">
        <v>389.55781999999999</v>
      </c>
      <c r="H33" s="923">
        <v>6.0067200000000005</v>
      </c>
      <c r="I33" s="924">
        <v>645.24987999999996</v>
      </c>
      <c r="J33" s="925">
        <v>0.22413348549712198</v>
      </c>
      <c r="K33" s="924">
        <v>10868.861399999994</v>
      </c>
      <c r="L33" s="924">
        <v>110945.17474999999</v>
      </c>
    </row>
    <row r="34" spans="1:12" s="265" customFormat="1">
      <c r="A34" s="912" t="s">
        <v>37</v>
      </c>
      <c r="B34" s="923">
        <v>0</v>
      </c>
      <c r="C34" s="923">
        <v>0</v>
      </c>
      <c r="D34" s="923">
        <v>759.36590999999999</v>
      </c>
      <c r="E34" s="923">
        <v>456.92809</v>
      </c>
      <c r="F34" s="923">
        <v>93.042969999999997</v>
      </c>
      <c r="G34" s="923">
        <v>54.339730000000003</v>
      </c>
      <c r="H34" s="923">
        <v>6.2585600000000001</v>
      </c>
      <c r="I34" s="924">
        <v>1369.9352599999997</v>
      </c>
      <c r="J34" s="925">
        <v>-0.11623241855646893</v>
      </c>
      <c r="K34" s="924">
        <v>22487.165089999937</v>
      </c>
      <c r="L34" s="924">
        <v>175342.03699999995</v>
      </c>
    </row>
    <row r="35" spans="1:12" s="265" customFormat="1">
      <c r="A35" s="379" t="s">
        <v>38</v>
      </c>
      <c r="B35" s="923">
        <v>2347.7107299999998</v>
      </c>
      <c r="C35" s="923">
        <v>0</v>
      </c>
      <c r="D35" s="923">
        <v>2262.7055699999996</v>
      </c>
      <c r="E35" s="923">
        <v>1430.3875600000001</v>
      </c>
      <c r="F35" s="923">
        <v>365.12212</v>
      </c>
      <c r="G35" s="923">
        <v>27.660740000000001</v>
      </c>
      <c r="H35" s="923">
        <v>11.490959999999999</v>
      </c>
      <c r="I35" s="924">
        <v>6445.0776799999994</v>
      </c>
      <c r="J35" s="925">
        <v>0.48951911409934334</v>
      </c>
      <c r="K35" s="924">
        <v>73757.73423000006</v>
      </c>
      <c r="L35" s="924">
        <v>752598.29286000016</v>
      </c>
    </row>
    <row r="36" spans="1:12" s="265" customFormat="1" ht="19.899999999999999" customHeight="1">
      <c r="A36" s="920" t="s">
        <v>1091</v>
      </c>
      <c r="B36" s="921">
        <v>5535.3577699999987</v>
      </c>
      <c r="C36" s="921">
        <v>0</v>
      </c>
      <c r="D36" s="921">
        <v>7095.3315000000002</v>
      </c>
      <c r="E36" s="921">
        <v>5348.2548700000007</v>
      </c>
      <c r="F36" s="921">
        <v>997.09019000000001</v>
      </c>
      <c r="G36" s="921">
        <v>2264.4916199999998</v>
      </c>
      <c r="H36" s="921">
        <v>200.63779</v>
      </c>
      <c r="I36" s="921">
        <v>21441.163739999996</v>
      </c>
      <c r="J36" s="1000">
        <v>9.0741928149774331E-2</v>
      </c>
      <c r="K36" s="921">
        <v>282041.14058000024</v>
      </c>
      <c r="L36" s="921">
        <v>2412934.75</v>
      </c>
    </row>
    <row r="37" spans="1:12" ht="12.75" customHeight="1">
      <c r="A37" s="22" t="s">
        <v>967</v>
      </c>
      <c r="G37" s="134"/>
      <c r="H37" s="134"/>
    </row>
    <row r="38" spans="1:12" ht="12.75" customHeight="1">
      <c r="A38" s="17" t="s">
        <v>948</v>
      </c>
    </row>
    <row r="39" spans="1:12" ht="12.75" customHeight="1">
      <c r="A39" s="836" t="s">
        <v>969</v>
      </c>
      <c r="G39" s="77"/>
    </row>
    <row r="40" spans="1:12" ht="12.75" customHeight="1"/>
    <row r="41" spans="1:12" ht="12.75" customHeight="1">
      <c r="A41" s="620" t="s">
        <v>81</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837</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hyperlinks>
  <pageMargins left="0.7" right="0.7" top="0.75" bottom="0.75" header="0.3" footer="0.3"/>
  <pageSetup paperSize="9" scale="5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purl.org/dc/terms/"/>
    <ds:schemaRef ds:uri="http://schemas.microsoft.com/office/2006/documentManagement/types"/>
    <ds:schemaRef ds:uri="http://purl.org/dc/elements/1.1/"/>
    <ds:schemaRef ds:uri="http://schemas.openxmlformats.org/package/2006/metadata/core-properties"/>
    <ds:schemaRef ds:uri="http://purl.org/dc/dcmitype/"/>
    <ds:schemaRef ds:uri="http://schemas.microsoft.com/office/infopath/2007/PartnerControls"/>
    <ds:schemaRef ds:uri="ca302e39-a258-4920-a5cd-d26b5a5d483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2023-05-22T11:37:00Z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