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1.18 - 1.20'!#REF!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1.18 - 1.20'!$A$1:$G$56</definedName>
    <definedName name="_xlnm.Print_Area" localSheetId="12">'13 Tablice 1.20, 1.21'!$A$1:$L$65</definedName>
    <definedName name="_xlnm.Print_Area" localSheetId="13">'14 Tablice 1.22, 1.23'!$A$1:$G$64</definedName>
    <definedName name="_xlnm.Print_Area" localSheetId="14">'15 Tablica 1.24'!$A$1:$AQ$37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3.1'!$A$1:$Q$44</definedName>
    <definedName name="_xlnm.Print_Area" localSheetId="1">'2 Sadržaj'!$A$1:$A$180</definedName>
    <definedName name="_xlnm.Print_Area" localSheetId="19">'20 Tablica 3.2'!$A$1:$F$38</definedName>
    <definedName name="_xlnm.Print_Area" localSheetId="20">'21 Tablica 4.1'!$A$1:$G$64</definedName>
    <definedName name="_xlnm.Print_Area" localSheetId="21">'22 Tablice 4.2 - 4.8'!$A$1:$K$83</definedName>
    <definedName name="_xlnm.Print_Area" localSheetId="22">'23 Tablice 5.1 - 5.4'!$A$1:$J$75</definedName>
    <definedName name="_xlnm.Print_Area" localSheetId="23">'24 Tablica 6.1'!$A$1:$L$143</definedName>
    <definedName name="_xlnm.Print_Area" localSheetId="24">'25 Tablice 6.2, 6.3'!$A$1:$M$56</definedName>
    <definedName name="_xlnm.Print_Area" localSheetId="25">'26 Tablice 6.4 - 6.8'!$A$1:$G$89</definedName>
    <definedName name="_xlnm.Print_Area" localSheetId="26">'27 Tablice 6.9 - 6.12 '!$A$1:$F$51</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1.4'!$A$1:$D$60</definedName>
    <definedName name="_xlnm.Print_Area" localSheetId="4">'5 Tablice 1.5 - 1.7'!$A$1:$E$85</definedName>
    <definedName name="_xlnm.Print_Area" localSheetId="5">'6 Tablice 1.8, 1.9'!$A$1:$L$96</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H128" i="46" l="1"/>
  <c r="F69" i="65" l="1"/>
  <c r="C54" i="82" l="1"/>
  <c r="C55" i="82"/>
  <c r="C56" i="82"/>
  <c r="C65" i="82"/>
  <c r="C66" i="82"/>
  <c r="C67" i="82"/>
  <c r="C68" i="82" l="1"/>
  <c r="C57" i="82"/>
  <c r="E18" i="68" l="1"/>
  <c r="B6" i="34" l="1"/>
  <c r="F45" i="65" l="1"/>
  <c r="O60" i="92" l="1"/>
  <c r="B7" i="92" l="1"/>
  <c r="B6" i="92"/>
  <c r="G2" i="34" l="1"/>
  <c r="G1" i="34"/>
  <c r="B5" i="34" s="1"/>
  <c r="G2" i="92"/>
  <c r="J35" i="92" s="1"/>
  <c r="B39" i="92" s="1"/>
  <c r="G1" i="92"/>
  <c r="J34" i="92" s="1"/>
  <c r="B38" i="92" s="1"/>
  <c r="I2" i="91"/>
  <c r="L34" i="91" s="1"/>
  <c r="I1" i="91"/>
  <c r="L33" i="91" s="1"/>
  <c r="E8" i="68" l="1"/>
  <c r="B80" i="45" l="1"/>
  <c r="G49" i="67" l="1"/>
  <c r="C49" i="67"/>
  <c r="D49" i="67"/>
  <c r="E49" i="67"/>
  <c r="F49" i="67"/>
  <c r="B49" i="67"/>
  <c r="H16" i="45" l="1"/>
  <c r="B34" i="45"/>
  <c r="B16" i="45"/>
  <c r="S31" i="3" l="1"/>
  <c r="S32" i="3"/>
  <c r="L33" i="8" l="1"/>
  <c r="L32" i="8"/>
  <c r="B27" i="31"/>
  <c r="B26" i="31"/>
  <c r="G23" i="31"/>
  <c r="G22" i="31"/>
  <c r="C34" i="5" l="1"/>
  <c r="B8" i="44" l="1"/>
  <c r="B7" i="44"/>
  <c r="E8" i="44" l="1"/>
  <c r="B33" i="44"/>
  <c r="B20" i="44"/>
  <c r="B52" i="44"/>
  <c r="B37" i="44"/>
  <c r="E7" i="44"/>
  <c r="B51" i="44"/>
  <c r="B36" i="44"/>
  <c r="B32" i="44"/>
  <c r="B19" i="44"/>
  <c r="E52" i="44" l="1"/>
  <c r="E33" i="44"/>
  <c r="E20" i="44"/>
  <c r="E32" i="44"/>
  <c r="E51" i="44"/>
  <c r="E19" i="44"/>
  <c r="F64" i="45" l="1"/>
  <c r="E64" i="45"/>
  <c r="F2" i="68" l="1"/>
  <c r="F1" i="68"/>
  <c r="G42" i="67" l="1"/>
  <c r="G41" i="67"/>
  <c r="F72" i="45" l="1"/>
  <c r="E72" i="45"/>
  <c r="F80" i="65" l="1"/>
  <c r="F16" i="65" l="1"/>
  <c r="F34" i="68" l="1"/>
  <c r="F33" i="68"/>
  <c r="M2" i="67" l="1"/>
  <c r="M1" i="67"/>
  <c r="E2" i="45" l="1"/>
  <c r="K2" i="45" s="1"/>
  <c r="E1" i="45"/>
  <c r="K1" i="45" s="1"/>
  <c r="H7" i="46"/>
  <c r="H6" i="46"/>
  <c r="B56" i="45"/>
  <c r="B39" i="45" l="1"/>
  <c r="AQ2" i="36"/>
  <c r="AQ1" i="36"/>
  <c r="S2" i="33"/>
  <c r="S1" i="33"/>
  <c r="G2" i="31"/>
  <c r="G1" i="31"/>
  <c r="B6" i="31"/>
  <c r="B7" i="31"/>
  <c r="L23" i="30"/>
  <c r="L22" i="30"/>
  <c r="I2" i="30"/>
  <c r="I1" i="30"/>
  <c r="J2" i="28" l="1"/>
  <c r="J1" i="28"/>
  <c r="AG2" i="27"/>
  <c r="AG1" i="27"/>
  <c r="B6" i="8" l="1"/>
  <c r="B5" i="8"/>
  <c r="E2" i="8"/>
  <c r="E1" i="8"/>
  <c r="E30" i="7"/>
  <c r="E29" i="7"/>
  <c r="E2" i="7"/>
  <c r="D59" i="7" s="1"/>
  <c r="E1" i="7"/>
  <c r="D58" i="7" s="1"/>
  <c r="D32" i="5"/>
  <c r="D31" i="5"/>
  <c r="D2" i="5"/>
  <c r="D1" i="5"/>
  <c r="S5" i="3"/>
  <c r="S4" i="3"/>
  <c r="B6" i="5" l="1"/>
  <c r="B35" i="5"/>
  <c r="B5" i="5"/>
  <c r="B34" i="5"/>
</calcChain>
</file>

<file path=xl/sharedStrings.xml><?xml version="1.0" encoding="utf-8"?>
<sst xmlns="http://schemas.openxmlformats.org/spreadsheetml/2006/main" count="3460" uniqueCount="1608">
  <si>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</si>
  <si>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</si>
  <si>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</si>
  <si>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</si>
  <si>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</si>
  <si>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</si>
  <si>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</si>
  <si>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</si>
  <si>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</si>
  <si>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</si>
  <si>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</si>
  <si>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</si>
  <si>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</si>
  <si>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</si>
  <si>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</si>
  <si>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</si>
  <si>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</si>
  <si>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</si>
  <si>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</si>
  <si>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</si>
  <si>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</si>
  <si>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</si>
  <si>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</si>
  <si>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</si>
  <si>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</si>
  <si>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</si>
  <si>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</si>
  <si>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</si>
  <si>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</si>
  <si>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</si>
  <si>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</si>
  <si>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</si>
  <si>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</si>
  <si>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</si>
  <si>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</si>
  <si>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</si>
  <si>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</si>
  <si>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</si>
  <si>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</si>
  <si>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</si>
  <si>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</si>
  <si>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</si>
  <si>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</si>
  <si>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</si>
  <si>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</si>
  <si>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</si>
  <si>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</si>
  <si>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</si>
  <si>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</si>
  <si>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</si>
  <si>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</si>
  <si>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</si>
  <si>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</si>
  <si>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</si>
  <si>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</si>
  <si>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</si>
  <si>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</si>
  <si>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</si>
  <si>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</si>
  <si>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</si>
  <si>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</si>
  <si>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</si>
  <si>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</si>
  <si>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</si>
  <si>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</si>
  <si>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</si>
  <si>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</si>
  <si>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</si>
  <si>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</si>
  <si>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</si>
  <si>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</si>
  <si>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</si>
  <si>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</si>
  <si>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</si>
  <si>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</si>
  <si>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</si>
  <si>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</si>
  <si>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</si>
  <si>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</si>
  <si>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</si>
  <si>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</si>
  <si>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</si>
  <si>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</si>
  <si>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</si>
  <si>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</si>
  <si>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</si>
  <si>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</si>
  <si>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</si>
  <si>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</si>
  <si>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</si>
  <si>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</si>
  <si>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</si>
  <si>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</si>
  <si>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</si>
  <si>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</si>
  <si>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</si>
  <si>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</si>
  <si>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</si>
  <si>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</si>
  <si>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</si>
  <si>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</si>
  <si>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</si>
  <si>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</si>
  <si>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</si>
  <si>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</si>
  <si>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</si>
  <si>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</si>
  <si>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</si>
  <si>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</si>
  <si>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</si>
  <si>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</si>
  <si>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</si>
  <si>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</si>
  <si>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</si>
  <si>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</si>
  <si>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</si>
  <si>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</si>
  <si>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</si>
  <si>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</si>
  <si>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</si>
  <si>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</si>
  <si>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</si>
  <si>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</si>
  <si>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</si>
  <si>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</si>
  <si>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</si>
  <si>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</si>
  <si>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</si>
  <si>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</si>
  <si>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</si>
  <si>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</si>
  <si>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</si>
  <si>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</si>
  <si>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</si>
  <si>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</si>
  <si>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</si>
  <si>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</si>
  <si>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</si>
  <si>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</si>
  <si>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</si>
  <si>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</si>
  <si>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</si>
  <si>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</si>
  <si>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</si>
  <si>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</si>
  <si>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</si>
  <si>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</si>
  <si>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ZB Private World</t>
  </si>
  <si>
    <t>SLAVONSKI ZAIF d.d.</t>
  </si>
  <si>
    <t>KAPITALNI FOND  d.d. ZAIF</t>
  </si>
  <si>
    <t>HRALTIUAP204</t>
  </si>
  <si>
    <t>HRALTIUAP105</t>
  </si>
  <si>
    <t>HRERSIUELTE8</t>
  </si>
  <si>
    <t>HRERSIUEXCL4</t>
  </si>
  <si>
    <t>HRICAMUCAP15</t>
  </si>
  <si>
    <t>HRLOINUVAL26</t>
  </si>
  <si>
    <t>HRZBINUPREA1</t>
  </si>
  <si>
    <t>HRICAMUOMIF8</t>
  </si>
  <si>
    <t>HRLOINUPRIM0</t>
  </si>
  <si>
    <t>HRALPEUAFGS1</t>
  </si>
  <si>
    <t>HRPSPIUPFGS3</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</si>
  <si>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</si>
  <si>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</si>
  <si>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</si>
  <si>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</si>
  <si>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</si>
  <si>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</si>
  <si>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</si>
  <si>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</si>
  <si>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</si>
  <si>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</si>
  <si>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</si>
  <si>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</si>
  <si>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</si>
  <si>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</si>
  <si>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</si>
  <si>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</si>
  <si>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</si>
  <si>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</si>
  <si>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</si>
  <si>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</si>
  <si>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</si>
  <si>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</si>
  <si>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</si>
  <si>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</si>
  <si>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</si>
  <si>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</si>
  <si>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</si>
  <si>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</si>
  <si>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</si>
  <si>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</si>
  <si>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</si>
  <si>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</si>
  <si>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</si>
  <si>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</si>
  <si>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</si>
  <si>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</si>
  <si>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</si>
  <si>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</si>
  <si>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</si>
  <si>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</si>
  <si>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</si>
  <si>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</si>
  <si>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</si>
  <si>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</si>
  <si>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</si>
  <si>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</si>
  <si>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</si>
  <si>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</si>
  <si>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</si>
  <si>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</si>
  <si>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</si>
  <si>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</si>
  <si>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</si>
  <si>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</si>
  <si>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</si>
  <si>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</si>
  <si>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</si>
  <si>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</si>
  <si>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</si>
  <si>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</si>
  <si>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</si>
  <si>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</si>
  <si>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</si>
  <si>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</si>
  <si>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</si>
  <si>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</si>
  <si>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</si>
  <si>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</si>
  <si>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</si>
  <si>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SQ CAPITAL d.o.o.</t>
  </si>
  <si>
    <t>POŠTA ZDMF</t>
  </si>
  <si>
    <t>POLICIJSKI ZDMF</t>
  </si>
  <si>
    <t>Promjena od početka godine</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</si>
  <si>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</si>
  <si>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</si>
  <si>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</si>
  <si>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</si>
  <si>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</si>
  <si>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</si>
  <si>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</si>
  <si>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</si>
  <si>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</si>
  <si>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</si>
  <si>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</si>
  <si>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</si>
  <si>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</si>
  <si>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</si>
  <si>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</si>
  <si>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</si>
  <si>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</si>
  <si>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</si>
  <si>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</si>
  <si>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</si>
  <si>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</si>
  <si>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</si>
  <si>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</si>
  <si>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</si>
  <si>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</si>
  <si>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</si>
  <si>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</si>
  <si>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</si>
  <si>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</si>
  <si>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</si>
  <si>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</si>
  <si>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</si>
  <si>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</si>
  <si>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</si>
  <si>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</si>
  <si>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</si>
  <si>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</si>
  <si>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</si>
  <si>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</si>
  <si>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</si>
  <si>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</si>
  <si>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</si>
  <si>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</si>
  <si>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</si>
  <si>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</si>
  <si>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</si>
  <si>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</si>
  <si>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</si>
  <si>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</si>
  <si>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</si>
  <si>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</si>
  <si>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</si>
  <si>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</si>
  <si>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</si>
  <si>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</si>
  <si>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</si>
  <si>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</si>
  <si>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</si>
  <si>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</si>
  <si>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</si>
  <si>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</si>
  <si>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</si>
  <si>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</si>
  <si>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</si>
  <si>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</si>
  <si>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</si>
  <si>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</si>
  <si>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</si>
  <si>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</si>
  <si>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</si>
  <si>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</si>
  <si>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</si>
  <si>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</si>
  <si>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</si>
  <si>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</si>
  <si>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</si>
  <si>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</si>
  <si>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</si>
  <si>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</si>
  <si>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</si>
  <si>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</si>
  <si>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</si>
  <si>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</si>
  <si>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</si>
  <si>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</si>
  <si>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</si>
  <si>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</si>
  <si>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</si>
  <si>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</si>
  <si>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</si>
  <si>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</si>
  <si>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</si>
  <si>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</si>
  <si>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</si>
  <si>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</si>
  <si>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</si>
  <si>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</si>
  <si>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</si>
  <si>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</si>
  <si>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</si>
  <si>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</si>
  <si>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</si>
  <si>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</si>
  <si>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</si>
  <si>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</si>
  <si>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</si>
  <si>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</si>
  <si>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</si>
  <si>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</si>
  <si>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</si>
  <si>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</si>
  <si>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</si>
  <si>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</si>
  <si>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</si>
  <si>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</si>
  <si>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</si>
  <si>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</si>
  <si>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</si>
  <si>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</si>
  <si>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</si>
  <si>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</si>
  <si>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</si>
  <si>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</si>
  <si>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</si>
  <si>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</si>
  <si>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</si>
  <si>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</si>
  <si>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</si>
  <si>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</si>
  <si>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</si>
  <si>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</si>
  <si>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</si>
  <si>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</si>
  <si>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</si>
  <si>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</si>
  <si>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</si>
  <si>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</si>
  <si>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</si>
  <si>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</si>
  <si>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</si>
  <si>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</si>
  <si>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</si>
  <si>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</si>
  <si>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</si>
  <si>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</si>
  <si>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</si>
  <si>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</si>
  <si>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</si>
  <si>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</si>
  <si>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</si>
  <si>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</si>
  <si>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</si>
  <si>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</si>
  <si>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</si>
  <si>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</si>
  <si>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</si>
  <si>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</si>
  <si>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</si>
  <si>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</si>
  <si>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</si>
  <si>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</si>
  <si>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</si>
  <si>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</si>
  <si>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</si>
  <si>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</si>
  <si>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</si>
  <si>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</si>
  <si>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</si>
  <si>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</si>
  <si>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</si>
  <si>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</si>
  <si>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</si>
  <si>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</si>
  <si>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</si>
  <si>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</si>
  <si>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</si>
  <si>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</si>
  <si>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</si>
  <si>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</si>
  <si>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</si>
  <si>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</si>
  <si>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</si>
  <si>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</si>
  <si>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</si>
  <si>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</si>
  <si>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</si>
  <si>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</si>
  <si>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</si>
  <si>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</si>
  <si>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</si>
  <si>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</si>
  <si>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</si>
  <si>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</si>
  <si>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</si>
  <si>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</si>
  <si>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</si>
  <si>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</si>
  <si>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</si>
  <si>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</si>
  <si>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</si>
  <si>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</si>
  <si>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</si>
  <si>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</si>
  <si>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</si>
  <si>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</si>
  <si>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</si>
  <si>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</si>
  <si>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</si>
  <si>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</si>
  <si>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</si>
  <si>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</si>
  <si>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</si>
  <si>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</si>
  <si>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</si>
  <si>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</si>
  <si>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</si>
  <si>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</si>
  <si>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</si>
  <si>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</si>
  <si>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</si>
  <si>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</si>
  <si>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</si>
  <si>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</si>
  <si>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</si>
  <si>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</si>
  <si>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</si>
  <si>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</si>
  <si>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</si>
  <si>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</si>
  <si>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</si>
  <si>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</si>
  <si>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</si>
  <si>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</si>
  <si>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</si>
  <si>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</si>
  <si>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</si>
  <si>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</si>
  <si>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</si>
  <si>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</si>
  <si>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</si>
  <si>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</si>
  <si>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</si>
  <si>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</si>
  <si>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</si>
  <si>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</si>
  <si>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</si>
  <si>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</si>
  <si>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</si>
  <si>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</si>
  <si>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</si>
  <si>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</si>
  <si>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</si>
  <si>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</si>
  <si>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</si>
  <si>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</si>
  <si>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</si>
  <si>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</si>
  <si>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</si>
  <si>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</si>
  <si>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</si>
  <si>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</si>
  <si>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</si>
  <si>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</si>
  <si>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</si>
  <si>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</si>
  <si>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</si>
  <si>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</si>
  <si>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</si>
  <si>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</si>
  <si>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</si>
  <si>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</si>
  <si>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</si>
  <si>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</si>
  <si>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</si>
  <si>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</si>
  <si>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</si>
  <si>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</si>
  <si>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</si>
  <si>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</si>
  <si>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</si>
  <si>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</si>
  <si>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</si>
  <si>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</si>
  <si>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</si>
  <si>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</si>
  <si>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</si>
  <si>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</si>
  <si>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</si>
  <si>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</si>
  <si>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</si>
  <si>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</si>
  <si>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</si>
  <si>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</si>
  <si>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</si>
  <si>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</si>
  <si>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</si>
  <si>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</si>
  <si>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</si>
  <si>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</si>
  <si>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</si>
  <si>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</si>
  <si>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</si>
  <si>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</si>
  <si>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</si>
  <si>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</si>
  <si>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</si>
  <si>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</si>
  <si>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</si>
  <si>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</si>
  <si>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</si>
  <si>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</si>
  <si>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</si>
  <si>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</si>
  <si>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</si>
  <si>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</si>
  <si>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</si>
  <si>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</si>
  <si>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</si>
  <si>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</si>
  <si>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</si>
  <si>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</si>
  <si>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</si>
  <si>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</si>
  <si>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</si>
  <si>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</si>
  <si>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</si>
  <si>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</si>
  <si>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</si>
  <si>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</si>
  <si>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</si>
  <si>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</si>
  <si>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</si>
  <si>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</si>
  <si>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</si>
  <si>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</si>
  <si>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</si>
  <si>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</si>
  <si>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</si>
  <si>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</si>
  <si>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</si>
  <si>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</si>
  <si>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</si>
  <si>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</si>
  <si>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</si>
  <si>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</si>
  <si>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</si>
  <si>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</si>
  <si>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</si>
  <si>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</si>
  <si>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</si>
  <si>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</si>
  <si>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</si>
  <si>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</si>
  <si>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</si>
  <si>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</si>
  <si>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</si>
  <si>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</si>
  <si>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</si>
  <si>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</si>
  <si>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</si>
  <si>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</si>
  <si>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</si>
  <si>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</si>
  <si>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</si>
  <si>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</si>
  <si>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</si>
  <si>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</si>
  <si>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</si>
  <si>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</si>
  <si>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</si>
  <si>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</si>
  <si>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</si>
  <si>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</si>
  <si>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</si>
  <si>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</si>
  <si>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</si>
  <si>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</si>
  <si>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</si>
  <si>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</si>
  <si>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</si>
  <si>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</si>
  <si>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</si>
  <si>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</si>
  <si>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</si>
  <si>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</si>
  <si>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</si>
  <si>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</si>
  <si>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</si>
  <si>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</si>
  <si>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</si>
  <si>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</si>
  <si>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</si>
  <si>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</si>
  <si>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</si>
  <si>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</si>
  <si>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</si>
  <si>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</si>
  <si>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</si>
  <si>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</si>
  <si>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</si>
  <si>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</si>
  <si>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</si>
  <si>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</si>
  <si>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</si>
  <si>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</si>
  <si>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</si>
  <si>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</si>
  <si>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</si>
  <si>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</si>
  <si>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</si>
  <si>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</si>
  <si>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</si>
  <si>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</si>
  <si>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</si>
  <si>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</si>
  <si>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</si>
  <si>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</si>
  <si>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</si>
  <si>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</si>
  <si>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</si>
  <si>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</si>
  <si>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</si>
  <si>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</si>
  <si>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</si>
  <si>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</si>
  <si>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</si>
  <si>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</si>
  <si>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</si>
  <si>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</si>
  <si>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</si>
  <si>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</si>
  <si>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</si>
  <si>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</si>
  <si>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</si>
  <si>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</si>
  <si>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</si>
  <si>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</si>
  <si>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</si>
  <si>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</si>
  <si>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</si>
  <si>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</si>
  <si>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</si>
  <si>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</si>
  <si>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</si>
  <si>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</si>
  <si>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</si>
  <si>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</si>
  <si>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</si>
  <si>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</si>
  <si>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</si>
  <si>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</si>
  <si>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</si>
  <si>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</si>
  <si>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</si>
  <si>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</si>
  <si>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</si>
  <si>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</si>
  <si>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</si>
  <si>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</si>
  <si>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</si>
  <si>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</si>
  <si>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</si>
  <si>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</si>
  <si>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</si>
  <si>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</si>
  <si>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</si>
  <si>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</si>
  <si>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</si>
  <si>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</si>
  <si>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</si>
  <si>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</si>
  <si>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</si>
  <si>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</si>
  <si>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</si>
  <si>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</si>
  <si>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</si>
  <si>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</si>
  <si>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</si>
  <si>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</si>
  <si>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</si>
  <si>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</si>
  <si>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</si>
  <si>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</si>
  <si>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</si>
  <si>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</si>
  <si>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</si>
  <si>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</si>
  <si>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</si>
  <si>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</si>
  <si>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</si>
  <si>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</si>
  <si>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</si>
  <si>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</si>
  <si>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</si>
  <si>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</si>
  <si>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</si>
  <si>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</si>
  <si>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</si>
  <si>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</si>
  <si>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</si>
  <si>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</si>
  <si>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</si>
  <si>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</si>
  <si>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</si>
  <si>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</si>
  <si>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</si>
  <si>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</si>
  <si>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</si>
  <si>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</si>
  <si>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</si>
  <si>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</si>
  <si>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</si>
  <si>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</si>
  <si>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</si>
  <si>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</si>
  <si>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</si>
  <si>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</si>
  <si>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</si>
  <si>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</si>
  <si>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</si>
  <si>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</si>
  <si>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</si>
  <si>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</si>
  <si>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</si>
  <si>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</si>
  <si>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</si>
  <si>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</si>
  <si>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</si>
  <si>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</si>
  <si>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</si>
  <si>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</si>
  <si>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</si>
  <si>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</si>
  <si>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</si>
  <si>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</si>
  <si>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</si>
  <si>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</si>
  <si>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</si>
  <si>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</si>
  <si>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</si>
  <si>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</si>
  <si>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</si>
  <si>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</si>
  <si>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</si>
  <si>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</si>
  <si>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</si>
  <si>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</si>
  <si>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</si>
  <si>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</si>
  <si>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</si>
  <si>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</si>
  <si>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</si>
  <si>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</si>
  <si>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</si>
  <si>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</si>
  <si>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</si>
  <si>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</si>
  <si>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</si>
  <si>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</si>
  <si>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</si>
  <si>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</si>
  <si>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</si>
  <si>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</si>
  <si>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</si>
  <si>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</si>
  <si>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</si>
  <si>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</si>
  <si>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</si>
  <si>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</si>
  <si>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</si>
  <si>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</si>
  <si>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</si>
  <si>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</si>
  <si>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</si>
  <si>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</si>
  <si>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</si>
  <si>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</si>
  <si>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</si>
  <si>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</si>
  <si>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</si>
  <si>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</si>
  <si>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</si>
  <si>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</si>
  <si>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</si>
  <si>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</si>
  <si>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</si>
  <si>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</si>
  <si>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</si>
  <si>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</si>
  <si>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</si>
  <si>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</si>
  <si>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</si>
  <si>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</si>
  <si>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</si>
  <si>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</si>
  <si>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</si>
  <si>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</si>
  <si>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</si>
  <si>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</si>
  <si>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</si>
  <si>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</si>
  <si>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</si>
  <si>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</si>
  <si>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</si>
  <si>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</si>
  <si>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</si>
  <si>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</si>
  <si>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</si>
  <si>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</si>
  <si>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</si>
  <si>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</si>
  <si>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</si>
  <si>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</si>
  <si>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</si>
  <si>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</si>
  <si>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</si>
  <si>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</si>
  <si>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</si>
  <si>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</si>
  <si>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</si>
  <si>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</si>
  <si>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</si>
  <si>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</si>
  <si>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</si>
  <si>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</si>
  <si>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</si>
  <si>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</si>
  <si>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</si>
  <si>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</si>
  <si>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</si>
  <si>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</si>
  <si>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</si>
  <si>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</si>
  <si>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</si>
  <si>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</si>
  <si>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</si>
  <si>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</si>
  <si>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</si>
  <si>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</si>
  <si>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</si>
  <si>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</si>
  <si>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t>30.06.2019</t>
  </si>
  <si>
    <t>Prosperus FGS II</t>
  </si>
  <si>
    <t>AZ A1 ZDMF</t>
  </si>
  <si>
    <t>Generali Investments d.o.o.</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</si>
  <si>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</si>
  <si>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</si>
  <si>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</si>
  <si>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</si>
  <si>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</si>
  <si>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</si>
  <si>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</si>
  <si>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</si>
  <si>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</si>
  <si>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</si>
  <si>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</si>
  <si>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</si>
  <si>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</si>
  <si>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</si>
  <si>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</si>
  <si>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</si>
  <si>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</si>
  <si>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</si>
  <si>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</si>
  <si>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</si>
  <si>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</si>
  <si>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</si>
  <si>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</si>
  <si>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1.20: Struktura članova ZDMF- ova prema dobi i spolu </t>
  </si>
  <si>
    <t xml:space="preserve">Table 1.20: Closed voluntary pension funds members age and gender structure </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</si>
  <si>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</si>
  <si>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</si>
  <si>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</si>
  <si>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</si>
  <si>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</si>
  <si>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</si>
  <si>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</si>
  <si>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</si>
  <si>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</si>
  <si>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</si>
  <si>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</si>
  <si>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</si>
  <si>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</si>
  <si>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</si>
  <si>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</si>
  <si>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</si>
  <si>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</si>
  <si>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</si>
  <si>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</si>
  <si>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</si>
  <si>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</si>
  <si>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</si>
  <si>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</si>
  <si>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</si>
  <si>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</si>
  <si>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</si>
  <si>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</si>
  <si>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</si>
  <si>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</si>
  <si>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</si>
  <si>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</si>
  <si>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</si>
  <si>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</si>
  <si>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</si>
  <si>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</si>
  <si>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</si>
  <si>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</si>
  <si>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</si>
  <si>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</si>
  <si>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</si>
  <si>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</si>
  <si>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</si>
  <si>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</si>
  <si>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</si>
  <si>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</si>
  <si>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</si>
  <si>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</si>
  <si>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t>* Mirovinska društva su u travnju 2020. na prolazni račun Regosa u korist OMF-ova uplatila 57,6 mil. HRK viška upravljačke naknade.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</si>
  <si>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</si>
  <si>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</si>
  <si>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</si>
  <si>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</si>
  <si>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</si>
  <si>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</si>
  <si>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</si>
  <si>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</si>
  <si>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</si>
  <si>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</si>
  <si>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</si>
  <si>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</si>
  <si>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</si>
  <si>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</si>
  <si>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</si>
  <si>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</si>
  <si>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</si>
  <si>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</si>
  <si>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 xml:space="preserve">  In April 2020, pension companies paid a 57.6 million HRK surplus of management fees to the transit account of Regos in favor of MPFs.</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</si>
  <si>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</si>
  <si>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</si>
  <si>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</si>
  <si>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</si>
  <si>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</si>
  <si>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</si>
  <si>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</si>
  <si>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</si>
  <si>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</si>
  <si>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</si>
  <si>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</si>
  <si>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</si>
  <si>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</si>
  <si>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</si>
  <si>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</si>
  <si>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</si>
  <si>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</si>
  <si>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</si>
  <si>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</si>
  <si>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</si>
  <si>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</si>
  <si>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</si>
  <si>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</si>
  <si>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</si>
  <si>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</si>
  <si>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</si>
  <si>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</si>
  <si>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</si>
  <si>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</si>
  <si>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</si>
  <si>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</si>
  <si>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</si>
  <si>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</si>
  <si>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</si>
  <si>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</si>
  <si>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</si>
  <si>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</si>
  <si>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</si>
  <si>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</si>
  <si>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</si>
  <si>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</si>
  <si>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</si>
  <si>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</si>
  <si>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</si>
  <si>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</si>
  <si>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</si>
  <si>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</si>
  <si>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</si>
  <si>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</si>
  <si>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</si>
  <si>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</si>
  <si>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</si>
  <si>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</si>
  <si>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</si>
  <si>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</si>
  <si>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</si>
  <si>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</si>
  <si>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</si>
  <si>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</si>
  <si>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</si>
  <si>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</si>
  <si>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</si>
  <si>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</si>
  <si>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</si>
  <si>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</si>
  <si>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</si>
  <si>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</si>
  <si>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</si>
  <si>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</si>
  <si>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</si>
  <si>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</si>
  <si>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</si>
  <si>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</si>
  <si>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</si>
  <si>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</si>
  <si>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</si>
  <si>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</si>
  <si>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</si>
  <si>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</si>
  <si>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</si>
  <si>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</si>
  <si>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</si>
  <si>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</si>
  <si>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</si>
  <si>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</si>
  <si>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</si>
  <si>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</si>
  <si>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</si>
  <si>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</si>
  <si>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</si>
  <si>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</si>
  <si>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</si>
  <si>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Erste PB1</t>
  </si>
  <si>
    <t>Generali Value</t>
  </si>
  <si>
    <t xml:space="preserve">Generali Investments d.o.o. </t>
  </si>
  <si>
    <r>
      <t xml:space="preserve">Cijene udjela
</t>
    </r>
    <r>
      <rPr>
        <b/>
        <i/>
        <sz val="8"/>
        <color theme="1" tint="0.34998626667073579"/>
        <rFont val="Arial"/>
        <family val="2"/>
        <charset val="238"/>
      </rPr>
      <t>Unit prices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</si>
  <si>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</si>
  <si>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</si>
  <si>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</si>
  <si>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</si>
  <si>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</si>
  <si>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</si>
  <si>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</si>
  <si>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</si>
  <si>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</si>
  <si>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</si>
  <si>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t>2020 Q 3</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</si>
  <si>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</si>
  <si>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</si>
  <si>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</si>
  <si>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</si>
  <si>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</si>
  <si>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</si>
  <si>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</si>
  <si>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</si>
  <si>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</si>
  <si>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</si>
  <si>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</si>
  <si>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</si>
  <si>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</si>
  <si>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</si>
  <si>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</si>
  <si>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</si>
  <si>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</si>
  <si>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</si>
  <si>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</si>
  <si>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</si>
  <si>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</si>
  <si>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</si>
  <si>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</si>
  <si>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</si>
  <si>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</si>
  <si>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</si>
  <si>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</si>
  <si>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</si>
  <si>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</si>
  <si>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</si>
  <si>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</si>
  <si>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</si>
  <si>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</si>
  <si>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</si>
  <si>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</si>
  <si>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</si>
  <si>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</si>
  <si>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</si>
  <si>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</si>
  <si>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</si>
  <si>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</si>
  <si>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</si>
  <si>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</si>
  <si>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</si>
  <si>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</si>
  <si>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</si>
  <si>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</si>
  <si>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</si>
  <si>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</si>
  <si>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</si>
  <si>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</si>
  <si>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</si>
  <si>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</si>
  <si>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</si>
  <si>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</si>
  <si>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</si>
  <si>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</si>
  <si>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</si>
  <si>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</si>
  <si>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</si>
  <si>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</si>
  <si>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</si>
  <si>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</si>
  <si>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</si>
  <si>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</si>
  <si>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</si>
  <si>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</si>
  <si>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</si>
  <si>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</si>
  <si>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</si>
  <si>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</si>
  <si>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</si>
  <si>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</si>
  <si>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</si>
  <si>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</si>
  <si>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</si>
  <si>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</si>
  <si>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</si>
  <si>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</si>
  <si>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</si>
  <si>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</si>
  <si>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</si>
  <si>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</si>
  <si>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</si>
  <si>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</si>
  <si>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</si>
  <si>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</si>
  <si>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</si>
  <si>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</si>
  <si>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</si>
  <si>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</si>
  <si>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88527564391</t>
  </si>
  <si>
    <t>HROTPIUGLBL7</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</si>
  <si>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</si>
  <si>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</si>
  <si>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</si>
  <si>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</si>
  <si>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</si>
  <si>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</si>
  <si>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</si>
  <si>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</si>
  <si>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</si>
  <si>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</si>
  <si>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</si>
  <si>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</si>
  <si>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</si>
  <si>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</si>
  <si>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</si>
  <si>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</si>
  <si>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</si>
  <si>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</si>
  <si>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</si>
  <si>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</si>
  <si>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</si>
  <si>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</si>
  <si>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</si>
  <si>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</si>
  <si>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</si>
  <si>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</si>
  <si>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</si>
  <si>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</si>
  <si>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</si>
  <si>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2021 Q 1</t>
  </si>
  <si>
    <t>* U uplate od početka rada uračunate su i uplate i u one fondove koji više nisu aktivni.</t>
  </si>
  <si>
    <t>** U isplate od početka rada uračunate su isplate i onih fondova koji više nisu aktivni.</t>
  </si>
  <si>
    <t>CGS Delta</t>
  </si>
  <si>
    <t>WHITE BRIDGE ASSET MANAGEMENT d.o.o.</t>
  </si>
  <si>
    <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</si>
  <si>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</si>
  <si>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</si>
  <si>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</si>
  <si>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</si>
  <si>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</si>
  <si>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</si>
  <si>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</si>
  <si>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</si>
  <si>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</si>
  <si>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</si>
  <si>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</si>
  <si>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</si>
  <si>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</si>
  <si>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</si>
  <si>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</si>
  <si>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</si>
  <si>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</si>
  <si>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</si>
  <si>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</si>
  <si>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</si>
  <si>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</si>
  <si>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</si>
  <si>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E- Conservative</t>
  </si>
  <si>
    <t>HRERSIUCONS9</t>
  </si>
  <si>
    <t>Erste Green Equity</t>
  </si>
  <si>
    <t>F</t>
  </si>
  <si>
    <t>Erste Quality Equity</t>
  </si>
  <si>
    <t>Generali Balanced</t>
  </si>
  <si>
    <t>HREUINUICFE2</t>
  </si>
  <si>
    <t>Generali BRIC</t>
  </si>
  <si>
    <t>HRILINUBRIC3</t>
  </si>
  <si>
    <t>Generali Energija</t>
  </si>
  <si>
    <t>HRFOINUENRG8</t>
  </si>
  <si>
    <t>Generali Europa</t>
  </si>
  <si>
    <t>HRILINUEUJI6</t>
  </si>
  <si>
    <t>Generali Flow</t>
  </si>
  <si>
    <t>07545658431</t>
  </si>
  <si>
    <t>HRZDINUCASH6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</si>
  <si>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</si>
  <si>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</si>
  <si>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</si>
  <si>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</si>
  <si>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</si>
  <si>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</si>
  <si>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</si>
  <si>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</si>
  <si>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</si>
  <si>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</si>
  <si>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</si>
  <si>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</si>
  <si>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</si>
  <si>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</si>
  <si>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</si>
  <si>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</si>
  <si>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</si>
  <si>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</si>
  <si>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</si>
  <si>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</si>
  <si>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</si>
  <si>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</si>
  <si>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</si>
  <si>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</si>
  <si>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</si>
  <si>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</si>
  <si>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</si>
  <si>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</si>
  <si>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</si>
  <si>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</si>
  <si>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</si>
  <si>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</si>
  <si>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</si>
  <si>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</si>
  <si>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</si>
  <si>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</si>
  <si>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</si>
  <si>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</si>
  <si>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</si>
  <si>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</si>
  <si>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</si>
  <si>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</si>
  <si>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</si>
  <si>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</si>
  <si>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</si>
  <si>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</si>
  <si>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</si>
  <si>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</si>
  <si>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</si>
  <si>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</si>
  <si>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</si>
  <si>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</si>
  <si>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</si>
  <si>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</si>
  <si>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</si>
  <si>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</si>
  <si>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</si>
  <si>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FOND ZA STABILNOST</t>
  </si>
  <si>
    <t>55559349061</t>
  </si>
  <si>
    <t>HROTPIUSTBL5</t>
  </si>
  <si>
    <t xml:space="preserve">OTP ABSOLUTE </t>
  </si>
  <si>
    <t>73113166994</t>
  </si>
  <si>
    <t>HROTPIUABSL5</t>
  </si>
  <si>
    <t>HROTPIUENVC5</t>
  </si>
  <si>
    <t>OTP INDEKSNI</t>
  </si>
  <si>
    <t>HROTPIUINDF7</t>
  </si>
  <si>
    <t xml:space="preserve">OTP MERIDIAN 20 </t>
  </si>
  <si>
    <t>HROTPIUMR207</t>
  </si>
  <si>
    <t xml:space="preserve">OTP MULTI USD </t>
  </si>
  <si>
    <t>28456944283</t>
  </si>
  <si>
    <t>HROTPIUMUSD7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</si>
  <si>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</si>
  <si>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</si>
  <si>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</si>
  <si>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</si>
  <si>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</si>
  <si>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</si>
  <si>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</si>
  <si>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</si>
  <si>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</si>
  <si>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</si>
  <si>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</si>
  <si>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</si>
  <si>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</si>
  <si>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</si>
  <si>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</si>
  <si>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</si>
  <si>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</si>
  <si>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</si>
  <si>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</si>
  <si>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HRPBZIUPSBF9</t>
  </si>
  <si>
    <t>HRPBZIUNVCF6</t>
  </si>
  <si>
    <t>RAIFFEISEN INVEST d.o.o.</t>
  </si>
  <si>
    <t xml:space="preserve">Raiffeisen Classic </t>
  </si>
  <si>
    <t>09165375440</t>
  </si>
  <si>
    <t>HRRBAIURBCL6</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</si>
  <si>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</si>
  <si>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</si>
  <si>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</si>
  <si>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</si>
  <si>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</si>
  <si>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</si>
  <si>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</si>
  <si>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</si>
  <si>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</si>
  <si>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</si>
  <si>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</si>
  <si>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</si>
  <si>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</si>
  <si>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</si>
  <si>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</si>
  <si>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</si>
  <si>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</si>
  <si>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</si>
  <si>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</si>
  <si>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</si>
  <si>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 xml:space="preserve">ZB aktiv UCITS fond </t>
  </si>
  <si>
    <t>HRZBINUAKTV2</t>
  </si>
  <si>
    <t>43616644525</t>
  </si>
  <si>
    <t>HRZBINU24US9</t>
  </si>
  <si>
    <t xml:space="preserve">ZB bond UCITS fond </t>
  </si>
  <si>
    <t>HRZBINUBOND3</t>
  </si>
  <si>
    <t>ZB BRIC+ UCITS fond</t>
  </si>
  <si>
    <t>HRZBINUBRIC8</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</si>
  <si>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</si>
  <si>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</si>
  <si>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</si>
  <si>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</si>
  <si>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</si>
  <si>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</si>
  <si>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</si>
  <si>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</si>
  <si>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</si>
  <si>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</si>
  <si>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</si>
  <si>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</si>
  <si>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</si>
  <si>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</si>
  <si>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</si>
  <si>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</si>
  <si>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</si>
  <si>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</si>
  <si>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</si>
  <si>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</si>
  <si>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</si>
  <si>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</si>
  <si>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</si>
  <si>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</si>
  <si>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</si>
  <si>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</si>
  <si>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ZB Invest Funds – ZB Alpha</t>
  </si>
  <si>
    <t>22133068960</t>
  </si>
  <si>
    <t>HRZBINUALPH7</t>
  </si>
  <si>
    <t>ZB Invest Funds – ZB Bridge</t>
  </si>
  <si>
    <t>04869107820</t>
  </si>
  <si>
    <t>HRZBINUZBBR4</t>
  </si>
  <si>
    <t xml:space="preserve">ZB plus UCITS fond </t>
  </si>
  <si>
    <t>HRZBINUPLUS2</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</si>
  <si>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</si>
  <si>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</si>
  <si>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</si>
  <si>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</si>
  <si>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</si>
  <si>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</si>
  <si>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</si>
  <si>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</si>
  <si>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</si>
  <si>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</si>
  <si>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t>2021 Q 2</t>
  </si>
  <si>
    <t>OTP e-start</t>
  </si>
  <si>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</si>
  <si>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</si>
  <si>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</si>
  <si>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</si>
  <si>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</si>
  <si>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</si>
  <si>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Cijena
udjela
(u kn)</t>
  </si>
  <si>
    <t>Feelsgood</t>
  </si>
  <si>
    <t>FEELSGOOD CAPITAL PARTNERS d.o.o.</t>
  </si>
  <si>
    <t>Prosperus Growth</t>
  </si>
  <si>
    <t>PROSPERUS - INVEST d.o.o.</t>
  </si>
  <si>
    <r>
      <t xml:space="preserve">Fond Generali Absolute prestaos radom 31.1.2021. /  </t>
    </r>
    <r>
      <rPr>
        <i/>
        <sz val="8"/>
        <color theme="1" tint="0.34998626667073579"/>
        <rFont val="Arial"/>
        <family val="2"/>
      </rPr>
      <t>The Generali Absolute Fund ceased to operate on January 31, 2021.</t>
    </r>
  </si>
  <si>
    <r>
      <t xml:space="preserve">Fond  Honestas FGS prestao s radom 20.4.2021. /  </t>
    </r>
    <r>
      <rPr>
        <i/>
        <sz val="8"/>
        <color theme="1" tint="0.34998626667073579"/>
        <rFont val="Arial"/>
        <family val="2"/>
      </rPr>
      <t>The  Honestas FGS Fund ceased to operate on April 24, 2021.</t>
    </r>
  </si>
  <si>
    <t>Prosperus FGS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</si>
  <si>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</si>
  <si>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</si>
  <si>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</si>
  <si>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</si>
  <si>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ZB bond 2024 USD </t>
  </si>
  <si>
    <t>2021 Q 3</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</si>
  <si>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</si>
  <si>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</si>
  <si>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</si>
  <si>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</si>
  <si>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</si>
  <si>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</si>
  <si>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</si>
  <si>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</si>
  <si>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</si>
  <si>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</si>
  <si>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</si>
  <si>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</si>
  <si>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</si>
  <si>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</si>
  <si>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Wüstenrot životno osiguranje d.d.</t>
  </si>
  <si>
    <t>30.9.2021.</t>
  </si>
  <si>
    <t xml:space="preserve">ALD Automotive d.o.o. </t>
  </si>
  <si>
    <t xml:space="preserve">BKS - leasing Croatia d.o.o. </t>
  </si>
  <si>
    <t xml:space="preserve">Volvo Financial Services leasing d.o.o. </t>
  </si>
  <si>
    <t>74780000904H51PVL664</t>
  </si>
  <si>
    <t>74780000R0XHH10VC697</t>
  </si>
  <si>
    <t>5493006D8G55YM441622</t>
  </si>
  <si>
    <t>74780000M0GHQ1VXJU20</t>
  </si>
  <si>
    <t>74780000Q0NHK2O5DU16</t>
  </si>
  <si>
    <t>529900SSQ9XD4D9UVJ94</t>
  </si>
  <si>
    <t>5299008LQUWEOTO76V71</t>
  </si>
  <si>
    <t>74780000V0JHQ18WXI81</t>
  </si>
  <si>
    <t>7478000090THK2NOZI72</t>
  </si>
  <si>
    <t>315700PS397SPA0S1F19</t>
  </si>
  <si>
    <t>529900S781HTTWM6KC58</t>
  </si>
  <si>
    <t>74780000H0HHL1OVM657</t>
  </si>
  <si>
    <t>74780000P058TI5YPX93</t>
  </si>
  <si>
    <t>54930041AKTSEYG3RV93</t>
  </si>
  <si>
    <t>74780000X00H92A3R667</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</si>
  <si>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</si>
  <si>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</si>
  <si>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</si>
  <si>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</si>
  <si>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</si>
  <si>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</si>
  <si>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</si>
  <si>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</si>
  <si>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</si>
  <si>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</si>
  <si>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</si>
  <si>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</si>
  <si>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</si>
  <si>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</si>
  <si>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</si>
  <si>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</si>
  <si>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 xml:space="preserve">Eurizon HR Short Term Bond </t>
  </si>
  <si>
    <t>Eurizon HR Start</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</si>
  <si>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HANFA,Društva za upravljanje dobrovoljnim mirovinskim fondovima  /</t>
    </r>
    <r>
      <rPr>
        <sz val="8"/>
        <color theme="1" tint="0.499984740745262"/>
        <rFont val="Arial"/>
        <family val="2"/>
      </rPr>
      <t xml:space="preserve"> </t>
    </r>
    <r>
      <rPr>
        <i/>
        <sz val="8"/>
        <color theme="1" tint="0.34998626667073579"/>
        <rFont val="Arial"/>
        <family val="2"/>
      </rPr>
      <t>HANFA,Voluntary funds managing companies</t>
    </r>
  </si>
  <si>
    <t>Erste Future Equity</t>
  </si>
  <si>
    <t>58979959467</t>
  </si>
  <si>
    <t>HRERSIUFTRE2</t>
  </si>
  <si>
    <t>Erste Green Multi Asset</t>
  </si>
  <si>
    <t>15887601585</t>
  </si>
  <si>
    <t>HRERSIUGMAS1</t>
  </si>
  <si>
    <t>Raiffeisen Sustainable Equities</t>
  </si>
  <si>
    <t>2021 Q 4</t>
  </si>
  <si>
    <t>2021.</t>
  </si>
  <si>
    <t>31.12.2021.</t>
  </si>
  <si>
    <t>88180260839</t>
  </si>
  <si>
    <t>HRFGCPUFGIF4</t>
  </si>
  <si>
    <t>31.3.2022.</t>
  </si>
  <si>
    <t>Raiffeisen Sustainable Solid</t>
  </si>
  <si>
    <t>FARVE PRO INVEST d.o.o.</t>
  </si>
  <si>
    <t>2022 Q 1</t>
  </si>
  <si>
    <t xml:space="preserve">Erste &amp; Steiermärkische S-Leasing d.o.o. </t>
  </si>
  <si>
    <t xml:space="preserve">i4next leasing Croatia d.o.o. </t>
  </si>
  <si>
    <t>IMPULS-LEASING d.o.o.</t>
  </si>
  <si>
    <t xml:space="preserve">PBZ-LEASING d.o.o. </t>
  </si>
  <si>
    <t>PORSCHE LEASING d.o.o.</t>
  </si>
  <si>
    <t>Raiffeisen Leasing d.o.o.</t>
  </si>
  <si>
    <t>89187481269</t>
  </si>
  <si>
    <t>HRRBAIUMAS16</t>
  </si>
  <si>
    <t>Eurizon HR Active Defensive</t>
  </si>
  <si>
    <t>72179033599</t>
  </si>
  <si>
    <t>HRPBZIUADF07</t>
  </si>
  <si>
    <t xml:space="preserve">Blue Income Builder </t>
  </si>
  <si>
    <t>Lipanj 2022.</t>
  </si>
  <si>
    <t>June 2022</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</si>
  <si>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</si>
  <si>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</si>
  <si>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</si>
  <si>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</si>
  <si>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</si>
  <si>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</si>
  <si>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</si>
  <si>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</si>
  <si>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</si>
  <si>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</si>
  <si>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</si>
  <si>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</si>
  <si>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</si>
  <si>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Mobil Leasing d.o.o. za leasing nekretnina, vozila i strojeva</t>
  </si>
  <si>
    <t xml:space="preserve">OTP Leasing d.d. </t>
  </si>
  <si>
    <t xml:space="preserve">SCANIA CREDIT HRVATSKA d.o.o. </t>
  </si>
  <si>
    <t xml:space="preserve">Toyota Tsusho Leasing Croatia d.o.o. za leasing </t>
  </si>
  <si>
    <t xml:space="preserve">UniCredit Leasing Croatia d.o.o. </t>
  </si>
  <si>
    <t>Eurizon HR Target 2027</t>
  </si>
  <si>
    <t>23282627190</t>
  </si>
  <si>
    <t>HRPBZIUEHT78</t>
  </si>
  <si>
    <t>2022 Q 2</t>
  </si>
  <si>
    <t>30.6.2022.</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</si>
  <si>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</si>
  <si>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</si>
  <si>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</si>
  <si>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</si>
  <si>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</si>
  <si>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</si>
  <si>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</si>
  <si>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</si>
  <si>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</si>
  <si>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</si>
  <si>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</si>
  <si>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</si>
  <si>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</si>
  <si>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</si>
  <si>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Rujan 2022.</t>
  </si>
  <si>
    <t>September 2022</t>
  </si>
  <si>
    <t>Eurizon HR Target 2027 II</t>
  </si>
  <si>
    <t>InterCapital Short Term Bond</t>
  </si>
  <si>
    <t>Listopad 2022.</t>
  </si>
  <si>
    <t>October 2022</t>
  </si>
  <si>
    <t>Tablica 3.1: Zaračunata bruto premija osiguranja za period od 1. siječnja do 31.listopada 2022.</t>
  </si>
  <si>
    <t>Table 3.1: Written premium for the period 1 January  - 31 October 2022</t>
  </si>
  <si>
    <t>I-X/2021</t>
  </si>
  <si>
    <t>I-X/2022</t>
  </si>
  <si>
    <r>
      <t xml:space="preserve">Indeks (100 = I-X/2021)
 </t>
    </r>
    <r>
      <rPr>
        <i/>
        <sz val="9"/>
        <color theme="1" tint="0.34998626667073579"/>
        <rFont val="Arial"/>
        <family val="2"/>
        <charset val="238"/>
      </rPr>
      <t>Index(100 =I-X/2021)</t>
    </r>
  </si>
  <si>
    <t>Tablica 3.2: Podaci o osiguranju za period od 1. siječnja do 31. listopada 2022.</t>
  </si>
  <si>
    <t>Table 3.2: Insurance data for the period 1 January - 31 October 2022</t>
  </si>
  <si>
    <t>HRPODRRA0004</t>
  </si>
  <si>
    <t>HRRIVPRA0000</t>
  </si>
  <si>
    <t>HRATGRRA0003</t>
  </si>
  <si>
    <t>HRHT00RA0005</t>
  </si>
  <si>
    <t>HRATPLRA0008</t>
  </si>
  <si>
    <t>HRADRSPA0009</t>
  </si>
  <si>
    <t>HRZABARA0009</t>
  </si>
  <si>
    <t>HRERNTRA0000</t>
  </si>
  <si>
    <t>HRTPNGRA0000</t>
  </si>
  <si>
    <t>HRARNTRA0004</t>
  </si>
  <si>
    <t>HRRHMFO34BA1</t>
  </si>
  <si>
    <t>HRRHMFO26CA5</t>
  </si>
  <si>
    <t>HRRHMFO297A0</t>
  </si>
  <si>
    <t>HRRHMFO247E7</t>
  </si>
  <si>
    <t>HRRHMFO23BA4</t>
  </si>
  <si>
    <t>HRRHMFO282A2</t>
  </si>
  <si>
    <t>HRRHMFO24BA2</t>
  </si>
  <si>
    <t>HRRHMFO257A4</t>
  </si>
  <si>
    <t>HRRHMFO327E7</t>
  </si>
  <si>
    <t>HRSMBKO24CE3</t>
  </si>
  <si>
    <t>HRRIBAO23BA6</t>
  </si>
  <si>
    <t>HRKOTRPA0003</t>
  </si>
  <si>
    <t>HRBCINRA0003</t>
  </si>
  <si>
    <t>RUJAN 2022.</t>
  </si>
  <si>
    <t>SEPTEMBER 2022</t>
  </si>
  <si>
    <t>Eurizon HR Dollar Bond fond 3</t>
  </si>
  <si>
    <t>Eurizon HR Target 2027 III</t>
  </si>
  <si>
    <t>2022 Q 3</t>
  </si>
  <si>
    <t>1.1. - 30.9.2022</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</si>
  <si>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30.9.2022</t>
    </r>
  </si>
  <si>
    <t>30.9.2022.</t>
  </si>
  <si>
    <t>1.1. - 30.9.2022.</t>
  </si>
  <si>
    <r>
      <t xml:space="preserve">Broj / </t>
    </r>
    <r>
      <rPr>
        <i/>
        <sz val="10"/>
        <color theme="1" tint="0.34998626667073579"/>
        <rFont val="Arial"/>
        <family val="2"/>
        <charset val="238"/>
      </rPr>
      <t>Number</t>
    </r>
    <r>
      <rPr>
        <sz val="10"/>
        <color theme="1"/>
        <rFont val="Arial"/>
        <family val="2"/>
      </rPr>
      <t xml:space="preserve"> 11</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  Zagreb, 17.11.2022.</t>
    </r>
  </si>
  <si>
    <t>03426298992</t>
  </si>
  <si>
    <t>HRPBZIUADF23</t>
  </si>
  <si>
    <t>68097903059</t>
  </si>
  <si>
    <t>HRPBZIUDB3F5</t>
  </si>
  <si>
    <t>04872725855</t>
  </si>
  <si>
    <t>HRPBZIUT7II7</t>
  </si>
  <si>
    <t>44866891659</t>
  </si>
  <si>
    <t>HRPBZIUT2731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</si>
</sst>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45">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s>
  <fills count="4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165"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59" fillId="0" borderId="0" applyFont="0" applyFill="0" applyBorder="0" applyAlignment="0" applyProtection="0"/>
    <xf numFmtId="0" fontId="59" fillId="0" borderId="0"/>
    <xf numFmtId="165" fontId="11" fillId="0" borderId="0" applyFont="0" applyFill="0" applyBorder="0" applyAlignment="0" applyProtection="0"/>
    <xf numFmtId="0" fontId="11" fillId="0" borderId="0"/>
    <xf numFmtId="165" fontId="12" fillId="0" borderId="0" applyFont="0" applyFill="0" applyBorder="0" applyAlignment="0" applyProtection="0"/>
    <xf numFmtId="165" fontId="11" fillId="0" borderId="0" applyFont="0" applyFill="0" applyBorder="0" applyAlignment="0" applyProtection="0"/>
    <xf numFmtId="0" fontId="12" fillId="0" borderId="0"/>
    <xf numFmtId="0" fontId="59" fillId="0" borderId="0"/>
    <xf numFmtId="0" fontId="12" fillId="0" borderId="0"/>
    <xf numFmtId="0" fontId="11" fillId="0" borderId="0"/>
    <xf numFmtId="0" fontId="59" fillId="0" borderId="0"/>
    <xf numFmtId="0" fontId="59" fillId="0" borderId="0"/>
    <xf numFmtId="0" fontId="4" fillId="0" borderId="0"/>
    <xf numFmtId="0" fontId="99"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0" fontId="2" fillId="0" borderId="0"/>
    <xf numFmtId="0" fontId="217" fillId="0" borderId="0"/>
  </cellStyleXfs>
  <cellXfs count="1186">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6" fillId="0" borderId="0" xfId="0" applyFont="1"/>
    <xf numFmtId="166" fontId="0" fillId="0" borderId="0" xfId="0" applyNumberFormat="1"/>
    <xf numFmtId="0" fontId="90" fillId="0" borderId="0" xfId="0" applyFont="1" applyFill="1" applyBorder="1" applyAlignment="1">
      <alignment horizontal="left" vertical="center"/>
    </xf>
    <xf numFmtId="0" fontId="57"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6"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4"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6" fontId="88"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6"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3"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6"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165"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0"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165" fontId="53"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70" fontId="33"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70" fontId="91" fillId="4" borderId="0" xfId="0" applyNumberFormat="1" applyFont="1" applyFill="1" applyBorder="1" applyAlignment="1" applyProtection="1">
      <alignment horizontal="right" vertical="center"/>
    </xf>
    <xf numFmtId="170" fontId="93"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4"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4" fontId="51" fillId="3" borderId="0" xfId="21" applyNumberFormat="1" applyFont="1" applyFill="1" applyAlignment="1">
      <alignment horizontal="right" vertical="center"/>
    </xf>
    <xf numFmtId="175" fontId="51" fillId="3" borderId="0" xfId="0" applyNumberFormat="1" applyFont="1" applyFill="1" applyBorder="1" applyAlignment="1">
      <alignment horizontal="right" vertical="center"/>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165" fontId="53" fillId="4" borderId="0" xfId="1" applyFont="1" applyFill="1" applyBorder="1" applyAlignment="1">
      <alignment horizontal="center" vertical="center"/>
    </xf>
    <xf numFmtId="165" fontId="52" fillId="4" borderId="0" xfId="1" applyFont="1" applyFill="1" applyBorder="1" applyAlignment="1">
      <alignment horizontal="center" vertical="center"/>
    </xf>
    <xf numFmtId="0" fontId="115" fillId="0" borderId="0" xfId="0" applyFont="1" applyAlignment="1">
      <alignment horizontal="left" vertical="center"/>
    </xf>
    <xf numFmtId="0" fontId="115" fillId="0" borderId="0" xfId="0" applyFont="1" applyAlignment="1">
      <alignment horizontal="right" vertical="center"/>
    </xf>
    <xf numFmtId="0" fontId="88" fillId="7" borderId="0" xfId="24" applyFont="1" applyFill="1" applyAlignment="1">
      <alignment horizontal="center" vertical="center" wrapText="1"/>
    </xf>
    <xf numFmtId="0" fontId="115" fillId="0" borderId="0" xfId="3" applyFont="1" applyAlignment="1">
      <alignment horizontal="left" vertical="center"/>
    </xf>
    <xf numFmtId="0" fontId="117" fillId="0" borderId="0" xfId="3" applyFont="1" applyAlignment="1">
      <alignment horizontal="left" vertical="center"/>
    </xf>
    <xf numFmtId="0" fontId="70" fillId="0" borderId="0" xfId="0" applyFont="1" applyFill="1" applyAlignment="1">
      <alignment horizontal="left" vertical="center"/>
    </xf>
    <xf numFmtId="0" fontId="118" fillId="0" borderId="0" xfId="3" applyFont="1" applyFill="1" applyAlignment="1">
      <alignment horizontal="left" vertical="center"/>
    </xf>
    <xf numFmtId="14" fontId="115" fillId="0" borderId="0" xfId="0" applyNumberFormat="1" applyFont="1" applyAlignment="1">
      <alignment horizontal="right" vertical="center"/>
    </xf>
    <xf numFmtId="0" fontId="115" fillId="0" borderId="0" xfId="3" applyFont="1" applyFill="1" applyAlignment="1">
      <alignment horizontal="left" vertical="center"/>
    </xf>
    <xf numFmtId="0" fontId="70" fillId="0" borderId="0" xfId="3" applyFont="1" applyFill="1" applyAlignment="1">
      <alignment horizontal="left" vertical="center"/>
    </xf>
    <xf numFmtId="0" fontId="119" fillId="0" borderId="0" xfId="0" applyFont="1" applyAlignment="1">
      <alignment horizontal="right" vertical="center"/>
    </xf>
    <xf numFmtId="0" fontId="70" fillId="0" borderId="0" xfId="3" applyFont="1" applyFill="1" applyBorder="1" applyAlignment="1">
      <alignment horizontal="left" vertical="center"/>
    </xf>
    <xf numFmtId="0" fontId="115" fillId="0" borderId="0" xfId="3" applyFont="1" applyFill="1" applyBorder="1" applyAlignment="1">
      <alignment horizontal="left" vertical="center"/>
    </xf>
    <xf numFmtId="0" fontId="115" fillId="0" borderId="0" xfId="0" applyFont="1" applyFill="1" applyBorder="1" applyAlignment="1">
      <alignment horizontal="left" vertical="center"/>
    </xf>
    <xf numFmtId="0" fontId="115" fillId="0" borderId="0" xfId="0" applyFont="1" applyFill="1" applyAlignment="1">
      <alignment horizontal="left" vertical="center"/>
    </xf>
    <xf numFmtId="0" fontId="70" fillId="0" borderId="0" xfId="0" applyFont="1" applyAlignment="1">
      <alignment horizontal="left" vertical="center"/>
    </xf>
    <xf numFmtId="0" fontId="118"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3" fillId="0" borderId="0" xfId="3" applyFont="1" applyAlignment="1">
      <alignment horizontal="left" vertical="center"/>
    </xf>
    <xf numFmtId="0" fontId="51" fillId="0" borderId="0" xfId="0" applyFont="1" applyAlignment="1">
      <alignment horizontal="right"/>
    </xf>
    <xf numFmtId="14" fontId="70" fillId="0" borderId="0" xfId="0" applyNumberFormat="1" applyFont="1" applyAlignment="1">
      <alignment horizontal="right" vertical="center"/>
    </xf>
    <xf numFmtId="0" fontId="94"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6" fillId="0" borderId="0" xfId="0" applyNumberFormat="1" applyFont="1"/>
    <xf numFmtId="170" fontId="33" fillId="3" borderId="0" xfId="0" applyNumberFormat="1" applyFont="1" applyFill="1" applyBorder="1" applyAlignment="1">
      <alignment horizontal="right" vertical="center"/>
    </xf>
    <xf numFmtId="0" fontId="34" fillId="0" borderId="0" xfId="0" applyFont="1" applyAlignment="1">
      <alignment vertical="center"/>
    </xf>
    <xf numFmtId="0" fontId="100" fillId="0" borderId="0" xfId="0" applyFont="1" applyFill="1" applyAlignment="1">
      <alignment vertical="center"/>
    </xf>
    <xf numFmtId="0" fontId="100"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1"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1" fillId="0" borderId="0" xfId="0" applyFont="1" applyAlignment="1"/>
    <xf numFmtId="0" fontId="104"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103"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2" fillId="0" borderId="0" xfId="0" applyFont="1"/>
    <xf numFmtId="0" fontId="111" fillId="3" borderId="0" xfId="3" applyFont="1" applyFill="1" applyAlignment="1">
      <alignment horizontal="left" vertical="center"/>
    </xf>
    <xf numFmtId="0" fontId="89" fillId="0" borderId="0" xfId="0" applyFont="1" applyFill="1" applyAlignment="1">
      <alignment vertical="center" wrapText="1"/>
    </xf>
    <xf numFmtId="49" fontId="33" fillId="4" borderId="0" xfId="0" applyNumberFormat="1" applyFont="1" applyFill="1" applyBorder="1" applyAlignment="1">
      <alignment horizontal="righ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70"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165" fontId="53" fillId="0" borderId="0" xfId="1" applyFont="1" applyFill="1" applyBorder="1" applyAlignment="1">
      <alignment horizontal="center" vertical="center"/>
    </xf>
    <xf numFmtId="165" fontId="52" fillId="0" borderId="0" xfId="1" applyFont="1" applyFill="1" applyBorder="1" applyAlignment="1">
      <alignment horizontal="center" vertical="center"/>
    </xf>
    <xf numFmtId="165" fontId="53"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1" fillId="0" borderId="0" xfId="3" applyFont="1" applyFill="1" applyBorder="1" applyAlignment="1"/>
    <xf numFmtId="166" fontId="41"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7"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89" fillId="0" borderId="0" xfId="0" applyFont="1" applyAlignment="1">
      <alignment vertical="top"/>
    </xf>
    <xf numFmtId="0" fontId="106"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6" fillId="0" borderId="0" xfId="0" applyFont="1"/>
    <xf numFmtId="0" fontId="93" fillId="0" borderId="0" xfId="0" applyFont="1" applyAlignment="1">
      <alignment horizontal="left" vertical="center" indent="1"/>
    </xf>
    <xf numFmtId="0" fontId="115"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38" fillId="0" borderId="0" xfId="0" applyNumberFormat="1" applyFont="1"/>
    <xf numFmtId="170" fontId="86" fillId="0" borderId="0" xfId="0" applyNumberFormat="1" applyFont="1"/>
    <xf numFmtId="0" fontId="109"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3" fillId="3" borderId="0" xfId="3" applyNumberFormat="1" applyFont="1" applyFill="1" applyAlignment="1">
      <alignment horizontal="right" vertical="center"/>
    </xf>
    <xf numFmtId="3" fontId="133"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3"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7" fontId="21" fillId="3" borderId="6" xfId="3" applyNumberFormat="1" applyFont="1" applyFill="1" applyBorder="1" applyAlignment="1">
      <alignment horizontal="right" vertical="top"/>
    </xf>
    <xf numFmtId="10" fontId="133"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3" fillId="3" borderId="7" xfId="3" applyNumberFormat="1" applyFont="1" applyFill="1" applyBorder="1" applyAlignment="1">
      <alignment horizontal="right" vertical="center"/>
    </xf>
    <xf numFmtId="0" fontId="109"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0" fillId="0" borderId="0" xfId="0" applyFont="1" applyFill="1" applyBorder="1" applyAlignment="1">
      <alignment vertical="top"/>
    </xf>
    <xf numFmtId="0" fontId="123" fillId="0" borderId="0" xfId="0" applyFont="1" applyFill="1" applyBorder="1" applyAlignment="1">
      <alignment vertical="top"/>
    </xf>
    <xf numFmtId="0" fontId="123" fillId="0" borderId="0" xfId="0" applyFont="1" applyFill="1" applyBorder="1" applyAlignment="1">
      <alignment vertical="center"/>
    </xf>
    <xf numFmtId="166" fontId="41" fillId="3" borderId="0" xfId="17" applyNumberFormat="1" applyFont="1" applyFill="1" applyAlignment="1">
      <alignment horizontal="right" vertical="center" indent="3"/>
    </xf>
    <xf numFmtId="166"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3" fillId="0" borderId="0" xfId="3" applyFont="1" applyAlignment="1">
      <alignment horizontal="left" vertical="center"/>
    </xf>
    <xf numFmtId="0" fontId="119" fillId="0" borderId="0" xfId="0" applyFont="1" applyAlignment="1">
      <alignment horizontal="right" vertical="center" indent="1"/>
    </xf>
    <xf numFmtId="0" fontId="145" fillId="0" borderId="0" xfId="0" applyFont="1"/>
    <xf numFmtId="0" fontId="93"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3"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5" fontId="145" fillId="0" borderId="0" xfId="0" applyNumberFormat="1" applyFont="1"/>
    <xf numFmtId="175" fontId="139" fillId="0" borderId="0" xfId="0" applyNumberFormat="1" applyFont="1"/>
    <xf numFmtId="0" fontId="139" fillId="0" borderId="0" xfId="0" applyFont="1"/>
    <xf numFmtId="175" fontId="89"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1" fillId="0" borderId="0" xfId="0" applyFont="1" applyAlignment="1">
      <alignment vertical="center"/>
    </xf>
    <xf numFmtId="0" fontId="34" fillId="0" borderId="0" xfId="0" applyFont="1" applyFill="1" applyBorder="1" applyAlignment="1">
      <alignment horizontal="center" vertical="center" wrapText="1"/>
    </xf>
    <xf numFmtId="166" fontId="33" fillId="0" borderId="0" xfId="5" applyNumberFormat="1" applyFont="1" applyFill="1" applyBorder="1" applyAlignment="1" applyProtection="1">
      <alignment horizontal="righ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5"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8" fillId="0" borderId="0" xfId="0" applyFont="1" applyFill="1" applyAlignment="1">
      <alignment vertical="center"/>
    </xf>
    <xf numFmtId="14" fontId="33" fillId="0" borderId="0" xfId="0" applyNumberFormat="1" applyFont="1" applyFill="1" applyBorder="1" applyAlignment="1">
      <alignment horizontal="center" vertical="center" wrapText="1"/>
    </xf>
    <xf numFmtId="14" fontId="104"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1" fillId="0" borderId="0" xfId="0" applyNumberFormat="1" applyFont="1" applyFill="1" applyAlignment="1">
      <alignment horizontal="center" vertical="center"/>
    </xf>
    <xf numFmtId="10" fontId="111" fillId="0" borderId="0" xfId="0" applyNumberFormat="1" applyFont="1" applyFill="1" applyAlignment="1">
      <alignment horizontal="center" vertical="center"/>
    </xf>
    <xf numFmtId="0" fontId="0" fillId="0" borderId="0" xfId="0" applyFont="1"/>
    <xf numFmtId="3" fontId="111"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8" fontId="115"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5"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29" fillId="3" borderId="0" xfId="0" applyFont="1" applyFill="1" applyBorder="1" applyAlignment="1">
      <alignment vertical="center"/>
    </xf>
    <xf numFmtId="167" fontId="41" fillId="3" borderId="0" xfId="1" applyNumberFormat="1" applyFont="1" applyFill="1" applyBorder="1" applyAlignment="1">
      <alignment horizontal="center" vertical="center"/>
    </xf>
    <xf numFmtId="167"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4"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10" fontId="41" fillId="3" borderId="0" xfId="4" applyNumberFormat="1" applyFont="1" applyFill="1" applyBorder="1" applyAlignment="1">
      <alignment horizontal="center" vertical="center"/>
    </xf>
    <xf numFmtId="171"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164"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0" fontId="40"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6"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6"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2" fontId="32" fillId="15" borderId="0" xfId="3" applyNumberFormat="1" applyFont="1" applyFill="1" applyBorder="1" applyAlignment="1">
      <alignment horizontal="center" vertical="center" wrapText="1"/>
    </xf>
    <xf numFmtId="173" fontId="49" fillId="14" borderId="0" xfId="3" applyNumberFormat="1" applyFont="1" applyFill="1" applyAlignment="1">
      <alignment horizontal="center" vertical="center"/>
    </xf>
    <xf numFmtId="0" fontId="32" fillId="14" borderId="0" xfId="3" applyFont="1" applyFill="1" applyBorder="1" applyAlignment="1">
      <alignment vertical="center"/>
    </xf>
    <xf numFmtId="173"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0" fontId="15" fillId="17" borderId="0" xfId="3" applyFont="1" applyFill="1" applyAlignment="1">
      <alignment vertical="center"/>
    </xf>
    <xf numFmtId="3" fontId="133" fillId="17" borderId="6" xfId="3" applyNumberFormat="1" applyFont="1" applyFill="1" applyBorder="1" applyAlignment="1">
      <alignment horizontal="right" vertical="center"/>
    </xf>
    <xf numFmtId="3" fontId="133"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18" fillId="16" borderId="6" xfId="3" applyFont="1" applyFill="1" applyBorder="1" applyAlignment="1">
      <alignment horizontal="center" vertical="center"/>
    </xf>
    <xf numFmtId="3" fontId="133" fillId="17" borderId="0" xfId="3" applyNumberFormat="1" applyFont="1" applyFill="1" applyAlignment="1">
      <alignment horizontal="right" vertical="center"/>
    </xf>
    <xf numFmtId="0" fontId="115" fillId="16" borderId="6" xfId="3" applyFont="1" applyFill="1" applyBorder="1" applyAlignment="1">
      <alignment horizontal="right" vertical="center"/>
    </xf>
    <xf numFmtId="0" fontId="118" fillId="16" borderId="4" xfId="3" applyFont="1" applyFill="1" applyBorder="1" applyAlignment="1">
      <alignment horizontal="center" vertical="center"/>
    </xf>
    <xf numFmtId="0" fontId="15" fillId="3" borderId="0" xfId="3" applyFont="1" applyFill="1" applyAlignment="1">
      <alignment vertical="center"/>
    </xf>
    <xf numFmtId="3" fontId="133"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2" fontId="63" fillId="17" borderId="0" xfId="3" applyNumberFormat="1" applyFont="1" applyFill="1" applyAlignment="1">
      <alignment horizontal="left" vertical="center"/>
    </xf>
    <xf numFmtId="166" fontId="40"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3" fillId="17" borderId="0" xfId="3" applyNumberFormat="1" applyFont="1" applyFill="1" applyAlignment="1">
      <alignment horizontal="left" vertical="center" wrapText="1"/>
    </xf>
    <xf numFmtId="166" fontId="40"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6" fontId="73"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165"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4" fontId="33" fillId="4" borderId="0" xfId="0" applyNumberFormat="1" applyFont="1" applyFill="1" applyBorder="1" applyAlignment="1" applyProtection="1">
      <alignment horizontal="right" vertical="center"/>
    </xf>
    <xf numFmtId="175"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left" vertical="center" indent="1"/>
    </xf>
    <xf numFmtId="174" fontId="91" fillId="4" borderId="0" xfId="0" applyNumberFormat="1" applyFont="1" applyFill="1" applyBorder="1" applyAlignment="1" applyProtection="1">
      <alignment horizontal="right" vertical="center"/>
    </xf>
    <xf numFmtId="175"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175"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1" fillId="4" borderId="0" xfId="19" applyNumberFormat="1" applyFont="1" applyFill="1" applyBorder="1" applyAlignment="1">
      <alignment horizontal="right" vertical="center" indent="1"/>
    </xf>
    <xf numFmtId="0" fontId="126"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89"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5"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5"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0" fontId="75"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1"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3" fontId="51"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7" fillId="0" borderId="0" xfId="3" applyFont="1" applyFill="1" applyBorder="1" applyAlignment="1"/>
    <xf numFmtId="49" fontId="120"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89" fillId="3" borderId="0" xfId="0" applyNumberFormat="1" applyFont="1" applyFill="1" applyAlignment="1">
      <alignment vertical="center"/>
    </xf>
    <xf numFmtId="0" fontId="150" fillId="0" borderId="0" xfId="0" applyFont="1"/>
    <xf numFmtId="0" fontId="151" fillId="0" borderId="0" xfId="3" applyFont="1" applyFill="1" applyBorder="1" applyAlignment="1"/>
    <xf numFmtId="0" fontId="152" fillId="0" borderId="0" xfId="3" applyFont="1" applyFill="1" applyBorder="1" applyAlignment="1">
      <alignment horizontal="right" vertical="center"/>
    </xf>
    <xf numFmtId="0" fontId="152" fillId="0" borderId="0" xfId="3" applyFont="1" applyFill="1" applyBorder="1" applyAlignment="1">
      <alignment horizontal="left" vertical="center"/>
    </xf>
    <xf numFmtId="0" fontId="152" fillId="0" borderId="0" xfId="28" applyFont="1" applyFill="1" applyBorder="1" applyAlignment="1">
      <alignment horizontal="left" vertical="center"/>
    </xf>
    <xf numFmtId="0" fontId="156" fillId="0" borderId="0" xfId="28" applyFont="1" applyFill="1" applyBorder="1" applyAlignment="1">
      <alignment horizontal="left" vertical="center"/>
    </xf>
    <xf numFmtId="0" fontId="154" fillId="0" borderId="0" xfId="3" applyFont="1" applyFill="1" applyBorder="1" applyAlignment="1">
      <alignment horizontal="left" vertical="center"/>
    </xf>
    <xf numFmtId="0" fontId="154" fillId="0" borderId="0" xfId="3" applyFont="1" applyFill="1" applyAlignment="1">
      <alignment horizontal="left" vertical="center"/>
    </xf>
    <xf numFmtId="0" fontId="152" fillId="8" borderId="0" xfId="3" applyFont="1" applyFill="1" applyBorder="1" applyAlignment="1">
      <alignment horizontal="left" vertical="center"/>
    </xf>
    <xf numFmtId="0" fontId="154" fillId="0" borderId="0" xfId="0" applyFont="1" applyAlignment="1">
      <alignment horizontal="left" vertical="center"/>
    </xf>
    <xf numFmtId="14" fontId="154" fillId="0" borderId="0" xfId="0" applyNumberFormat="1" applyFont="1" applyAlignment="1">
      <alignment horizontal="right" vertical="center"/>
    </xf>
    <xf numFmtId="0" fontId="154" fillId="0" borderId="0" xfId="0" applyFont="1" applyAlignment="1">
      <alignment horizontal="right" vertical="center"/>
    </xf>
    <xf numFmtId="0" fontId="166" fillId="0" borderId="0" xfId="3" applyFont="1" applyAlignment="1">
      <alignment horizontal="left" vertical="center"/>
    </xf>
    <xf numFmtId="0" fontId="154" fillId="0" borderId="0" xfId="3" applyFont="1" applyAlignment="1">
      <alignment horizontal="left" vertical="center"/>
    </xf>
    <xf numFmtId="0" fontId="152" fillId="0" borderId="0" xfId="0" applyFont="1" applyAlignment="1">
      <alignment horizontal="right" vertical="center" indent="1"/>
    </xf>
    <xf numFmtId="14" fontId="167" fillId="0" borderId="0" xfId="0" applyNumberFormat="1" applyFont="1" applyAlignment="1">
      <alignment horizontal="right" vertical="center"/>
    </xf>
    <xf numFmtId="0" fontId="167" fillId="0" borderId="0" xfId="3" applyFont="1" applyFill="1">
      <alignment vertical="top"/>
    </xf>
    <xf numFmtId="0" fontId="154" fillId="0" borderId="0" xfId="0" applyFont="1" applyAlignment="1">
      <alignment horizontal="left"/>
    </xf>
    <xf numFmtId="0" fontId="153"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6" fillId="0" borderId="0" xfId="3" applyFont="1" applyFill="1" applyAlignment="1">
      <alignment horizontal="left" vertical="center"/>
    </xf>
    <xf numFmtId="0" fontId="26" fillId="0" borderId="0" xfId="3" applyFont="1" applyFill="1" applyAlignment="1">
      <alignment horizontal="center"/>
    </xf>
    <xf numFmtId="0" fontId="154" fillId="0" borderId="0" xfId="0" applyFont="1" applyFill="1" applyAlignment="1">
      <alignment horizontal="right" vertical="center"/>
    </xf>
    <xf numFmtId="0" fontId="152" fillId="0" borderId="0" xfId="3" applyFont="1" applyAlignment="1">
      <alignment horizontal="left" vertical="center"/>
    </xf>
    <xf numFmtId="0" fontId="152" fillId="0" borderId="0" xfId="3" applyFont="1" applyFill="1" applyAlignment="1">
      <alignment horizontal="left" vertical="center"/>
    </xf>
    <xf numFmtId="0" fontId="167" fillId="0" borderId="0" xfId="3" applyFont="1" applyFill="1" applyBorder="1" applyAlignment="1">
      <alignment horizontal="left" vertical="center"/>
    </xf>
    <xf numFmtId="0" fontId="23" fillId="0" borderId="0" xfId="15" applyFont="1" applyFill="1" applyAlignment="1"/>
    <xf numFmtId="0" fontId="156" fillId="0" borderId="0" xfId="15" applyFont="1" applyFill="1" applyAlignment="1">
      <alignment horizontal="left" vertical="center"/>
    </xf>
    <xf numFmtId="0" fontId="153" fillId="0" borderId="0" xfId="24" applyFont="1"/>
    <xf numFmtId="0" fontId="167" fillId="0" borderId="0" xfId="24" applyFont="1" applyAlignment="1">
      <alignment vertical="center"/>
    </xf>
    <xf numFmtId="0" fontId="88" fillId="0" borderId="0" xfId="24" applyFont="1" applyFill="1" applyAlignment="1">
      <alignment vertical="center"/>
    </xf>
    <xf numFmtId="0" fontId="173" fillId="0" borderId="0" xfId="24" applyFont="1" applyAlignment="1">
      <alignment vertical="center"/>
    </xf>
    <xf numFmtId="0" fontId="154" fillId="0" borderId="0" xfId="0" applyFont="1" applyFill="1" applyAlignment="1">
      <alignment horizontal="left" vertical="center"/>
    </xf>
    <xf numFmtId="0" fontId="167" fillId="0" borderId="0" xfId="0" applyFont="1" applyFill="1" applyAlignment="1">
      <alignment horizontal="left" vertical="center"/>
    </xf>
    <xf numFmtId="0" fontId="161" fillId="0" borderId="0" xfId="0" applyFont="1" applyFill="1" applyBorder="1" applyAlignment="1">
      <alignment vertical="center"/>
    </xf>
    <xf numFmtId="0" fontId="154" fillId="0" borderId="0" xfId="0" applyFont="1" applyFill="1" applyAlignment="1">
      <alignment horizontal="left"/>
    </xf>
    <xf numFmtId="0" fontId="167" fillId="0" borderId="0" xfId="0" applyFont="1" applyAlignment="1">
      <alignment horizontal="left" vertical="center"/>
    </xf>
    <xf numFmtId="0" fontId="153" fillId="0" borderId="0" xfId="0" applyFont="1" applyAlignment="1">
      <alignment vertical="center"/>
    </xf>
    <xf numFmtId="0" fontId="154" fillId="0" borderId="0" xfId="27" applyFont="1" applyFill="1" applyAlignment="1" applyProtection="1">
      <alignment horizontal="left"/>
      <protection locked="0"/>
    </xf>
    <xf numFmtId="0" fontId="154" fillId="0" borderId="0" xfId="0" applyFont="1" applyFill="1" applyBorder="1" applyAlignment="1">
      <alignment horizontal="left" vertical="center"/>
    </xf>
    <xf numFmtId="0" fontId="23" fillId="0" borderId="0" xfId="0" applyFont="1" applyFill="1" applyAlignment="1">
      <alignment horizontal="center"/>
    </xf>
    <xf numFmtId="0" fontId="180"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5" fillId="11" borderId="0" xfId="3" applyFont="1" applyFill="1" applyBorder="1" applyAlignment="1">
      <alignment horizontal="left" vertical="center"/>
    </xf>
    <xf numFmtId="0" fontId="155" fillId="11" borderId="0" xfId="3" applyFont="1" applyFill="1" applyBorder="1" applyAlignment="1">
      <alignment horizontal="center" vertical="center"/>
    </xf>
    <xf numFmtId="0" fontId="155" fillId="11" borderId="0" xfId="3" applyFont="1" applyFill="1" applyBorder="1" applyAlignment="1">
      <alignment horizontal="left" vertical="center" indent="1"/>
    </xf>
    <xf numFmtId="0" fontId="155"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3"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5" fillId="11" borderId="0" xfId="3" applyFont="1" applyFill="1" applyAlignment="1">
      <alignment horizontal="center" vertical="center" wrapText="1"/>
    </xf>
    <xf numFmtId="166"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6"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8" fillId="7" borderId="0" xfId="24" applyFont="1" applyFill="1" applyAlignment="1">
      <alignment vertical="center"/>
    </xf>
    <xf numFmtId="0" fontId="156" fillId="7" borderId="0" xfId="24" applyFont="1" applyFill="1" applyAlignment="1">
      <alignment vertical="center"/>
    </xf>
    <xf numFmtId="0" fontId="98" fillId="12" borderId="0" xfId="15" applyFont="1" applyFill="1" applyAlignment="1">
      <alignment horizontal="left" vertical="center"/>
    </xf>
    <xf numFmtId="0" fontId="156" fillId="12" borderId="0" xfId="15" applyFont="1" applyFill="1" applyAlignment="1">
      <alignment horizontal="left" vertical="center"/>
    </xf>
    <xf numFmtId="0" fontId="24" fillId="16" borderId="0" xfId="3" applyFont="1" applyFill="1" applyAlignment="1">
      <alignment horizontal="left" vertical="center"/>
    </xf>
    <xf numFmtId="0" fontId="152" fillId="16" borderId="0" xfId="3" applyFont="1" applyFill="1" applyAlignment="1">
      <alignment horizontal="left" vertical="center"/>
    </xf>
    <xf numFmtId="0" fontId="19" fillId="11" borderId="0" xfId="3" applyFont="1" applyFill="1" applyAlignment="1">
      <alignment horizontal="left" vertical="center"/>
    </xf>
    <xf numFmtId="0" fontId="156" fillId="11" borderId="0" xfId="3" applyFont="1" applyFill="1" applyAlignment="1">
      <alignment horizontal="left" vertical="center"/>
    </xf>
    <xf numFmtId="49" fontId="61" fillId="0" borderId="0" xfId="3" applyNumberFormat="1" applyFont="1" applyFill="1" applyBorder="1" applyAlignment="1">
      <alignment horizontal="right"/>
    </xf>
    <xf numFmtId="0" fontId="26" fillId="0" borderId="0" xfId="3" applyFont="1" applyFill="1" applyBorder="1" applyAlignment="1">
      <alignment horizontal="right"/>
    </xf>
    <xf numFmtId="0" fontId="98" fillId="19" borderId="0" xfId="3" applyFont="1" applyFill="1" applyBorder="1" applyAlignment="1">
      <alignment horizontal="left" vertical="center"/>
    </xf>
    <xf numFmtId="0" fontId="27" fillId="19" borderId="0" xfId="3" applyFont="1" applyFill="1" applyBorder="1" applyAlignment="1"/>
    <xf numFmtId="0" fontId="152"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29" fillId="11" borderId="0" xfId="0" applyFont="1" applyFill="1" applyAlignment="1">
      <alignment vertical="center"/>
    </xf>
    <xf numFmtId="0" fontId="181" fillId="0" borderId="0" xfId="2" applyFont="1" applyAlignment="1" applyProtection="1"/>
    <xf numFmtId="0" fontId="181" fillId="0" borderId="0" xfId="2" applyFont="1" applyAlignment="1" applyProtection="1">
      <alignment vertical="center"/>
    </xf>
    <xf numFmtId="0" fontId="118" fillId="0" borderId="0" xfId="0" applyFont="1"/>
    <xf numFmtId="0" fontId="182"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37"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37"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5"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5"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3"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0"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3" fillId="0" borderId="0" xfId="0" applyFont="1"/>
    <xf numFmtId="0" fontId="184" fillId="0" borderId="0" xfId="0" applyFont="1"/>
    <xf numFmtId="0" fontId="185" fillId="0" borderId="0" xfId="3" applyFont="1" applyFill="1" applyBorder="1" applyAlignment="1"/>
    <xf numFmtId="0" fontId="15" fillId="19" borderId="0" xfId="0" applyFont="1" applyFill="1" applyBorder="1" applyAlignment="1">
      <alignment horizontal="center" vertical="center"/>
    </xf>
    <xf numFmtId="0" fontId="186"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2" fillId="32" borderId="0" xfId="0" applyFont="1" applyFill="1" applyAlignment="1">
      <alignment horizontal="left" vertical="center"/>
    </xf>
    <xf numFmtId="0" fontId="95"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7" fillId="32" borderId="0" xfId="0" applyNumberFormat="1" applyFont="1" applyFill="1" applyBorder="1" applyAlignment="1">
      <alignment vertical="center"/>
    </xf>
    <xf numFmtId="168" fontId="97" fillId="35" borderId="0" xfId="0" applyNumberFormat="1" applyFont="1" applyFill="1" applyBorder="1" applyAlignment="1">
      <alignment horizontal="right" vertical="center" wrapText="1"/>
    </xf>
    <xf numFmtId="168" fontId="118" fillId="35" borderId="0" xfId="0" applyNumberFormat="1" applyFont="1" applyFill="1" applyBorder="1" applyAlignment="1">
      <alignment horizontal="right" vertical="center" wrapText="1"/>
    </xf>
    <xf numFmtId="168" fontId="118" fillId="35" borderId="0" xfId="0" applyNumberFormat="1" applyFont="1" applyFill="1" applyBorder="1" applyAlignment="1">
      <alignment vertical="center"/>
    </xf>
    <xf numFmtId="3" fontId="97" fillId="32" borderId="0" xfId="0" applyNumberFormat="1" applyFont="1" applyFill="1" applyBorder="1" applyAlignment="1">
      <alignment vertical="center"/>
    </xf>
    <xf numFmtId="0" fontId="128" fillId="32" borderId="0" xfId="0" applyFont="1" applyFill="1" applyBorder="1" applyAlignment="1">
      <alignment horizontal="center" vertical="center" wrapText="1"/>
    </xf>
    <xf numFmtId="0" fontId="95"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7" fillId="35" borderId="0" xfId="0" applyFont="1" applyFill="1" applyBorder="1" applyAlignment="1">
      <alignment horizontal="left" vertical="center" wrapText="1" indent="1"/>
    </xf>
    <xf numFmtId="0" fontId="3" fillId="32" borderId="0" xfId="0" applyFont="1" applyFill="1" applyBorder="1" applyAlignment="1">
      <alignment vertical="center"/>
    </xf>
    <xf numFmtId="0" fontId="41"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3"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0" fontId="118" fillId="32" borderId="0" xfId="0" applyFont="1" applyFill="1" applyBorder="1" applyAlignment="1">
      <alignment vertical="center"/>
    </xf>
    <xf numFmtId="167" fontId="73" fillId="32" borderId="0" xfId="1" applyNumberFormat="1" applyFont="1" applyFill="1" applyBorder="1" applyAlignment="1">
      <alignment horizontal="center" vertical="center"/>
    </xf>
    <xf numFmtId="167" fontId="73"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137" fillId="35" borderId="0" xfId="0" applyFont="1" applyFill="1" applyAlignment="1">
      <alignment vertical="center" wrapText="1"/>
    </xf>
    <xf numFmtId="3" fontId="118" fillId="35" borderId="0" xfId="1" applyNumberFormat="1" applyFont="1" applyFill="1" applyAlignment="1">
      <alignment horizontal="right" vertical="center"/>
    </xf>
    <xf numFmtId="0" fontId="118" fillId="0" borderId="0" xfId="0" applyFont="1" applyAlignment="1">
      <alignment horizontal="right" vertical="center"/>
    </xf>
    <xf numFmtId="0" fontId="187" fillId="0" borderId="0" xfId="0" applyFont="1"/>
    <xf numFmtId="0" fontId="15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167"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7" fontId="41" fillId="3" borderId="0" xfId="12" applyNumberFormat="1" applyFont="1" applyFill="1" applyBorder="1" applyAlignment="1">
      <alignment horizontal="center" vertical="center"/>
    </xf>
    <xf numFmtId="0" fontId="34" fillId="32" borderId="0" xfId="0" applyFont="1" applyFill="1" applyBorder="1" applyAlignment="1">
      <alignment horizontal="center" wrapText="1"/>
    </xf>
    <xf numFmtId="0" fontId="161" fillId="32" borderId="0" xfId="0" applyFont="1" applyFill="1" applyBorder="1" applyAlignment="1">
      <alignment horizontal="center" vertical="top"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4"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0" fontId="118"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7" fillId="37" borderId="0" xfId="0" applyFont="1" applyFill="1" applyAlignment="1">
      <alignment vertical="center"/>
    </xf>
    <xf numFmtId="0" fontId="152" fillId="37" borderId="0" xfId="0" applyFont="1" applyFill="1" applyAlignment="1">
      <alignment vertical="center"/>
    </xf>
    <xf numFmtId="0" fontId="188" fillId="0" borderId="0" xfId="3" applyFont="1" applyFill="1" applyBorder="1" applyAlignment="1">
      <alignment horizontal="left" vertical="center"/>
    </xf>
    <xf numFmtId="0" fontId="189" fillId="0" borderId="0" xfId="0" applyFont="1" applyAlignment="1">
      <alignment vertical="center"/>
    </xf>
    <xf numFmtId="0" fontId="115" fillId="0" borderId="0" xfId="0" applyFont="1" applyAlignment="1">
      <alignment vertical="center"/>
    </xf>
    <xf numFmtId="0" fontId="115" fillId="0" borderId="0" xfId="0" applyFont="1"/>
    <xf numFmtId="0" fontId="115"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1"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168" fontId="12" fillId="0" borderId="0" xfId="0" applyNumberFormat="1" applyFont="1" applyFill="1" applyAlignment="1">
      <alignment horizontal="right" vertical="center" indent="1"/>
    </xf>
    <xf numFmtId="167"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0" fontId="122" fillId="0" borderId="0" xfId="0" applyFont="1" applyFill="1" applyAlignment="1">
      <alignment horizontal="right" vertical="center"/>
    </xf>
    <xf numFmtId="0" fontId="152" fillId="0" borderId="0" xfId="0" applyFont="1" applyFill="1" applyAlignment="1">
      <alignment horizontal="right" vertical="center"/>
    </xf>
    <xf numFmtId="0" fontId="149" fillId="0" borderId="0" xfId="0" applyFont="1" applyFill="1" applyAlignment="1">
      <alignment horizontal="right" vertical="center"/>
    </xf>
    <xf numFmtId="181" fontId="115" fillId="37" borderId="0" xfId="0" applyNumberFormat="1" applyFont="1" applyFill="1" applyBorder="1" applyAlignment="1">
      <alignment horizontal="center" vertical="center" wrapText="1"/>
    </xf>
    <xf numFmtId="0" fontId="70" fillId="0" borderId="0" xfId="24" applyFont="1" applyAlignment="1">
      <alignment horizontal="left" vertical="center"/>
    </xf>
    <xf numFmtId="0" fontId="0" fillId="0" borderId="0" xfId="0" applyAlignment="1">
      <alignment horizontal="left"/>
    </xf>
    <xf numFmtId="0" fontId="193" fillId="37" borderId="0" xfId="0" applyFont="1" applyFill="1" applyAlignment="1">
      <alignment horizontal="center" vertical="center"/>
    </xf>
    <xf numFmtId="0" fontId="115"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29" fillId="32" borderId="0" xfId="0" applyFont="1" applyFill="1" applyBorder="1" applyAlignment="1">
      <alignment vertical="center"/>
    </xf>
    <xf numFmtId="179" fontId="118" fillId="32" borderId="0" xfId="0" applyNumberFormat="1" applyFont="1" applyFill="1" applyBorder="1" applyAlignment="1">
      <alignment horizontal="center" vertical="center"/>
    </xf>
    <xf numFmtId="179" fontId="118" fillId="32" borderId="0" xfId="0" applyNumberFormat="1" applyFont="1" applyFill="1" applyBorder="1" applyAlignment="1">
      <alignment horizontal="center" vertical="center" wrapText="1"/>
    </xf>
    <xf numFmtId="179" fontId="154" fillId="32" borderId="0" xfId="0" applyNumberFormat="1" applyFont="1" applyFill="1" applyBorder="1" applyAlignment="1">
      <alignment horizontal="center" vertical="center"/>
    </xf>
    <xf numFmtId="0" fontId="129" fillId="3" borderId="0" xfId="0" applyFont="1" applyFill="1" applyBorder="1" applyAlignment="1">
      <alignment vertical="center" wrapText="1"/>
    </xf>
    <xf numFmtId="3" fontId="129" fillId="3" borderId="0" xfId="0" applyNumberFormat="1" applyFont="1" applyFill="1" applyBorder="1" applyAlignment="1">
      <alignment horizontal="right" vertical="center" indent="1"/>
    </xf>
    <xf numFmtId="0" fontId="118" fillId="3" borderId="0" xfId="0" applyFont="1" applyFill="1" applyBorder="1" applyAlignment="1">
      <alignment vertical="center"/>
    </xf>
    <xf numFmtId="0" fontId="129" fillId="3" borderId="0" xfId="0" applyFont="1" applyFill="1" applyBorder="1" applyAlignment="1">
      <alignment horizontal="right" vertical="center" indent="1"/>
    </xf>
    <xf numFmtId="0" fontId="129" fillId="3" borderId="0" xfId="0" applyFont="1" applyFill="1" applyBorder="1" applyAlignment="1">
      <alignment horizontal="left" vertical="center" indent="1"/>
    </xf>
    <xf numFmtId="0" fontId="129" fillId="3" borderId="0" xfId="0" applyFont="1" applyFill="1" applyBorder="1" applyAlignment="1">
      <alignment horizontal="left" vertical="center" wrapText="1" indent="1"/>
    </xf>
    <xf numFmtId="0" fontId="129" fillId="3" borderId="0" xfId="0" applyFont="1" applyFill="1" applyBorder="1" applyAlignment="1">
      <alignment horizontal="left" vertical="center" indent="2"/>
    </xf>
    <xf numFmtId="4" fontId="129"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1" fillId="0" borderId="0" xfId="0" applyNumberFormat="1" applyFont="1" applyFill="1" applyAlignment="1">
      <alignment vertical="top"/>
    </xf>
    <xf numFmtId="0" fontId="121" fillId="2" borderId="0" xfId="0" applyFont="1" applyFill="1" applyBorder="1" applyAlignment="1">
      <alignment vertical="distributed"/>
    </xf>
    <xf numFmtId="0" fontId="161" fillId="0" borderId="0" xfId="0" applyNumberFormat="1" applyFont="1" applyFill="1" applyBorder="1" applyAlignment="1">
      <alignment vertical="center"/>
    </xf>
    <xf numFmtId="0" fontId="93" fillId="0" borderId="0" xfId="0" applyFont="1" applyAlignment="1">
      <alignment vertical="top"/>
    </xf>
    <xf numFmtId="179" fontId="154" fillId="32" borderId="0" xfId="0" applyNumberFormat="1" applyFont="1" applyFill="1" applyBorder="1" applyAlignment="1">
      <alignment horizontal="center" vertical="center" wrapText="1"/>
    </xf>
    <xf numFmtId="3" fontId="133" fillId="17" borderId="0" xfId="3" applyNumberFormat="1" applyFont="1" applyFill="1" applyBorder="1" applyAlignment="1">
      <alignment horizontal="right" vertical="center"/>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0" fillId="0" borderId="0" xfId="0" applyFont="1" applyAlignment="1">
      <alignment vertical="center"/>
    </xf>
    <xf numFmtId="10" fontId="73" fillId="32" borderId="0" xfId="4" applyNumberFormat="1" applyFont="1" applyFill="1" applyBorder="1" applyAlignment="1">
      <alignment horizontal="right" vertical="center" wrapText="1" indent="3"/>
    </xf>
    <xf numFmtId="0" fontId="129" fillId="0" borderId="0" xfId="0" applyFont="1" applyAlignment="1">
      <alignment vertical="center"/>
    </xf>
    <xf numFmtId="0" fontId="118" fillId="20" borderId="0" xfId="0" applyFont="1" applyFill="1" applyAlignment="1">
      <alignment horizontal="center" vertical="center" wrapText="1"/>
    </xf>
    <xf numFmtId="3" fontId="129" fillId="3" borderId="0" xfId="0" applyNumberFormat="1" applyFont="1" applyFill="1" applyAlignment="1">
      <alignment horizontal="right" vertical="center" indent="1"/>
    </xf>
    <xf numFmtId="14" fontId="129" fillId="3" borderId="0" xfId="0" applyNumberFormat="1" applyFont="1" applyFill="1" applyAlignment="1">
      <alignment horizontal="right" vertical="center" indent="1"/>
    </xf>
    <xf numFmtId="0" fontId="118" fillId="10" borderId="0" xfId="0" applyFont="1" applyFill="1" applyAlignment="1">
      <alignment horizontal="center" vertical="center" wrapText="1"/>
    </xf>
    <xf numFmtId="0" fontId="204" fillId="0" borderId="0" xfId="0" applyFont="1" applyAlignment="1">
      <alignment horizontal="left" vertical="center"/>
    </xf>
    <xf numFmtId="174" fontId="89" fillId="3" borderId="0" xfId="21" applyNumberFormat="1" applyFont="1" applyFill="1" applyAlignment="1">
      <alignment vertical="center"/>
    </xf>
    <xf numFmtId="175" fontId="89"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3" fillId="32" borderId="0" xfId="0" applyFont="1" applyFill="1" applyBorder="1" applyAlignment="1">
      <alignment horizontal="center" vertical="top" wrapText="1"/>
    </xf>
    <xf numFmtId="169"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9"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29" fillId="3" borderId="0" xfId="24" applyNumberFormat="1" applyFont="1" applyFill="1" applyAlignment="1">
      <alignment horizontal="right" vertical="center" indent="1"/>
    </xf>
    <xf numFmtId="3" fontId="129" fillId="3" borderId="0" xfId="24" applyNumberFormat="1" applyFont="1" applyFill="1" applyAlignment="1">
      <alignment horizontal="right" vertical="center" indent="1"/>
    </xf>
    <xf numFmtId="14" fontId="118"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4" fillId="16" borderId="6" xfId="3" applyFont="1" applyFill="1" applyBorder="1" applyAlignment="1">
      <alignment horizontal="center" vertical="center"/>
    </xf>
    <xf numFmtId="0" fontId="118" fillId="16" borderId="0" xfId="3" applyFont="1" applyFill="1" applyBorder="1" applyAlignment="1">
      <alignment horizontal="center" vertical="center"/>
    </xf>
    <xf numFmtId="0" fontId="115" fillId="16" borderId="6" xfId="3" applyFont="1" applyFill="1" applyBorder="1" applyAlignment="1">
      <alignment horizontal="center" vertical="center"/>
    </xf>
    <xf numFmtId="0" fontId="154" fillId="16" borderId="0" xfId="3" applyFont="1" applyFill="1" applyBorder="1" applyAlignment="1">
      <alignment horizontal="center" vertical="center"/>
    </xf>
    <xf numFmtId="3" fontId="3" fillId="0" borderId="0" xfId="0" applyNumberFormat="1" applyFont="1" applyAlignment="1">
      <alignment vertical="center"/>
    </xf>
    <xf numFmtId="168" fontId="0" fillId="0" borderId="0" xfId="0" applyNumberFormat="1"/>
    <xf numFmtId="0" fontId="129"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0" fillId="0" borderId="0" xfId="0" applyAlignment="1"/>
    <xf numFmtId="0" fontId="51" fillId="0" borderId="0" xfId="0" applyFont="1" applyAlignment="1"/>
    <xf numFmtId="0" fontId="118" fillId="32" borderId="0" xfId="0" applyFont="1" applyFill="1" applyAlignment="1">
      <alignment horizontal="center" vertical="center"/>
    </xf>
    <xf numFmtId="0" fontId="154" fillId="32" borderId="0" xfId="0" applyFont="1" applyFill="1" applyAlignment="1">
      <alignment horizontal="center" vertical="center"/>
    </xf>
    <xf numFmtId="0" fontId="40" fillId="12" borderId="0" xfId="3" applyFont="1" applyFill="1" applyBorder="1" applyAlignment="1">
      <alignment horizontal="center" vertical="center"/>
    </xf>
    <xf numFmtId="0" fontId="118"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8" fontId="41" fillId="3" borderId="0" xfId="10" applyNumberFormat="1" applyFont="1" applyFill="1" applyAlignment="1">
      <alignment horizontal="right" vertical="center" indent="1"/>
    </xf>
    <xf numFmtId="168" fontId="41" fillId="3" borderId="0" xfId="10" applyNumberFormat="1" applyFont="1" applyFill="1" applyBorder="1" applyAlignment="1">
      <alignment horizontal="right" vertical="center" indent="1"/>
    </xf>
    <xf numFmtId="178" fontId="41" fillId="3" borderId="0" xfId="4" applyNumberFormat="1" applyFont="1" applyFill="1" applyBorder="1" applyAlignment="1" applyProtection="1">
      <alignment horizontal="right" vertical="center" wrapText="1"/>
    </xf>
    <xf numFmtId="10" fontId="86" fillId="0" borderId="0" xfId="0" applyNumberFormat="1" applyFont="1" applyAlignment="1">
      <alignment vertical="center"/>
    </xf>
    <xf numFmtId="164" fontId="0" fillId="0" borderId="0" xfId="0" applyNumberFormat="1"/>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161" fillId="0" borderId="0" xfId="0" applyFont="1" applyFill="1" applyBorder="1" applyAlignment="1">
      <alignment vertical="center" wrapText="1"/>
    </xf>
    <xf numFmtId="0" fontId="213" fillId="0" borderId="0" xfId="2" applyFont="1" applyFill="1" applyAlignment="1" applyProtection="1">
      <alignment horizontal="left" vertical="center"/>
    </xf>
    <xf numFmtId="0" fontId="75" fillId="32" borderId="0" xfId="0" applyFont="1" applyFill="1" applyAlignment="1">
      <alignment horizontal="left" vertical="center" wrapText="1"/>
    </xf>
    <xf numFmtId="3" fontId="73" fillId="32" borderId="0" xfId="1" applyNumberFormat="1" applyFont="1" applyFill="1" applyAlignment="1">
      <alignment horizontal="right" vertical="center"/>
    </xf>
    <xf numFmtId="0" fontId="153" fillId="0" borderId="0" xfId="0" applyFont="1" applyFill="1" applyBorder="1" applyAlignment="1">
      <alignment horizontal="left" vertical="center"/>
    </xf>
    <xf numFmtId="0" fontId="215" fillId="0" borderId="0" xfId="0" applyFont="1" applyFill="1" applyAlignment="1">
      <alignment horizontal="left" vertical="center"/>
    </xf>
    <xf numFmtId="3" fontId="161" fillId="0" borderId="0" xfId="0" applyNumberFormat="1" applyFont="1" applyFill="1" applyBorder="1" applyAlignment="1">
      <alignment vertical="center" wrapText="1"/>
    </xf>
    <xf numFmtId="0" fontId="208" fillId="0" borderId="0" xfId="0" applyFont="1" applyAlignment="1">
      <alignment horizontal="left" vertical="center"/>
    </xf>
    <xf numFmtId="0" fontId="4" fillId="0" borderId="0" xfId="24" applyAlignment="1"/>
    <xf numFmtId="0" fontId="136"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5" fillId="7" borderId="0" xfId="0" applyFont="1" applyFill="1" applyAlignment="1">
      <alignment vertical="center"/>
    </xf>
    <xf numFmtId="3" fontId="75" fillId="7" borderId="0" xfId="23" quotePrefix="1" applyNumberFormat="1" applyFont="1" applyFill="1" applyBorder="1" applyAlignment="1" applyProtection="1">
      <alignment vertical="center"/>
      <protection hidden="1"/>
    </xf>
    <xf numFmtId="10" fontId="75" fillId="7" borderId="0" xfId="23" quotePrefix="1" applyNumberFormat="1" applyFont="1" applyFill="1" applyBorder="1" applyAlignment="1" applyProtection="1">
      <alignment vertical="center"/>
      <protection hidden="1"/>
    </xf>
    <xf numFmtId="0" fontId="111" fillId="0" borderId="0" xfId="24" applyFont="1" applyFill="1" applyAlignment="1">
      <alignment horizontal="center" vertical="center" wrapText="1"/>
    </xf>
    <xf numFmtId="0" fontId="111" fillId="0" borderId="0" xfId="24" applyFont="1" applyFill="1" applyAlignment="1">
      <alignment vertical="center"/>
    </xf>
    <xf numFmtId="0" fontId="111" fillId="0" borderId="0" xfId="24" applyFont="1" applyFill="1" applyAlignment="1">
      <alignment horizontal="center" vertical="center"/>
    </xf>
    <xf numFmtId="3" fontId="111"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5" fillId="7" borderId="0" xfId="0" applyFont="1" applyFill="1" applyBorder="1" applyAlignment="1">
      <alignment vertical="center" wrapText="1"/>
    </xf>
    <xf numFmtId="3" fontId="75" fillId="40" borderId="0" xfId="23" quotePrefix="1" applyNumberFormat="1" applyFont="1" applyFill="1" applyBorder="1" applyAlignment="1" applyProtection="1">
      <alignment vertical="center"/>
      <protection hidden="1"/>
    </xf>
    <xf numFmtId="10" fontId="75" fillId="40" borderId="0" xfId="23" quotePrefix="1" applyNumberFormat="1" applyFont="1" applyFill="1" applyBorder="1" applyAlignment="1" applyProtection="1">
      <alignment vertical="center"/>
      <protection hidden="1"/>
    </xf>
    <xf numFmtId="0" fontId="70" fillId="0" borderId="0" xfId="0" applyFont="1" applyFill="1" applyAlignment="1">
      <alignment vertical="center"/>
    </xf>
    <xf numFmtId="0" fontId="111" fillId="0" borderId="0" xfId="0" applyFont="1" applyFill="1" applyAlignment="1">
      <alignment vertical="center"/>
    </xf>
    <xf numFmtId="0" fontId="111" fillId="0" borderId="0" xfId="0" applyFont="1" applyAlignment="1">
      <alignment vertical="center"/>
    </xf>
    <xf numFmtId="0" fontId="70" fillId="0" borderId="0" xfId="0" applyFont="1" applyAlignment="1">
      <alignment vertical="center"/>
    </xf>
    <xf numFmtId="0" fontId="51" fillId="3" borderId="0" xfId="34" applyFont="1" applyFill="1" applyBorder="1" applyAlignment="1" applyProtection="1">
      <alignment vertical="center"/>
      <protection hidden="1"/>
    </xf>
    <xf numFmtId="172" fontId="51" fillId="3" borderId="0" xfId="34" applyNumberFormat="1" applyFont="1" applyFill="1" applyBorder="1" applyAlignment="1">
      <alignment horizontal="right" vertical="center"/>
    </xf>
    <xf numFmtId="0" fontId="75" fillId="7" borderId="0" xfId="34" applyFont="1" applyFill="1" applyBorder="1" applyAlignment="1" applyProtection="1">
      <alignment vertical="center"/>
      <protection hidden="1"/>
    </xf>
    <xf numFmtId="172" fontId="75"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2" fontId="75" fillId="7" borderId="0" xfId="34" applyNumberFormat="1" applyFont="1" applyFill="1" applyBorder="1" applyAlignment="1" applyProtection="1">
      <alignment vertical="center"/>
      <protection hidden="1"/>
    </xf>
    <xf numFmtId="10" fontId="75" fillId="7" borderId="0" xfId="4" applyNumberFormat="1" applyFont="1" applyFill="1" applyBorder="1" applyAlignment="1" applyProtection="1">
      <alignment vertical="center"/>
      <protection hidden="1"/>
    </xf>
    <xf numFmtId="0" fontId="127"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1" fillId="7" borderId="0" xfId="24" applyFont="1" applyFill="1" applyAlignment="1">
      <alignment horizontal="center" vertical="center" wrapText="1"/>
    </xf>
    <xf numFmtId="0" fontId="75"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Border="1" applyAlignment="1" applyProtection="1"/>
    <xf numFmtId="0" fontId="223" fillId="0" borderId="0" xfId="2" applyFont="1" applyFill="1" applyAlignment="1" applyProtection="1">
      <alignment horizontal="left" vertical="center"/>
    </xf>
    <xf numFmtId="0" fontId="224"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91" fillId="4" borderId="0" xfId="0" applyFont="1" applyFill="1" applyBorder="1" applyAlignment="1">
      <alignment horizontal="left" vertical="center" indent="1"/>
    </xf>
    <xf numFmtId="49" fontId="49" fillId="0" borderId="0" xfId="3" quotePrefix="1" applyNumberFormat="1" applyFont="1" applyAlignment="1">
      <alignment vertical="top"/>
    </xf>
    <xf numFmtId="49" fontId="153" fillId="0" borderId="0" xfId="33" quotePrefix="1" applyNumberFormat="1" applyFont="1"/>
    <xf numFmtId="0" fontId="93" fillId="9"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0" fontId="89" fillId="0" borderId="0" xfId="0" applyFont="1" applyAlignment="1">
      <alignment horizontal="left" vertical="top"/>
    </xf>
    <xf numFmtId="0" fontId="78" fillId="0" borderId="0" xfId="0" applyFont="1" applyAlignment="1">
      <alignment horizontal="left" vertical="top"/>
    </xf>
    <xf numFmtId="14" fontId="137" fillId="7" borderId="0" xfId="33" applyNumberFormat="1" applyFont="1" applyFill="1" applyAlignment="1">
      <alignment horizontal="center" vertical="center" wrapText="1"/>
    </xf>
    <xf numFmtId="166" fontId="42" fillId="5" borderId="0" xfId="16" applyNumberFormat="1" applyFont="1" applyFill="1" applyBorder="1" applyAlignment="1">
      <alignment horizontal="center" vertical="center"/>
    </xf>
    <xf numFmtId="166" fontId="42" fillId="15" borderId="0" xfId="16" applyNumberFormat="1" applyFont="1" applyFill="1" applyBorder="1" applyAlignment="1">
      <alignment horizontal="center" vertical="center"/>
    </xf>
    <xf numFmtId="166" fontId="39" fillId="13" borderId="0" xfId="16" applyNumberFormat="1" applyFont="1" applyFill="1" applyBorder="1" applyAlignment="1">
      <alignment horizontal="center" vertical="center"/>
    </xf>
    <xf numFmtId="0" fontId="35" fillId="3" borderId="0" xfId="3" applyFont="1" applyFill="1" applyAlignment="1">
      <alignment horizontal="left" vertical="center"/>
    </xf>
    <xf numFmtId="3" fontId="229" fillId="3" borderId="6" xfId="3" applyNumberFormat="1" applyFont="1" applyFill="1" applyBorder="1" applyAlignment="1">
      <alignment horizontal="right" vertical="center"/>
    </xf>
    <xf numFmtId="3" fontId="229" fillId="3" borderId="0" xfId="3" applyNumberFormat="1" applyFont="1" applyFill="1" applyAlignment="1">
      <alignment horizontal="right" vertical="center"/>
    </xf>
    <xf numFmtId="10" fontId="35" fillId="4" borderId="7" xfId="4" applyNumberFormat="1" applyFont="1" applyFill="1" applyBorder="1" applyAlignment="1">
      <alignment horizontal="right" vertical="center"/>
    </xf>
    <xf numFmtId="0" fontId="12" fillId="16" borderId="0" xfId="3" applyFont="1" applyFill="1" applyAlignment="1">
      <alignment horizontal="center"/>
    </xf>
    <xf numFmtId="0" fontId="228" fillId="16" borderId="0" xfId="3" applyFont="1" applyFill="1" applyAlignment="1">
      <alignment horizontal="center"/>
    </xf>
    <xf numFmtId="0" fontId="15" fillId="0" borderId="0" xfId="0" applyFont="1" applyFill="1" applyBorder="1" applyAlignment="1">
      <alignment horizontal="center" vertical="center" wrapText="1"/>
    </xf>
    <xf numFmtId="0" fontId="40" fillId="0" borderId="0" xfId="0" applyFont="1" applyFill="1" applyAlignment="1">
      <alignment horizontal="center" vertical="center"/>
    </xf>
    <xf numFmtId="0" fontId="41" fillId="3" borderId="0" xfId="0" applyFont="1" applyFill="1" applyAlignment="1">
      <alignment horizontal="left" vertical="center" wrapText="1"/>
    </xf>
    <xf numFmtId="0" fontId="41" fillId="0" borderId="0" xfId="0" applyFont="1" applyFill="1" applyAlignment="1">
      <alignment horizontal="left" vertical="center" wrapText="1"/>
    </xf>
    <xf numFmtId="0" fontId="231" fillId="0" borderId="0" xfId="0" applyFont="1" applyAlignment="1">
      <alignment vertical="center"/>
    </xf>
    <xf numFmtId="0" fontId="41" fillId="38" borderId="0" xfId="0" applyFont="1" applyFill="1" applyAlignment="1">
      <alignment horizontal="left" vertical="center" wrapText="1"/>
    </xf>
    <xf numFmtId="3" fontId="88" fillId="38" borderId="0" xfId="0" applyNumberFormat="1" applyFont="1" applyFill="1" applyAlignment="1">
      <alignment vertical="center"/>
    </xf>
    <xf numFmtId="3" fontId="70" fillId="38" borderId="0" xfId="0" applyNumberFormat="1" applyFont="1" applyFill="1" applyAlignment="1">
      <alignment vertical="center"/>
    </xf>
    <xf numFmtId="171" fontId="41" fillId="38" borderId="0" xfId="0" applyNumberFormat="1" applyFont="1" applyFill="1" applyAlignment="1">
      <alignment horizontal="left" vertical="center" wrapText="1"/>
    </xf>
    <xf numFmtId="0" fontId="53" fillId="32" borderId="0" xfId="0" applyFont="1" applyFill="1" applyAlignment="1">
      <alignment horizontal="center" vertical="center" wrapText="1"/>
    </xf>
    <xf numFmtId="0" fontId="40" fillId="42" borderId="0" xfId="0" applyFont="1" applyFill="1" applyBorder="1" applyAlignment="1">
      <alignment horizontal="left" vertical="center" wrapText="1"/>
    </xf>
    <xf numFmtId="3" fontId="70" fillId="33" borderId="0" xfId="0" applyNumberFormat="1" applyFont="1" applyFill="1" applyAlignment="1">
      <alignment vertical="center"/>
    </xf>
    <xf numFmtId="10" fontId="88" fillId="38" borderId="0" xfId="0" applyNumberFormat="1" applyFont="1" applyFill="1" applyAlignment="1">
      <alignment vertical="center"/>
    </xf>
    <xf numFmtId="3" fontId="88" fillId="3" borderId="0" xfId="0" applyNumberFormat="1" applyFont="1" applyFill="1" applyAlignment="1">
      <alignment vertical="center"/>
    </xf>
    <xf numFmtId="3" fontId="70" fillId="3" borderId="0" xfId="0" applyNumberFormat="1" applyFont="1" applyFill="1" applyAlignment="1">
      <alignment vertical="center"/>
    </xf>
    <xf numFmtId="10" fontId="88" fillId="3" borderId="0" xfId="0" applyNumberFormat="1" applyFont="1" applyFill="1" applyAlignment="1">
      <alignment vertical="center"/>
    </xf>
    <xf numFmtId="0" fontId="118" fillId="0" borderId="0" xfId="0" applyFont="1" applyFill="1" applyAlignment="1">
      <alignment horizontal="center" vertical="center"/>
    </xf>
    <xf numFmtId="0" fontId="51" fillId="0" borderId="0" xfId="0" applyFont="1" applyFill="1" applyBorder="1" applyAlignment="1">
      <alignment vertical="center" wrapText="1"/>
    </xf>
    <xf numFmtId="10" fontId="33" fillId="0" borderId="0" xfId="4" applyNumberFormat="1" applyFont="1" applyFill="1" applyBorder="1" applyAlignment="1" applyProtection="1">
      <alignment horizontal="center" vertical="center"/>
    </xf>
    <xf numFmtId="14" fontId="33" fillId="0" borderId="0" xfId="4" applyNumberFormat="1" applyFont="1" applyFill="1" applyBorder="1" applyAlignment="1" applyProtection="1">
      <alignment horizontal="right" vertical="center"/>
      <protection locked="0"/>
    </xf>
    <xf numFmtId="0" fontId="51" fillId="0" borderId="0" xfId="0" applyFont="1" applyFill="1" applyAlignment="1">
      <alignment vertical="center" wrapText="1"/>
    </xf>
    <xf numFmtId="0" fontId="41" fillId="41" borderId="0" xfId="0" applyFont="1" applyFill="1" applyBorder="1" applyAlignment="1">
      <alignment horizontal="center" vertical="center"/>
    </xf>
    <xf numFmtId="0" fontId="234" fillId="41" borderId="0" xfId="0" applyFont="1" applyFill="1" applyBorder="1" applyAlignment="1">
      <alignment horizontal="center" vertical="center"/>
    </xf>
    <xf numFmtId="0" fontId="35" fillId="42" borderId="0" xfId="0" applyFont="1" applyFill="1" applyBorder="1" applyAlignment="1">
      <alignment vertical="center"/>
    </xf>
    <xf numFmtId="3" fontId="35" fillId="42" borderId="0" xfId="0" applyNumberFormat="1" applyFont="1" applyFill="1" applyBorder="1" applyAlignment="1">
      <alignment vertical="center"/>
    </xf>
    <xf numFmtId="10" fontId="35" fillId="42" borderId="0" xfId="0" applyNumberFormat="1" applyFont="1" applyFill="1" applyBorder="1" applyAlignment="1">
      <alignment vertical="center"/>
    </xf>
    <xf numFmtId="0" fontId="40" fillId="33" borderId="0" xfId="0" applyFont="1" applyFill="1" applyBorder="1" applyAlignment="1">
      <alignment horizontal="left" vertical="center" wrapText="1" indent="2"/>
    </xf>
    <xf numFmtId="3" fontId="40" fillId="33" borderId="0" xfId="0" applyNumberFormat="1" applyFont="1" applyFill="1" applyBorder="1" applyAlignment="1">
      <alignment horizontal="right" vertical="center" indent="2"/>
    </xf>
    <xf numFmtId="10" fontId="40" fillId="33" borderId="0" xfId="0" applyNumberFormat="1" applyFont="1" applyFill="1" applyBorder="1" applyAlignment="1">
      <alignment horizontal="right" vertical="center" indent="1"/>
    </xf>
    <xf numFmtId="0" fontId="40" fillId="33" borderId="0" xfId="0" applyFont="1" applyFill="1" applyBorder="1" applyAlignment="1">
      <alignment horizontal="left" vertical="center"/>
    </xf>
    <xf numFmtId="3" fontId="40" fillId="33" borderId="0" xfId="11" applyNumberFormat="1" applyFont="1" applyFill="1" applyBorder="1" applyAlignment="1">
      <alignment horizontal="right" vertical="center" indent="2"/>
    </xf>
    <xf numFmtId="10" fontId="40" fillId="33" borderId="0" xfId="4" applyNumberFormat="1" applyFont="1" applyFill="1" applyBorder="1" applyAlignment="1">
      <alignment horizontal="right" vertical="center" indent="1"/>
    </xf>
    <xf numFmtId="3" fontId="40" fillId="33" borderId="0" xfId="11" applyNumberFormat="1" applyFont="1" applyFill="1" applyBorder="1" applyAlignment="1">
      <alignment horizontal="left" vertical="center" indent="2"/>
    </xf>
    <xf numFmtId="3" fontId="40" fillId="33" borderId="0" xfId="11" applyNumberFormat="1" applyFont="1" applyFill="1" applyBorder="1" applyAlignment="1">
      <alignment horizontal="right" vertical="center" indent="1"/>
    </xf>
    <xf numFmtId="0" fontId="75" fillId="33" borderId="0" xfId="0" applyFont="1" applyFill="1" applyBorder="1" applyAlignment="1">
      <alignment vertical="center" wrapText="1"/>
    </xf>
    <xf numFmtId="3" fontId="32" fillId="33" borderId="0" xfId="9" applyNumberFormat="1" applyFont="1" applyFill="1" applyBorder="1" applyAlignment="1" applyProtection="1">
      <alignment horizontal="right" vertical="center"/>
    </xf>
    <xf numFmtId="9" fontId="32" fillId="33" borderId="0" xfId="9" applyNumberFormat="1" applyFont="1" applyFill="1" applyBorder="1" applyAlignment="1" applyProtection="1">
      <alignment vertical="center"/>
    </xf>
    <xf numFmtId="0" fontId="53" fillId="3" borderId="0" xfId="0" applyFont="1" applyFill="1" applyBorder="1" applyAlignment="1" applyProtection="1">
      <alignment vertical="center" wrapText="1"/>
      <protection locked="0"/>
    </xf>
    <xf numFmtId="0" fontId="53" fillId="3" borderId="0" xfId="0" applyFont="1" applyFill="1" applyAlignment="1" applyProtection="1">
      <alignment vertical="center" wrapText="1"/>
      <protection locked="0"/>
    </xf>
    <xf numFmtId="0" fontId="53" fillId="3" borderId="0" xfId="0" applyFont="1" applyFill="1" applyAlignment="1">
      <alignment horizontal="left" vertical="center" wrapText="1"/>
    </xf>
    <xf numFmtId="0" fontId="147" fillId="0" borderId="0" xfId="0" applyFont="1" applyFill="1" applyAlignment="1"/>
    <xf numFmtId="0" fontId="40" fillId="0" borderId="0" xfId="0" applyFont="1" applyFill="1" applyAlignment="1">
      <alignment horizontal="center" vertical="center" wrapText="1"/>
    </xf>
    <xf numFmtId="167" fontId="53" fillId="3" borderId="0" xfId="14" applyNumberFormat="1" applyFont="1" applyFill="1" applyBorder="1" applyAlignment="1" applyProtection="1">
      <alignment horizontal="center" vertical="center"/>
    </xf>
    <xf numFmtId="10" fontId="53" fillId="3" borderId="0" xfId="4" applyNumberFormat="1" applyFont="1" applyFill="1" applyBorder="1" applyAlignment="1" applyProtection="1">
      <alignment horizontal="center" vertical="center"/>
    </xf>
    <xf numFmtId="14" fontId="53" fillId="3" borderId="0" xfId="4" applyNumberFormat="1" applyFont="1" applyFill="1" applyBorder="1" applyAlignment="1" applyProtection="1">
      <alignment horizontal="right" vertical="center"/>
      <protection locked="0"/>
    </xf>
    <xf numFmtId="0" fontId="53" fillId="3" borderId="0" xfId="0" applyFont="1" applyFill="1" applyBorder="1" applyAlignment="1">
      <alignment vertical="center"/>
    </xf>
    <xf numFmtId="3" fontId="53" fillId="3" borderId="0" xfId="0" applyNumberFormat="1" applyFont="1" applyFill="1" applyBorder="1" applyAlignment="1">
      <alignment vertical="center"/>
    </xf>
    <xf numFmtId="10" fontId="53" fillId="3" borderId="0" xfId="0" applyNumberFormat="1" applyFont="1" applyFill="1" applyBorder="1" applyAlignment="1">
      <alignment vertical="center"/>
    </xf>
    <xf numFmtId="0" fontId="53" fillId="3" borderId="0" xfId="0" applyFont="1" applyFill="1" applyAlignment="1">
      <alignment vertical="center"/>
    </xf>
    <xf numFmtId="0" fontId="118" fillId="0" borderId="0" xfId="0" applyFont="1" applyFill="1" applyAlignment="1">
      <alignment vertical="center" wrapText="1"/>
    </xf>
    <xf numFmtId="0" fontId="147" fillId="0" borderId="0" xfId="0" applyFont="1" applyFill="1" applyAlignment="1">
      <alignment vertical="center"/>
    </xf>
    <xf numFmtId="0" fontId="40" fillId="32" borderId="0" xfId="0" applyFont="1" applyFill="1" applyBorder="1" applyAlignment="1">
      <alignment horizontal="center" vertical="center" wrapText="1"/>
    </xf>
    <xf numFmtId="0" fontId="53" fillId="32" borderId="0" xfId="0" applyFont="1" applyFill="1" applyAlignment="1">
      <alignment horizontal="center" vertical="center" wrapText="1"/>
    </xf>
    <xf numFmtId="0" fontId="0" fillId="0" borderId="0" xfId="0" applyAlignment="1">
      <alignment vertical="top" wrapText="1"/>
    </xf>
    <xf numFmtId="0" fontId="34" fillId="0" borderId="0" xfId="0" applyFont="1" applyFill="1" applyAlignment="1">
      <alignment vertical="top"/>
    </xf>
    <xf numFmtId="0" fontId="161" fillId="0" borderId="0" xfId="0" applyFont="1" applyFill="1" applyAlignment="1">
      <alignment vertical="top"/>
    </xf>
    <xf numFmtId="0" fontId="162" fillId="0" borderId="0" xfId="0" applyFont="1" applyFill="1" applyAlignment="1">
      <alignment vertical="top"/>
    </xf>
    <xf numFmtId="0" fontId="162" fillId="0" borderId="0" xfId="0" applyFont="1" applyAlignment="1">
      <alignment vertical="top"/>
    </xf>
    <xf numFmtId="0" fontId="121" fillId="0" borderId="0" xfId="0" applyNumberFormat="1" applyFont="1" applyFill="1" applyAlignment="1">
      <alignment vertical="center"/>
    </xf>
    <xf numFmtId="0" fontId="41" fillId="32" borderId="0" xfId="0" applyFont="1" applyFill="1" applyBorder="1" applyAlignment="1">
      <alignment horizontal="center" vertical="center" wrapText="1"/>
    </xf>
    <xf numFmtId="0" fontId="53" fillId="32" borderId="0" xfId="0" applyFont="1" applyFill="1" applyBorder="1" applyAlignment="1">
      <alignment horizontal="center" vertical="center" wrapText="1"/>
    </xf>
    <xf numFmtId="0" fontId="218" fillId="32" borderId="0" xfId="0" applyFont="1" applyFill="1" applyBorder="1" applyAlignment="1">
      <alignment horizontal="center" vertical="center" wrapText="1"/>
    </xf>
    <xf numFmtId="0" fontId="218" fillId="0" borderId="0" xfId="0" applyFont="1" applyFill="1" applyAlignment="1" applyProtection="1">
      <alignment vertical="center"/>
      <protection locked="0"/>
    </xf>
    <xf numFmtId="0" fontId="53" fillId="6" borderId="0" xfId="0" applyFont="1" applyFill="1" applyBorder="1" applyAlignment="1">
      <alignment vertical="center"/>
    </xf>
    <xf numFmtId="3" fontId="53" fillId="6" borderId="0" xfId="0" applyNumberFormat="1" applyFont="1" applyFill="1" applyBorder="1" applyAlignment="1">
      <alignment vertical="center"/>
    </xf>
    <xf numFmtId="10" fontId="53" fillId="6" borderId="0" xfId="0" applyNumberFormat="1" applyFont="1" applyFill="1" applyBorder="1" applyAlignment="1">
      <alignment vertical="center"/>
    </xf>
    <xf numFmtId="0" fontId="53" fillId="6" borderId="0" xfId="0" applyFont="1" applyFill="1" applyBorder="1" applyAlignment="1">
      <alignment vertical="center" wrapText="1"/>
    </xf>
    <xf numFmtId="0" fontId="73" fillId="42" borderId="0" xfId="0" applyFont="1" applyFill="1" applyBorder="1" applyAlignment="1">
      <alignment vertical="center"/>
    </xf>
    <xf numFmtId="3" fontId="73" fillId="42" borderId="0" xfId="0" applyNumberFormat="1" applyFont="1" applyFill="1" applyBorder="1" applyAlignment="1">
      <alignment vertical="center"/>
    </xf>
    <xf numFmtId="10" fontId="73" fillId="42" borderId="0" xfId="0" applyNumberFormat="1" applyFont="1" applyFill="1" applyBorder="1" applyAlignment="1">
      <alignment vertical="center"/>
    </xf>
    <xf numFmtId="3" fontId="111" fillId="3" borderId="0" xfId="0" applyNumberFormat="1" applyFont="1" applyFill="1" applyAlignment="1">
      <alignment vertical="center"/>
    </xf>
    <xf numFmtId="3" fontId="97" fillId="3" borderId="0" xfId="0" applyNumberFormat="1" applyFont="1" applyFill="1" applyAlignment="1">
      <alignment vertical="center"/>
    </xf>
    <xf numFmtId="10" fontId="111" fillId="3" borderId="0" xfId="0" applyNumberFormat="1" applyFont="1" applyFill="1" applyAlignment="1">
      <alignment vertical="center"/>
    </xf>
    <xf numFmtId="3" fontId="97" fillId="33" borderId="0" xfId="0" applyNumberFormat="1" applyFont="1" applyFill="1" applyAlignment="1">
      <alignment vertical="center"/>
    </xf>
    <xf numFmtId="10" fontId="111" fillId="3" borderId="0" xfId="0" applyNumberFormat="1" applyFont="1" applyFill="1" applyAlignment="1">
      <alignment horizontal="right" vertical="center"/>
    </xf>
    <xf numFmtId="167" fontId="0" fillId="0" borderId="0" xfId="0" applyNumberFormat="1"/>
    <xf numFmtId="14" fontId="0" fillId="0" borderId="0" xfId="0" applyNumberFormat="1"/>
    <xf numFmtId="10" fontId="35" fillId="4" borderId="7" xfId="4" quotePrefix="1" applyNumberFormat="1" applyFont="1" applyFill="1" applyBorder="1" applyAlignment="1">
      <alignment horizontal="right" vertical="center"/>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240" fillId="0" borderId="0" xfId="0" applyFont="1" applyAlignment="1">
      <alignment horizontal="left"/>
    </xf>
    <xf numFmtId="10" fontId="0" fillId="0" borderId="0" xfId="0" applyNumberFormat="1" applyAlignment="1">
      <alignment vertical="center"/>
    </xf>
    <xf numFmtId="10" fontId="33" fillId="3" borderId="0" xfId="23" quotePrefix="1" applyNumberFormat="1" applyFont="1" applyFill="1" applyBorder="1" applyAlignment="1" applyProtection="1">
      <alignment horizontal="right" vertical="center"/>
      <protection hidden="1"/>
    </xf>
    <xf numFmtId="0" fontId="0" fillId="10" borderId="0" xfId="0" applyFill="1"/>
    <xf numFmtId="0" fontId="88" fillId="10" borderId="0" xfId="0" applyFont="1" applyFill="1" applyAlignment="1">
      <alignment vertical="center"/>
    </xf>
    <xf numFmtId="10" fontId="3" fillId="0" borderId="0" xfId="0" applyNumberFormat="1" applyFont="1" applyAlignment="1">
      <alignment vertical="center"/>
    </xf>
    <xf numFmtId="9" fontId="0" fillId="0" borderId="0" xfId="4" applyFont="1" applyAlignment="1">
      <alignment vertical="center"/>
    </xf>
    <xf numFmtId="0" fontId="165" fillId="0" borderId="0" xfId="0" applyFont="1" applyAlignment="1">
      <alignment vertical="top" wrapText="1"/>
    </xf>
    <xf numFmtId="14" fontId="40" fillId="10" borderId="0" xfId="28" applyNumberFormat="1" applyFont="1" applyFill="1" applyBorder="1" applyAlignment="1" applyProtection="1">
      <alignment horizontal="center" vertical="center" wrapText="1"/>
      <protection hidden="1"/>
    </xf>
    <xf numFmtId="10" fontId="97" fillId="33" borderId="0" xfId="0" applyNumberFormat="1" applyFont="1" applyFill="1" applyAlignment="1">
      <alignment vertical="center"/>
    </xf>
    <xf numFmtId="10" fontId="70" fillId="33" borderId="0" xfId="0" applyNumberFormat="1" applyFont="1" applyFill="1" applyAlignment="1">
      <alignment vertical="center"/>
    </xf>
    <xf numFmtId="0" fontId="51" fillId="32" borderId="0" xfId="0" applyFont="1" applyFill="1" applyBorder="1" applyAlignment="1">
      <alignment vertical="center" wrapText="1"/>
    </xf>
    <xf numFmtId="10" fontId="53" fillId="32" borderId="0" xfId="1" applyNumberFormat="1" applyFont="1" applyFill="1" applyAlignment="1">
      <alignment horizontal="right" vertical="center"/>
    </xf>
    <xf numFmtId="0" fontId="33" fillId="10" borderId="0" xfId="28" applyFont="1" applyFill="1" applyBorder="1" applyAlignment="1">
      <alignment horizontal="center" vertical="center" wrapText="1"/>
    </xf>
    <xf numFmtId="0" fontId="156" fillId="0" borderId="0" xfId="3" applyFont="1" applyFill="1" applyBorder="1" applyAlignment="1">
      <alignment horizontal="right" vertical="center"/>
    </xf>
    <xf numFmtId="9" fontId="89" fillId="0" borderId="0" xfId="0" applyNumberFormat="1" applyFont="1" applyFill="1" applyAlignment="1">
      <alignment vertical="center"/>
    </xf>
    <xf numFmtId="10" fontId="89" fillId="0" borderId="0" xfId="0" applyNumberFormat="1" applyFont="1" applyFill="1" applyAlignment="1">
      <alignment vertical="center"/>
    </xf>
    <xf numFmtId="0" fontId="165"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3" fillId="0" borderId="0" xfId="0" quotePrefix="1" applyNumberFormat="1" applyFont="1" applyFill="1" applyBorder="1" applyAlignment="1">
      <alignment horizontal="left" vertical="top"/>
    </xf>
    <xf numFmtId="178" fontId="41" fillId="3" borderId="0" xfId="4" applyNumberFormat="1" applyFont="1" applyFill="1" applyBorder="1" applyAlignment="1">
      <alignment horizontal="center" vertical="center" wrapText="1"/>
    </xf>
    <xf numFmtId="0" fontId="32" fillId="0" borderId="0" xfId="0" applyFont="1" applyFill="1" applyAlignment="1">
      <alignment vertical="center" wrapText="1"/>
    </xf>
    <xf numFmtId="14" fontId="40" fillId="19" borderId="8" xfId="3" applyNumberFormat="1" applyFont="1" applyFill="1" applyBorder="1" applyAlignment="1" applyProtection="1">
      <alignment horizontal="center" vertical="center" wrapText="1"/>
      <protection hidden="1"/>
    </xf>
    <xf numFmtId="0" fontId="40" fillId="12" borderId="0" xfId="3" applyFont="1" applyFill="1" applyBorder="1" applyAlignment="1">
      <alignment horizontal="center" vertical="center" wrapText="1"/>
    </xf>
    <xf numFmtId="0" fontId="40" fillId="12" borderId="0" xfId="3" applyFont="1" applyFill="1" applyBorder="1" applyAlignment="1">
      <alignment vertical="center" wrapText="1"/>
    </xf>
    <xf numFmtId="0" fontId="32" fillId="32" borderId="0" xfId="0" applyFont="1" applyFill="1" applyBorder="1" applyAlignment="1">
      <alignment horizontal="center" vertical="center" wrapText="1"/>
    </xf>
    <xf numFmtId="0" fontId="243" fillId="0" borderId="0" xfId="3" applyFont="1" applyFill="1" applyBorder="1" applyAlignment="1">
      <alignment horizontal="left" vertical="center"/>
    </xf>
    <xf numFmtId="0" fontId="244" fillId="0" borderId="0" xfId="0" applyFont="1" applyAlignment="1">
      <alignment horizontal="left" vertical="center"/>
    </xf>
    <xf numFmtId="174" fontId="89" fillId="3" borderId="0" xfId="21" applyNumberFormat="1" applyFont="1" applyFill="1" applyAlignment="1">
      <alignment horizontal="right" vertical="center"/>
    </xf>
    <xf numFmtId="175" fontId="89" fillId="3" borderId="0" xfId="0" applyNumberFormat="1" applyFont="1" applyFill="1" applyBorder="1" applyAlignment="1">
      <alignment horizontal="right" vertical="center"/>
    </xf>
    <xf numFmtId="0" fontId="33" fillId="32" borderId="0" xfId="0" applyFont="1" applyFill="1" applyBorder="1" applyAlignment="1">
      <alignment horizontal="center" vertical="center" wrapText="1"/>
    </xf>
    <xf numFmtId="0" fontId="40" fillId="33" borderId="0" xfId="27" applyFont="1" applyFill="1" applyBorder="1" applyAlignment="1" applyProtection="1">
      <alignment horizontal="left" vertical="center" wrapText="1"/>
    </xf>
    <xf numFmtId="168" fontId="40" fillId="33" borderId="0" xfId="8" applyNumberFormat="1" applyFont="1" applyFill="1" applyBorder="1" applyAlignment="1" applyProtection="1">
      <alignment horizontal="right" vertical="center" wrapText="1"/>
    </xf>
    <xf numFmtId="10" fontId="40" fillId="33" borderId="0" xfId="4" applyNumberFormat="1" applyFont="1" applyFill="1" applyBorder="1" applyAlignment="1" applyProtection="1">
      <alignment horizontal="right" vertical="center" wrapText="1"/>
    </xf>
    <xf numFmtId="3" fontId="40" fillId="33" borderId="0" xfId="27" applyNumberFormat="1" applyFont="1" applyFill="1" applyBorder="1" applyAlignment="1" applyProtection="1">
      <alignment vertical="center"/>
    </xf>
    <xf numFmtId="3" fontId="40" fillId="33" borderId="0" xfId="27" applyNumberFormat="1" applyFont="1" applyFill="1" applyBorder="1" applyAlignment="1" applyProtection="1">
      <alignment horizontal="right" vertical="center"/>
    </xf>
    <xf numFmtId="177" fontId="40" fillId="33" borderId="0" xfId="27" applyNumberFormat="1" applyFont="1" applyFill="1" applyBorder="1" applyAlignment="1" applyProtection="1">
      <alignment horizontal="right" vertical="center"/>
    </xf>
    <xf numFmtId="177" fontId="40" fillId="33" borderId="0" xfId="27" applyNumberFormat="1" applyFont="1" applyFill="1" applyBorder="1" applyAlignment="1" applyProtection="1">
      <alignment vertical="center"/>
    </xf>
    <xf numFmtId="0" fontId="118" fillId="33" borderId="0" xfId="0" applyFont="1" applyFill="1" applyBorder="1" applyAlignment="1">
      <alignment vertical="center"/>
    </xf>
    <xf numFmtId="3" fontId="118" fillId="33" borderId="0" xfId="0" applyNumberFormat="1" applyFont="1" applyFill="1" applyBorder="1" applyAlignment="1">
      <alignment horizontal="right" vertical="center" indent="1"/>
    </xf>
    <xf numFmtId="0" fontId="15" fillId="33" borderId="0" xfId="0" applyFont="1" applyFill="1" applyAlignment="1" applyProtection="1">
      <alignment vertical="center" wrapText="1"/>
      <protection locked="0"/>
    </xf>
    <xf numFmtId="3" fontId="115" fillId="33" borderId="0" xfId="0" applyNumberFormat="1" applyFont="1" applyFill="1" applyBorder="1" applyAlignment="1">
      <alignment horizontal="right" vertical="center" indent="1"/>
    </xf>
    <xf numFmtId="3" fontId="137" fillId="33" borderId="0" xfId="9" applyNumberFormat="1" applyFont="1" applyFill="1" applyBorder="1" applyAlignment="1" applyProtection="1">
      <alignment horizontal="right" vertical="center"/>
    </xf>
    <xf numFmtId="0" fontId="40" fillId="33"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40" fillId="32" borderId="0" xfId="0" applyFont="1" applyFill="1" applyBorder="1" applyAlignment="1">
      <alignment vertical="center" wrapText="1"/>
    </xf>
    <xf numFmtId="3" fontId="53" fillId="3" borderId="0" xfId="0" applyNumberFormat="1" applyFont="1" applyFill="1" applyBorder="1" applyAlignment="1">
      <alignment horizontal="right" vertical="center" indent="2"/>
    </xf>
    <xf numFmtId="3" fontId="35" fillId="42" borderId="0" xfId="0" applyNumberFormat="1" applyFont="1" applyFill="1" applyBorder="1" applyAlignment="1">
      <alignment horizontal="right" vertical="center" indent="2"/>
    </xf>
    <xf numFmtId="0" fontId="51" fillId="32" borderId="0" xfId="0" applyFont="1" applyFill="1" applyBorder="1" applyAlignment="1">
      <alignment horizontal="center" vertical="center" wrapText="1"/>
    </xf>
    <xf numFmtId="0" fontId="165" fillId="32" borderId="0" xfId="0" applyFont="1" applyFill="1" applyBorder="1" applyAlignment="1">
      <alignment horizontal="center" vertical="center" wrapText="1"/>
    </xf>
    <xf numFmtId="0" fontId="148" fillId="4" borderId="0" xfId="0" applyFont="1" applyFill="1" applyBorder="1" applyAlignment="1">
      <alignment horizontal="center" vertical="center"/>
    </xf>
    <xf numFmtId="175" fontId="148" fillId="4" borderId="0" xfId="0" applyNumberFormat="1" applyFont="1" applyFill="1" applyBorder="1" applyAlignment="1" applyProtection="1">
      <alignment horizontal="right" vertical="center"/>
    </xf>
    <xf numFmtId="0" fontId="40" fillId="12" borderId="0" xfId="3" applyFont="1" applyFill="1" applyBorder="1" applyAlignment="1">
      <alignment horizontal="center" vertical="center" wrapText="1"/>
    </xf>
    <xf numFmtId="3" fontId="136" fillId="0" borderId="0" xfId="0" applyNumberFormat="1" applyFont="1" applyAlignment="1">
      <alignment vertical="center"/>
    </xf>
    <xf numFmtId="0" fontId="179"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5" fillId="3" borderId="0" xfId="0" applyFont="1" applyFill="1" applyBorder="1" applyAlignment="1">
      <alignment horizontal="left" vertical="center" wrapText="1" indent="1"/>
    </xf>
    <xf numFmtId="0" fontId="152" fillId="3" borderId="0" xfId="0" applyFont="1" applyFill="1" applyBorder="1" applyAlignment="1">
      <alignment horizontal="left" vertical="center" wrapText="1" indent="1"/>
    </xf>
    <xf numFmtId="0" fontId="112" fillId="3" borderId="0" xfId="0" applyFont="1" applyFill="1" applyBorder="1" applyAlignment="1">
      <alignment horizontal="center" vertical="center"/>
    </xf>
    <xf numFmtId="0" fontId="151"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3" fillId="3" borderId="0" xfId="0" applyFont="1" applyFill="1" applyBorder="1" applyAlignment="1">
      <alignment horizontal="center" vertical="center" wrapText="1"/>
    </xf>
    <xf numFmtId="0" fontId="114" fillId="3" borderId="0" xfId="0" applyFont="1" applyFill="1" applyBorder="1" applyAlignment="1">
      <alignment horizontal="center" vertical="center"/>
    </xf>
    <xf numFmtId="0" fontId="112" fillId="3" borderId="0" xfId="0" applyFont="1" applyFill="1" applyBorder="1" applyAlignment="1">
      <alignment horizontal="center" vertical="center" wrapText="1"/>
    </xf>
    <xf numFmtId="0" fontId="178" fillId="3" borderId="0" xfId="0" applyFont="1" applyFill="1" applyBorder="1" applyAlignment="1">
      <alignment horizontal="center" vertical="center"/>
    </xf>
    <xf numFmtId="0" fontId="137" fillId="34"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127"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5" fillId="32" borderId="0" xfId="27" applyFont="1" applyFill="1" applyAlignment="1" applyProtection="1">
      <alignment horizontal="center" vertical="center"/>
    </xf>
    <xf numFmtId="0" fontId="95" fillId="32" borderId="0" xfId="0" applyFont="1" applyFill="1" applyBorder="1" applyAlignment="1">
      <alignment horizontal="center" vertical="center" wrapText="1"/>
    </xf>
    <xf numFmtId="0" fontId="131"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10" fontId="97" fillId="35" borderId="0" xfId="0" applyNumberFormat="1" applyFont="1" applyFill="1" applyBorder="1" applyAlignment="1">
      <alignment horizontal="center" vertical="center"/>
    </xf>
    <xf numFmtId="3" fontId="97" fillId="35" borderId="0" xfId="0" applyNumberFormat="1" applyFont="1" applyFill="1" applyBorder="1" applyAlignment="1">
      <alignment horizontal="center" vertical="center"/>
    </xf>
    <xf numFmtId="0" fontId="15"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180" fontId="41" fillId="32" borderId="0" xfId="27" applyNumberFormat="1" applyFont="1" applyFill="1" applyBorder="1" applyAlignment="1" applyProtection="1">
      <alignment horizontal="center" vertical="center" wrapText="1"/>
      <protection locked="0"/>
    </xf>
    <xf numFmtId="180"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1" fillId="2" borderId="0" xfId="0" applyFont="1" applyFill="1" applyBorder="1" applyAlignment="1">
      <alignment horizontal="left" vertical="top" wrapText="1"/>
    </xf>
    <xf numFmtId="0" fontId="161"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78" fillId="0" borderId="0" xfId="0" applyFont="1" applyFill="1" applyBorder="1" applyAlignment="1">
      <alignment horizontal="left" vertical="center" wrapText="1"/>
    </xf>
    <xf numFmtId="0" fontId="166" fillId="0" borderId="0" xfId="0" applyFont="1" applyFill="1" applyBorder="1" applyAlignment="1">
      <alignment horizontal="left" vertical="center" wrapText="1"/>
    </xf>
    <xf numFmtId="0" fontId="32" fillId="32"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66" fillId="0" borderId="0" xfId="0" applyFont="1" applyFill="1" applyBorder="1" applyAlignment="1">
      <alignment horizontal="left" vertical="top" wrapText="1"/>
    </xf>
    <xf numFmtId="0" fontId="78" fillId="0" borderId="0" xfId="0" applyFont="1" applyFill="1" applyBorder="1" applyAlignment="1">
      <alignment horizontal="left" vertical="top" wrapText="1"/>
    </xf>
    <xf numFmtId="0" fontId="153" fillId="32" borderId="0" xfId="0" applyFont="1" applyFill="1" applyBorder="1" applyAlignment="1">
      <alignment horizontal="center" vertical="center"/>
    </xf>
    <xf numFmtId="0" fontId="153"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24" fillId="32" borderId="0" xfId="0" applyFont="1" applyFill="1" applyBorder="1" applyAlignment="1">
      <alignment horizontal="center" vertical="center" wrapText="1"/>
    </xf>
    <xf numFmtId="0" fontId="40"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15" fillId="32" borderId="0" xfId="0"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40" fillId="32" borderId="0" xfId="0" applyFont="1" applyFill="1" applyAlignment="1">
      <alignment horizontal="center" vertical="center" wrapText="1"/>
    </xf>
    <xf numFmtId="0" fontId="70" fillId="32" borderId="0" xfId="0" applyFont="1" applyFill="1" applyAlignment="1">
      <alignment horizontal="center" vertical="center"/>
    </xf>
    <xf numFmtId="14" fontId="15" fillId="32" borderId="0" xfId="0" applyNumberFormat="1" applyFont="1" applyFill="1" applyAlignment="1">
      <alignment horizontal="center" vertical="center" wrapText="1"/>
    </xf>
    <xf numFmtId="14" fontId="40" fillId="32" borderId="0" xfId="0" applyNumberFormat="1" applyFont="1" applyFill="1" applyAlignment="1">
      <alignment horizontal="center" vertical="center" wrapText="1"/>
    </xf>
    <xf numFmtId="0" fontId="53" fillId="32" borderId="0" xfId="0" applyFont="1" applyFill="1" applyAlignment="1">
      <alignment horizontal="center" vertical="center" wrapText="1"/>
    </xf>
    <xf numFmtId="0" fontId="15" fillId="32" borderId="0" xfId="0" applyFont="1" applyFill="1" applyAlignment="1">
      <alignment horizontal="center" vertical="center" wrapText="1"/>
    </xf>
    <xf numFmtId="0" fontId="41" fillId="32" borderId="0" xfId="0" applyFont="1" applyFill="1" applyBorder="1" applyAlignment="1">
      <alignment horizontal="center" vertical="center"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2" fillId="32" borderId="0" xfId="0" applyFont="1" applyFill="1" applyAlignment="1">
      <alignment horizontal="center" vertical="center"/>
    </xf>
    <xf numFmtId="14" fontId="153"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41" fillId="41" borderId="0" xfId="0" applyFont="1" applyFill="1" applyBorder="1" applyAlignment="1">
      <alignment horizontal="center" vertical="center" wrapText="1"/>
    </xf>
    <xf numFmtId="0" fontId="24" fillId="41" borderId="0" xfId="0" applyFont="1" applyFill="1" applyBorder="1" applyAlignment="1">
      <alignment horizontal="center" vertical="center"/>
    </xf>
    <xf numFmtId="0" fontId="53" fillId="41" borderId="0" xfId="0" applyFont="1" applyFill="1" applyBorder="1" applyAlignment="1">
      <alignment horizontal="center" vertical="center"/>
    </xf>
    <xf numFmtId="14" fontId="41" fillId="41" borderId="0" xfId="0" applyNumberFormat="1" applyFont="1" applyFill="1" applyBorder="1" applyAlignment="1">
      <alignment horizontal="center" vertical="center"/>
    </xf>
    <xf numFmtId="14" fontId="239" fillId="41" borderId="0" xfId="0" applyNumberFormat="1" applyFont="1" applyFill="1" applyBorder="1" applyAlignment="1">
      <alignment horizontal="center" vertical="center"/>
    </xf>
    <xf numFmtId="0" fontId="239" fillId="41" borderId="0" xfId="0" applyFont="1" applyFill="1" applyBorder="1" applyAlignment="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wrapText="1"/>
    </xf>
    <xf numFmtId="14" fontId="234" fillId="41" borderId="0" xfId="0" applyNumberFormat="1" applyFont="1" applyFill="1" applyBorder="1" applyAlignment="1">
      <alignment horizontal="center" vertical="center"/>
    </xf>
    <xf numFmtId="0" fontId="32" fillId="0" borderId="0" xfId="0" applyFont="1" applyFill="1" applyAlignment="1">
      <alignment horizontal="center" vertical="center" wrapText="1"/>
    </xf>
    <xf numFmtId="14" fontId="232" fillId="41" borderId="0" xfId="0" applyNumberFormat="1" applyFont="1" applyFill="1" applyBorder="1" applyAlignment="1">
      <alignment horizontal="center" vertical="center"/>
    </xf>
    <xf numFmtId="0" fontId="70" fillId="0" borderId="0" xfId="24" applyFont="1" applyAlignment="1">
      <alignment horizontal="left" vertical="center" wrapText="1"/>
    </xf>
    <xf numFmtId="0" fontId="167" fillId="0" borderId="0" xfId="24" applyFont="1" applyAlignment="1">
      <alignment horizontal="left" vertical="center" wrapText="1"/>
    </xf>
    <xf numFmtId="0" fontId="70"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15" fillId="12" borderId="0" xfId="3" applyFont="1" applyFill="1" applyBorder="1" applyAlignment="1">
      <alignment horizontal="center" vertical="center" wrapText="1"/>
    </xf>
    <xf numFmtId="0" fontId="40"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2"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5" fillId="16" borderId="1" xfId="3" applyFont="1" applyFill="1" applyBorder="1" applyAlignment="1">
      <alignment horizontal="center" vertical="center" wrapText="1"/>
    </xf>
    <xf numFmtId="0" fontId="115" fillId="16" borderId="2" xfId="3" applyFont="1" applyFill="1" applyBorder="1" applyAlignment="1">
      <alignment horizontal="center" vertical="center" wrapText="1"/>
    </xf>
    <xf numFmtId="0" fontId="115" fillId="16" borderId="3" xfId="3" applyFont="1" applyFill="1" applyBorder="1" applyAlignment="1">
      <alignment horizontal="center" vertical="center" wrapText="1"/>
    </xf>
    <xf numFmtId="0" fontId="118" fillId="16" borderId="7" xfId="3" applyFont="1" applyFill="1" applyBorder="1" applyAlignment="1">
      <alignment horizontal="center" vertical="center" wrapText="1"/>
    </xf>
    <xf numFmtId="0" fontId="118" fillId="16" borderId="5" xfId="3" applyFont="1" applyFill="1" applyBorder="1" applyAlignment="1">
      <alignment horizontal="center" vertical="center" wrapText="1"/>
    </xf>
    <xf numFmtId="0" fontId="118" fillId="16" borderId="0" xfId="3" applyFont="1" applyFill="1" applyBorder="1" applyAlignment="1">
      <alignment horizontal="center" vertical="center" wrapText="1"/>
    </xf>
    <xf numFmtId="0" fontId="118" fillId="16" borderId="9" xfId="3" applyFont="1" applyFill="1" applyBorder="1" applyAlignment="1">
      <alignment horizontal="center" vertical="center" wrapText="1"/>
    </xf>
    <xf numFmtId="0" fontId="115" fillId="16" borderId="7" xfId="3" applyFont="1" applyFill="1" applyBorder="1" applyAlignment="1">
      <alignment horizontal="center" vertical="center" wrapText="1"/>
    </xf>
    <xf numFmtId="0" fontId="118" fillId="16" borderId="0" xfId="28" applyFont="1" applyFill="1" applyBorder="1" applyAlignment="1">
      <alignment horizontal="center" vertical="center" wrapText="1"/>
    </xf>
    <xf numFmtId="0" fontId="115" fillId="16" borderId="0" xfId="3" applyFont="1" applyFill="1" applyAlignment="1">
      <alignment horizontal="center" vertical="center"/>
    </xf>
    <xf numFmtId="0" fontId="118" fillId="0" borderId="0" xfId="0" applyFont="1" applyAlignment="1">
      <alignment horizontal="left" vertical="top" wrapText="1"/>
    </xf>
    <xf numFmtId="0" fontId="117" fillId="37" borderId="0" xfId="0" applyFont="1" applyFill="1" applyAlignment="1">
      <alignment horizontal="center" vertical="center"/>
    </xf>
    <xf numFmtId="0" fontId="40" fillId="11" borderId="0" xfId="0" applyFont="1" applyFill="1" applyBorder="1" applyAlignment="1">
      <alignment horizontal="center"/>
    </xf>
    <xf numFmtId="0" fontId="70" fillId="0" borderId="0" xfId="0" applyFont="1" applyBorder="1" applyAlignment="1">
      <alignment horizontal="center" vertical="center"/>
    </xf>
    <xf numFmtId="0" fontId="156"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5" fillId="0" borderId="0" xfId="0" applyFont="1" applyAlignment="1">
      <alignment horizontal="left" vertical="center" wrapText="1"/>
    </xf>
    <xf numFmtId="0" fontId="165" fillId="0" borderId="0" xfId="0" applyFont="1" applyAlignment="1">
      <alignment horizontal="left" vertical="top" wrapText="1"/>
    </xf>
    <xf numFmtId="0" fontId="78" fillId="0" borderId="0" xfId="0" applyFont="1" applyAlignment="1">
      <alignment horizontal="left" vertical="center"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7" fillId="19" borderId="0" xfId="0" applyFont="1" applyFill="1" applyBorder="1" applyAlignment="1">
      <alignment horizontal="center" vertical="center"/>
    </xf>
    <xf numFmtId="0" fontId="41" fillId="0" borderId="0" xfId="3" applyFont="1" applyFill="1" applyBorder="1" applyAlignment="1">
      <alignment horizontal="center" vertical="center" wrapText="1"/>
    </xf>
    <xf numFmtId="0" fontId="41" fillId="19"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0" borderId="0" xfId="3" applyFont="1" applyFill="1" applyBorder="1" applyAlignment="1">
      <alignment horizontal="center" vertical="center" wrapText="1"/>
    </xf>
    <xf numFmtId="0" fontId="33" fillId="10" borderId="0" xfId="28" applyFont="1" applyFill="1" applyBorder="1" applyAlignment="1">
      <alignment horizontal="center" vertical="center" wrapText="1"/>
    </xf>
    <xf numFmtId="0" fontId="33" fillId="10" borderId="0" xfId="0" applyFont="1" applyFill="1" applyAlignment="1">
      <alignment horizontal="center" vertical="center" wrapText="1"/>
    </xf>
    <xf numFmtId="0" fontId="33" fillId="1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0000FF"/>
      <color rgb="FF99CCFF"/>
      <color rgb="FF66CCFF"/>
      <color rgb="FFFFFFCC"/>
      <color rgb="FFFF9933"/>
      <color rgb="FF3399FF"/>
      <color rgb="FF33CCFF"/>
      <color rgb="FF00FFFF"/>
      <color rgb="FF9933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 val="Chart1"/>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536</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424</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152</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t="str">
            <v/>
          </cell>
          <cell r="W27" t="str">
            <v/>
          </cell>
          <cell r="X27" t="str">
            <v/>
          </cell>
          <cell r="Y27" t="str">
            <v/>
          </cell>
          <cell r="Z27" t="str">
            <v/>
          </cell>
          <cell r="AA27" t="str">
            <v/>
          </cell>
          <cell r="AB27" t="str">
            <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U28" t="e">
            <v>#REF!</v>
          </cell>
          <cell r="V28" t="str">
            <v/>
          </cell>
          <cell r="W28" t="str">
            <v/>
          </cell>
          <cell r="X28" t="str">
            <v/>
          </cell>
          <cell r="Y28" t="str">
            <v/>
          </cell>
          <cell r="Z28" t="str">
            <v/>
          </cell>
          <cell r="AA28" t="str">
            <v/>
          </cell>
          <cell r="AB28" t="str">
            <v/>
          </cell>
          <cell r="AC28" t="str">
            <v/>
          </cell>
          <cell r="AD28" t="str">
            <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U29" t="e">
            <v>#REF!</v>
          </cell>
          <cell r="V29" t="str">
            <v/>
          </cell>
          <cell r="W29" t="str">
            <v/>
          </cell>
          <cell r="X29" t="str">
            <v/>
          </cell>
          <cell r="Y29" t="str">
            <v/>
          </cell>
          <cell r="Z29" t="str">
            <v/>
          </cell>
          <cell r="AA29" t="str">
            <v/>
          </cell>
          <cell r="AB29" t="str">
            <v/>
          </cell>
          <cell r="AC29" t="str">
            <v/>
          </cell>
          <cell r="AD29" t="str">
            <v/>
          </cell>
          <cell r="AE29">
            <v>2.9209621993127148E-2</v>
          </cell>
          <cell r="AF29" t="str">
            <v/>
          </cell>
          <cell r="AG29" t="str">
            <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F30" t="str">
            <v/>
          </cell>
          <cell r="AG30" t="str">
            <v/>
          </cell>
          <cell r="AH30">
            <v>2.6397515527950312E-2</v>
          </cell>
          <cell r="AI30">
            <v>-5.7488653555219364E-2</v>
          </cell>
          <cell r="AJ30">
            <v>6.2600321027287326E-2</v>
          </cell>
          <cell r="AK30" t="str">
            <v/>
          </cell>
          <cell r="AL30" t="str">
            <v/>
          </cell>
          <cell r="AM30" t="str">
            <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U32" t="e">
            <v>#REF!</v>
          </cell>
          <cell r="V32" t="str">
            <v/>
          </cell>
          <cell r="W32" t="str">
            <v/>
          </cell>
          <cell r="X32" t="str">
            <v/>
          </cell>
          <cell r="Y32" t="str">
            <v/>
          </cell>
          <cell r="Z32" t="str">
            <v/>
          </cell>
          <cell r="AA32" t="str">
            <v/>
          </cell>
          <cell r="AB32" t="str">
            <v/>
          </cell>
          <cell r="AC32" t="str">
            <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U33" t="e">
            <v>#REF!</v>
          </cell>
          <cell r="V33" t="str">
            <v/>
          </cell>
          <cell r="W33" t="str">
            <v/>
          </cell>
          <cell r="X33" t="str">
            <v/>
          </cell>
          <cell r="Y33" t="str">
            <v/>
          </cell>
          <cell r="Z33" t="str">
            <v/>
          </cell>
          <cell r="AA33" t="str">
            <v/>
          </cell>
          <cell r="AB33" t="str">
            <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U34" t="e">
            <v>#REF!</v>
          </cell>
          <cell r="V34" t="str">
            <v/>
          </cell>
          <cell r="W34" t="str">
            <v/>
          </cell>
          <cell r="X34" t="str">
            <v/>
          </cell>
          <cell r="Y34" t="str">
            <v/>
          </cell>
          <cell r="Z34" t="str">
            <v/>
          </cell>
          <cell r="AA34" t="str">
            <v/>
          </cell>
          <cell r="AB34" t="str">
            <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t="str">
            <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N35" t="str">
            <v/>
          </cell>
          <cell r="AO35">
            <v>0</v>
          </cell>
          <cell r="AP35">
            <v>0.12146892655367232</v>
          </cell>
          <cell r="AQ35">
            <v>2.0151133501259445E-2</v>
          </cell>
          <cell r="AR35">
            <v>2.4691358024691358E-3</v>
          </cell>
          <cell r="AS35">
            <v>1.2315270935960592E-2</v>
          </cell>
          <cell r="AT35">
            <v>0</v>
          </cell>
          <cell r="AU35" t="str">
            <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AU36" t="str">
            <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BC37">
            <v>0.18299445471349354</v>
          </cell>
          <cell r="BD37">
            <v>2.9687499999999999E-2</v>
          </cell>
          <cell r="BE37">
            <v>1.5174506828528073E-2</v>
          </cell>
          <cell r="BF37">
            <v>1.0463378176382661E-2</v>
          </cell>
          <cell r="BG37" t="str">
            <v/>
          </cell>
          <cell r="BH37" t="str">
            <v/>
          </cell>
          <cell r="BI37" t="str">
            <v/>
          </cell>
          <cell r="BJ37" t="str">
            <v/>
          </cell>
          <cell r="BK37" t="str">
            <v/>
          </cell>
          <cell r="BL37" t="str">
            <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G38" t="str">
            <v/>
          </cell>
          <cell r="BH38" t="str">
            <v/>
          </cell>
          <cell r="BI38" t="str">
            <v/>
          </cell>
          <cell r="BJ38" t="str">
            <v/>
          </cell>
          <cell r="BK38" t="str">
            <v/>
          </cell>
          <cell r="BL38" t="str">
            <v/>
          </cell>
          <cell r="BM38" t="str">
            <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G39" t="str">
            <v/>
          </cell>
          <cell r="BH39" t="str">
            <v/>
          </cell>
          <cell r="BI39" t="str">
            <v/>
          </cell>
          <cell r="BJ39" t="str">
            <v/>
          </cell>
          <cell r="BK39" t="str">
            <v/>
          </cell>
          <cell r="BL39" t="str">
            <v/>
          </cell>
          <cell r="BM39" t="str">
            <v/>
          </cell>
          <cell r="BN39">
            <v>21</v>
          </cell>
          <cell r="BO39">
            <v>0.68181818181818177</v>
          </cell>
          <cell r="BP39">
            <v>5.4054054054054057E-2</v>
          </cell>
          <cell r="BQ39">
            <v>2.564102564102564E-2</v>
          </cell>
          <cell r="BR39">
            <v>0.22500000000000001</v>
          </cell>
          <cell r="BS39">
            <v>8.1632653061224483E-2</v>
          </cell>
          <cell r="BT39" t="str">
            <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BT42" t="str">
            <v/>
          </cell>
          <cell r="BU42" t="str">
            <v/>
          </cell>
          <cell r="BV42" t="str">
            <v/>
          </cell>
          <cell r="BW42" t="str">
            <v/>
          </cell>
          <cell r="BX42" t="str">
            <v/>
          </cell>
          <cell r="BY42" t="str">
            <v/>
          </cell>
          <cell r="BZ42" t="str">
            <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t="str">
            <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J43" t="str">
            <v/>
          </cell>
          <cell r="DK43">
            <v>0</v>
          </cell>
          <cell r="DL43">
            <v>2.4390243902439024E-3</v>
          </cell>
          <cell r="DM43">
            <v>2.4330900243309003E-3</v>
          </cell>
          <cell r="DN43">
            <v>2.4271844660194173E-3</v>
          </cell>
          <cell r="DO43">
            <v>2.4213075060532689E-3</v>
          </cell>
          <cell r="DP43" t="str">
            <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P44" t="str">
            <v/>
          </cell>
          <cell r="DQ44">
            <v>1.364256480218281E-3</v>
          </cell>
          <cell r="DR44">
            <v>0</v>
          </cell>
          <cell r="DS44">
            <v>0</v>
          </cell>
          <cell r="DT44" t="str">
            <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DT45" t="str">
            <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t="str">
            <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E46" t="str">
            <v/>
          </cell>
          <cell r="FF46" t="str">
            <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v>0</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A48" t="str">
            <v>AZ Treći horizont</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UKUPNO</v>
          </cell>
          <cell r="U49" t="e">
            <v>#REF!</v>
          </cell>
          <cell r="V49" t="str">
            <v/>
          </cell>
          <cell r="W49" t="str">
            <v/>
          </cell>
          <cell r="X49" t="str">
            <v/>
          </cell>
          <cell r="Y49" t="str">
            <v/>
          </cell>
          <cell r="Z49" t="str">
            <v/>
          </cell>
          <cell r="AA49" t="str">
            <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row>
        <row r="50">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row>
        <row r="51">
          <cell r="A51" t="str">
            <v>Prirast</v>
          </cell>
          <cell r="U51" t="e">
            <v>#REF!</v>
          </cell>
          <cell r="V51" t="str">
            <v/>
          </cell>
          <cell r="W51" t="str">
            <v/>
          </cell>
          <cell r="X51" t="str">
            <v/>
          </cell>
          <cell r="Y51" t="str">
            <v/>
          </cell>
          <cell r="Z51" t="str">
            <v/>
          </cell>
          <cell r="AA51" t="str">
            <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t="str">
            <v/>
          </cell>
          <cell r="FF70">
            <v>248</v>
          </cell>
          <cell r="FG70">
            <v>1</v>
          </cell>
          <cell r="FH70">
            <v>0</v>
          </cell>
          <cell r="FI70">
            <v>-2</v>
          </cell>
          <cell r="FJ70">
            <v>0</v>
          </cell>
          <cell r="FK70">
            <v>5</v>
          </cell>
          <cell r="FL70">
            <v>0</v>
          </cell>
          <cell r="FM70">
            <v>-2</v>
          </cell>
          <cell r="FN70">
            <v>0</v>
          </cell>
          <cell r="FO70">
            <v>0</v>
          </cell>
          <cell r="FP70">
            <v>7</v>
          </cell>
          <cell r="FQ70">
            <v>-1</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t="str">
            <v/>
          </cell>
          <cell r="FG71">
            <v>10</v>
          </cell>
          <cell r="FH71">
            <v>-1</v>
          </cell>
          <cell r="FI71">
            <v>0</v>
          </cell>
          <cell r="FJ71">
            <v>0</v>
          </cell>
          <cell r="FK71">
            <v>0</v>
          </cell>
          <cell r="FL71">
            <v>-1</v>
          </cell>
          <cell r="FM71">
            <v>0</v>
          </cell>
          <cell r="FN71">
            <v>0</v>
          </cell>
          <cell r="FO71">
            <v>-1</v>
          </cell>
          <cell r="FP71">
            <v>0</v>
          </cell>
          <cell r="FQ71">
            <v>-1</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v>0</v>
          </cell>
          <cell r="FE72" t="str">
            <v/>
          </cell>
          <cell r="FF72">
            <v>248</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A73" t="str">
            <v>Erste ZDMF</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5">
          <cell r="A75" t="str">
            <v>NESTLE ZDMF</v>
          </cell>
        </row>
        <row r="76">
          <cell r="A76" t="str">
            <v>Udjel</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row>
        <row r="77">
          <cell r="A77" t="str">
            <v>AZ Vip</v>
          </cell>
          <cell r="U77" t="str">
            <v/>
          </cell>
          <cell r="V77" t="str">
            <v/>
          </cell>
          <cell r="W77" t="str">
            <v/>
          </cell>
          <cell r="X77" t="str">
            <v/>
          </cell>
          <cell r="Y77" t="str">
            <v/>
          </cell>
          <cell r="Z77" t="str">
            <v/>
          </cell>
          <cell r="AA77" t="str">
            <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8">
          <cell r="A78" t="str">
            <v>AZ Dalekovod</v>
          </cell>
          <cell r="U78" t="str">
            <v/>
          </cell>
          <cell r="V78" t="str">
            <v/>
          </cell>
          <cell r="W78" t="str">
            <v/>
          </cell>
          <cell r="X78" t="str">
            <v/>
          </cell>
          <cell r="Y78" t="str">
            <v/>
          </cell>
          <cell r="Z78" t="str">
            <v/>
          </cell>
          <cell r="AA78" t="str">
            <v/>
          </cell>
          <cell r="AB78" t="str">
            <v/>
          </cell>
          <cell r="AC78" t="str">
            <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
          </cell>
          <cell r="JR78" t="str">
            <v/>
          </cell>
          <cell r="JS78" t="str">
            <v/>
          </cell>
          <cell r="JT78" t="str">
            <v/>
          </cell>
          <cell r="JU78" t="str">
            <v/>
          </cell>
          <cell r="JV78" t="str">
            <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row>
        <row r="80">
          <cell r="A80" t="str">
            <v>Croatia osiguranje</v>
          </cell>
          <cell r="U80" t="str">
            <v/>
          </cell>
          <cell r="V80" t="str">
            <v/>
          </cell>
          <cell r="W80" t="str">
            <v/>
          </cell>
          <cell r="X80" t="str">
            <v/>
          </cell>
          <cell r="Y80" t="str">
            <v/>
          </cell>
          <cell r="Z80" t="str">
            <v/>
          </cell>
          <cell r="AA80" t="str">
            <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t="str">
            <v/>
          </cell>
          <cell r="AL80" t="str">
            <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Erikson Nikola Tesla</v>
          </cell>
          <cell r="U81" t="str">
            <v/>
          </cell>
          <cell r="V81" t="str">
            <v/>
          </cell>
          <cell r="W81" t="str">
            <v/>
          </cell>
          <cell r="X81" t="str">
            <v/>
          </cell>
          <cell r="Y81" t="str">
            <v/>
          </cell>
          <cell r="Z81" t="str">
            <v/>
          </cell>
          <cell r="AA81" t="str">
            <v/>
          </cell>
          <cell r="AB81" t="str">
            <v/>
          </cell>
          <cell r="AC81" t="str">
            <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Hrvatski liječnički sindikat</v>
          </cell>
          <cell r="U82" t="str">
            <v/>
          </cell>
          <cell r="V82" t="str">
            <v/>
          </cell>
          <cell r="W82" t="str">
            <v/>
          </cell>
          <cell r="X82" t="str">
            <v/>
          </cell>
          <cell r="Y82" t="str">
            <v/>
          </cell>
          <cell r="Z82" t="str">
            <v/>
          </cell>
          <cell r="AA82" t="str">
            <v/>
          </cell>
          <cell r="AB82" t="str">
            <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Sindikat pomoraca Hrvatske</v>
          </cell>
          <cell r="U83" t="str">
            <v/>
          </cell>
          <cell r="V83" t="str">
            <v/>
          </cell>
          <cell r="W83" t="str">
            <v/>
          </cell>
          <cell r="X83" t="str">
            <v/>
          </cell>
          <cell r="Y83" t="str">
            <v/>
          </cell>
          <cell r="Z83" t="str">
            <v/>
          </cell>
          <cell r="AA83" t="str">
            <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ZDMF HEP grupe</v>
          </cell>
          <cell r="U85" t="str">
            <v/>
          </cell>
          <cell r="V85" t="str">
            <v/>
          </cell>
          <cell r="W85" t="str">
            <v/>
          </cell>
          <cell r="X85" t="str">
            <v/>
          </cell>
          <cell r="Y85" t="str">
            <v/>
          </cell>
          <cell r="Z85" t="str">
            <v/>
          </cell>
          <cell r="AA85" t="str">
            <v/>
          </cell>
          <cell r="AB85" t="str">
            <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T-HT</v>
          </cell>
          <cell r="U86" t="str">
            <v/>
          </cell>
          <cell r="V86" t="str">
            <v/>
          </cell>
          <cell r="W86" t="str">
            <v/>
          </cell>
          <cell r="X86" t="str">
            <v/>
          </cell>
          <cell r="Y86" t="str">
            <v/>
          </cell>
          <cell r="Z86" t="str">
            <v/>
          </cell>
          <cell r="AA86" t="str">
            <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t="str">
            <v/>
          </cell>
          <cell r="BD87" t="str">
            <v/>
          </cell>
          <cell r="BE87" t="str">
            <v/>
          </cell>
          <cell r="BF87" t="str">
            <v/>
          </cell>
          <cell r="BG87" t="str">
            <v/>
          </cell>
          <cell r="BH87" t="str">
            <v/>
          </cell>
          <cell r="BI87" t="str">
            <v/>
          </cell>
          <cell r="BJ87" t="str">
            <v/>
          </cell>
          <cell r="BK87" t="str">
            <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t="str">
            <v/>
          </cell>
          <cell r="BD88" t="str">
            <v/>
          </cell>
          <cell r="BE88" t="str">
            <v/>
          </cell>
          <cell r="BF88" t="str">
            <v/>
          </cell>
          <cell r="BG88" t="str">
            <v/>
          </cell>
          <cell r="BH88" t="str">
            <v/>
          </cell>
          <cell r="BI88" t="str">
            <v/>
          </cell>
          <cell r="BJ88" t="str">
            <v/>
          </cell>
          <cell r="BK88" t="str">
            <v/>
          </cell>
          <cell r="BL88" t="str">
            <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AZ Zagreb</v>
          </cell>
          <cell r="BC90" t="str">
            <v/>
          </cell>
          <cell r="BD90" t="str">
            <v/>
          </cell>
          <cell r="BE90" t="str">
            <v/>
          </cell>
          <cell r="BF90" t="str">
            <v/>
          </cell>
          <cell r="BG90" t="str">
            <v/>
          </cell>
          <cell r="BH90" t="str">
            <v/>
          </cell>
          <cell r="BI90" t="str">
            <v/>
          </cell>
          <cell r="BJ90" t="str">
            <v/>
          </cell>
          <cell r="BK90" t="str">
            <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t="str">
            <v/>
          </cell>
          <cell r="BU90" t="str">
            <v/>
          </cell>
          <cell r="BV90" t="str">
            <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Cestarski</v>
          </cell>
          <cell r="BC91" t="str">
            <v/>
          </cell>
          <cell r="BD91" t="str">
            <v/>
          </cell>
          <cell r="BE91" t="str">
            <v/>
          </cell>
          <cell r="BF91" t="str">
            <v/>
          </cell>
          <cell r="BG91" t="str">
            <v/>
          </cell>
          <cell r="BH91" t="str">
            <v/>
          </cell>
          <cell r="BI91" t="str">
            <v/>
          </cell>
          <cell r="BJ91" t="str">
            <v/>
          </cell>
          <cell r="BK91" t="str">
            <v/>
          </cell>
          <cell r="BL91" t="str">
            <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t="str">
            <v/>
          </cell>
          <cell r="BU91" t="str">
            <v/>
          </cell>
          <cell r="BV91" t="str">
            <v/>
          </cell>
          <cell r="BW91" t="str">
            <v/>
          </cell>
          <cell r="BX91" t="str">
            <v/>
          </cell>
          <cell r="BY91" t="str">
            <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AC Rijeka - Zagreb</v>
          </cell>
          <cell r="BT93" t="str">
            <v/>
          </cell>
          <cell r="BU93" t="str">
            <v/>
          </cell>
          <cell r="BV93" t="str">
            <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AZ ZABA</v>
          </cell>
          <cell r="BT94" t="str">
            <v/>
          </cell>
          <cell r="BU94" t="str">
            <v/>
          </cell>
          <cell r="BV94" t="str">
            <v/>
          </cell>
          <cell r="BW94" t="str">
            <v/>
          </cell>
          <cell r="BX94" t="str">
            <v/>
          </cell>
          <cell r="BY94" t="str">
            <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t="str">
            <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A98" t="str">
            <v>Raiffeisen ZDMF</v>
          </cell>
          <cell r="FE98">
            <v>7.200185213767557E-2</v>
          </cell>
          <cell r="FF98">
            <v>7.3458892209326568E-2</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row>
        <row r="101">
          <cell r="A101" t="str">
            <v>Izlaz</v>
          </cell>
        </row>
        <row r="102">
          <cell r="A102" t="str">
            <v>Mirovina</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
          </cell>
          <cell r="FV102" t="str">
            <v/>
          </cell>
          <cell r="FW102" t="str">
            <v/>
          </cell>
          <cell r="FX102" t="str">
            <v/>
          </cell>
          <cell r="FY102" t="str">
            <v/>
          </cell>
          <cell r="FZ102" t="str">
            <v/>
          </cell>
          <cell r="GA102" t="str">
            <v/>
          </cell>
          <cell r="GB102" t="str">
            <v/>
          </cell>
          <cell r="GC102" t="str">
            <v/>
          </cell>
          <cell r="GD102" t="str">
            <v/>
          </cell>
          <cell r="GE102" t="str">
            <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
          </cell>
          <cell r="HC102" t="str">
            <v/>
          </cell>
          <cell r="HD102" t="str">
            <v/>
          </cell>
          <cell r="HE102" t="str">
            <v/>
          </cell>
          <cell r="HF102" t="str">
            <v/>
          </cell>
          <cell r="HG102" t="str">
            <v/>
          </cell>
          <cell r="HH102" t="str">
            <v/>
          </cell>
          <cell r="HI102" t="str">
            <v/>
          </cell>
          <cell r="HJ102" t="str">
            <v/>
          </cell>
          <cell r="HK102" t="str">
            <v/>
          </cell>
          <cell r="HL102" t="str">
            <v/>
          </cell>
          <cell r="HM102" t="str">
            <v/>
          </cell>
          <cell r="HN102" t="str">
            <v/>
          </cell>
          <cell r="HO102" t="str">
            <v/>
          </cell>
          <cell r="HP102" t="str">
            <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
          </cell>
          <cell r="IU102" t="str">
            <v/>
          </cell>
          <cell r="IV102" t="str">
            <v/>
          </cell>
          <cell r="IW102" t="str">
            <v/>
          </cell>
          <cell r="IX102" t="str">
            <v/>
          </cell>
          <cell r="IY102" t="str">
            <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
          </cell>
          <cell r="JR102" t="str">
            <v/>
          </cell>
          <cell r="JS102" t="str">
            <v/>
          </cell>
          <cell r="JT102" t="str">
            <v/>
          </cell>
          <cell r="JU102" t="str">
            <v/>
          </cell>
          <cell r="JV102" t="str">
            <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row>
        <row r="28">
          <cell r="A28" t="str">
            <v>AZ Dalekovod</v>
          </cell>
          <cell r="C28" t="str">
            <v/>
          </cell>
          <cell r="D28" t="str">
            <v/>
          </cell>
          <cell r="E28" t="str">
            <v/>
          </cell>
          <cell r="F28" t="str">
            <v/>
          </cell>
          <cell r="G28" t="str">
            <v/>
          </cell>
          <cell r="H28" t="str">
            <v/>
          </cell>
          <cell r="I28" t="str">
            <v/>
          </cell>
          <cell r="J28" t="str">
            <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row>
        <row r="29">
          <cell r="A29" t="str">
            <v>AZ HKZP</v>
          </cell>
          <cell r="C29" t="str">
            <v/>
          </cell>
          <cell r="D29" t="str">
            <v/>
          </cell>
          <cell r="E29" t="str">
            <v/>
          </cell>
          <cell r="F29" t="str">
            <v/>
          </cell>
          <cell r="G29" t="str">
            <v/>
          </cell>
          <cell r="H29" t="str">
            <v/>
          </cell>
          <cell r="I29" t="str">
            <v/>
          </cell>
          <cell r="J29" t="str">
            <v/>
          </cell>
          <cell r="K29" t="str">
            <v/>
          </cell>
          <cell r="L29" t="str">
            <v/>
          </cell>
          <cell r="M29" t="str">
            <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row>
        <row r="30">
          <cell r="A30" t="str">
            <v>Croatia osiguranje</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v>0.28540685335277133</v>
          </cell>
          <cell r="R30">
            <v>0.22480091206215033</v>
          </cell>
          <cell r="S30" t="str">
            <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row>
        <row r="31">
          <cell r="A31" t="str">
            <v>Erikson Nikola Tesla</v>
          </cell>
          <cell r="C31" t="str">
            <v/>
          </cell>
          <cell r="D31" t="str">
            <v/>
          </cell>
          <cell r="E31" t="str">
            <v/>
          </cell>
          <cell r="F31" t="str">
            <v/>
          </cell>
          <cell r="G31" t="str">
            <v/>
          </cell>
          <cell r="H31" t="str">
            <v/>
          </cell>
          <cell r="I31" t="str">
            <v/>
          </cell>
          <cell r="J31" t="str">
            <v/>
          </cell>
          <cell r="K31" t="str">
            <v/>
          </cell>
          <cell r="L31" t="str">
            <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row>
        <row r="32">
          <cell r="A32" t="str">
            <v>Hrvatski liječnički sindikat</v>
          </cell>
          <cell r="C32" t="str">
            <v/>
          </cell>
          <cell r="D32" t="str">
            <v/>
          </cell>
          <cell r="E32" t="str">
            <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row>
        <row r="33">
          <cell r="A33" t="str">
            <v>Sindikat pomoraca Hrvatske</v>
          </cell>
          <cell r="C33" t="str">
            <v/>
          </cell>
          <cell r="D33" t="str">
            <v/>
          </cell>
          <cell r="E33" t="str">
            <v/>
          </cell>
          <cell r="F33" t="str">
            <v/>
          </cell>
          <cell r="G33" t="str">
            <v/>
          </cell>
          <cell r="H33" t="str">
            <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row>
        <row r="34">
          <cell r="A34" t="str">
            <v>Novinar</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row>
        <row r="35">
          <cell r="A35" t="str">
            <v>ZDMF HEP grupe</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row>
        <row r="36">
          <cell r="A36" t="str">
            <v>T-HT</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AB36" t="e">
            <v>#DIV/0!</v>
          </cell>
          <cell r="AC36">
            <v>0.92041951028345981</v>
          </cell>
          <cell r="AD36">
            <v>0.43425457627016012</v>
          </cell>
          <cell r="AE36">
            <v>0.28289910392436934</v>
          </cell>
          <cell r="AF36">
            <v>0.21695425274369265</v>
          </cell>
          <cell r="AG36">
            <v>0.19569175886573448</v>
          </cell>
          <cell r="AH36" t="str">
            <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row>
        <row r="37">
          <cell r="A37" t="str">
            <v>ZDMF T-Mobile</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row>
        <row r="38">
          <cell r="A38" t="str">
            <v>ZDMF SHŽ</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row>
        <row r="39">
          <cell r="A39" t="str">
            <v>ZDMF HAC</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row>
        <row r="40">
          <cell r="A40" t="str">
            <v>AZ Zagreb</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BA40" t="str">
            <v/>
          </cell>
          <cell r="BB40" t="str">
            <v/>
          </cell>
          <cell r="BC40" t="str">
            <v/>
          </cell>
          <cell r="BD40" t="str">
            <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row>
        <row r="41">
          <cell r="A41" t="str">
            <v>ZDMF Cestarski</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row>
        <row r="42">
          <cell r="A42" t="str">
            <v>AZ Auto Hrvatska</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row>
        <row r="43">
          <cell r="A43" t="str">
            <v>AC Rijeka - Zagreb</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row>
        <row r="47">
          <cell r="A47">
            <v>0</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row>
        <row r="48">
          <cell r="A48" t="str">
            <v>AZ Treći horizont</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row>
        <row r="72">
          <cell r="A72">
            <v>0</v>
          </cell>
          <cell r="EL72">
            <v>8059149.3700000001</v>
          </cell>
          <cell r="EM72">
            <v>995493.39999999944</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row>
        <row r="73">
          <cell r="A73" t="str">
            <v>Erste ZDMF</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row>
        <row r="76">
          <cell r="A76" t="str">
            <v>udjel</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row>
        <row r="78">
          <cell r="A78" t="str">
            <v>AZ Dalekovod</v>
          </cell>
          <cell r="C78" t="str">
            <v/>
          </cell>
          <cell r="D78" t="str">
            <v/>
          </cell>
          <cell r="E78" t="str">
            <v/>
          </cell>
          <cell r="F78" t="str">
            <v/>
          </cell>
          <cell r="G78" t="str">
            <v/>
          </cell>
          <cell r="H78" t="str">
            <v/>
          </cell>
          <cell r="I78" t="str">
            <v/>
          </cell>
          <cell r="J78" t="str">
            <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row>
        <row r="79">
          <cell r="A79" t="str">
            <v>AZ HKZP</v>
          </cell>
          <cell r="C79" t="str">
            <v/>
          </cell>
          <cell r="D79" t="str">
            <v/>
          </cell>
          <cell r="E79" t="str">
            <v/>
          </cell>
          <cell r="F79" t="str">
            <v/>
          </cell>
          <cell r="G79" t="str">
            <v/>
          </cell>
          <cell r="H79" t="str">
            <v/>
          </cell>
          <cell r="I79" t="str">
            <v/>
          </cell>
          <cell r="J79" t="str">
            <v/>
          </cell>
          <cell r="K79" t="str">
            <v/>
          </cell>
          <cell r="L79" t="str">
            <v/>
          </cell>
          <cell r="M79" t="str">
            <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row>
        <row r="80">
          <cell r="A80" t="str">
            <v>Croatia osiguranje</v>
          </cell>
          <cell r="B80">
            <v>1</v>
          </cell>
          <cell r="C80" t="str">
            <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row>
        <row r="81">
          <cell r="A81" t="str">
            <v>Erikson Nikola Tesla</v>
          </cell>
          <cell r="C81" t="str">
            <v/>
          </cell>
          <cell r="D81" t="str">
            <v/>
          </cell>
          <cell r="E81" t="str">
            <v/>
          </cell>
          <cell r="F81" t="str">
            <v/>
          </cell>
          <cell r="G81" t="str">
            <v/>
          </cell>
          <cell r="H81" t="str">
            <v/>
          </cell>
          <cell r="I81" t="str">
            <v/>
          </cell>
          <cell r="J81" t="str">
            <v/>
          </cell>
          <cell r="K81" t="str">
            <v/>
          </cell>
          <cell r="L81" t="str">
            <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row>
        <row r="82">
          <cell r="A82" t="str">
            <v>Hrvatski liječnički sindikat</v>
          </cell>
          <cell r="C82" t="str">
            <v/>
          </cell>
          <cell r="D82" t="str">
            <v/>
          </cell>
          <cell r="E82" t="str">
            <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row>
        <row r="83">
          <cell r="A83" t="str">
            <v>Sindikat pomoraca Hrvatske</v>
          </cell>
          <cell r="C83" t="str">
            <v/>
          </cell>
          <cell r="D83" t="str">
            <v/>
          </cell>
          <cell r="E83" t="str">
            <v/>
          </cell>
          <cell r="F83" t="str">
            <v/>
          </cell>
          <cell r="G83" t="str">
            <v/>
          </cell>
          <cell r="H83" t="str">
            <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row>
        <row r="84">
          <cell r="A84" t="str">
            <v>Novinar</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row>
        <row r="85">
          <cell r="A85" t="str">
            <v>ZDMF HEP grupe</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row>
        <row r="86">
          <cell r="A86" t="str">
            <v>T-HT</v>
          </cell>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row>
        <row r="87">
          <cell r="A87" t="str">
            <v>ZDMF T-Mobile</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t="str">
            <v/>
          </cell>
          <cell r="AJ87" t="str">
            <v/>
          </cell>
          <cell r="AK87" t="str">
            <v/>
          </cell>
          <cell r="AL87" t="str">
            <v/>
          </cell>
          <cell r="AM87" t="str">
            <v/>
          </cell>
          <cell r="AN87" t="str">
            <v/>
          </cell>
          <cell r="AO87" t="str">
            <v/>
          </cell>
          <cell r="AP87" t="str">
            <v/>
          </cell>
          <cell r="AQ87" t="str">
            <v/>
          </cell>
          <cell r="AR87" t="str">
            <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row>
        <row r="88">
          <cell r="A88" t="str">
            <v>ZDMF SHŽ</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v>4.6779989111036653E-2</v>
          </cell>
          <cell r="AC88">
            <v>8.1375117811989875E-2</v>
          </cell>
          <cell r="AD88">
            <v>0.10605863964564188</v>
          </cell>
          <cell r="AE88">
            <v>0.12597585588548715</v>
          </cell>
          <cell r="AF88">
            <v>0.14400883699631403</v>
          </cell>
          <cell r="AG88">
            <v>0.16085551024956199</v>
          </cell>
          <cell r="AH88">
            <v>0.18485545840519577</v>
          </cell>
          <cell r="AI88" t="str">
            <v/>
          </cell>
          <cell r="AJ88" t="str">
            <v/>
          </cell>
          <cell r="AK88" t="str">
            <v/>
          </cell>
          <cell r="AL88" t="str">
            <v/>
          </cell>
          <cell r="AM88" t="str">
            <v/>
          </cell>
          <cell r="AN88" t="str">
            <v/>
          </cell>
          <cell r="AO88" t="str">
            <v/>
          </cell>
          <cell r="AP88" t="str">
            <v/>
          </cell>
          <cell r="AQ88" t="str">
            <v/>
          </cell>
          <cell r="AR88" t="str">
            <v/>
          </cell>
          <cell r="AS88" t="str">
            <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row>
        <row r="89">
          <cell r="A89" t="str">
            <v>ZDMF HAC</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row>
        <row r="90">
          <cell r="A90" t="str">
            <v>AZ Zagreb</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AI90" t="str">
            <v/>
          </cell>
          <cell r="AJ90" t="str">
            <v/>
          </cell>
          <cell r="AK90" t="str">
            <v/>
          </cell>
          <cell r="AL90" t="str">
            <v/>
          </cell>
          <cell r="AM90" t="str">
            <v/>
          </cell>
          <cell r="AN90" t="str">
            <v/>
          </cell>
          <cell r="AO90" t="str">
            <v/>
          </cell>
          <cell r="AP90" t="str">
            <v/>
          </cell>
          <cell r="AQ90" t="str">
            <v/>
          </cell>
          <cell r="AR90" t="str">
            <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t="str">
            <v/>
          </cell>
          <cell r="BB90" t="str">
            <v/>
          </cell>
          <cell r="BC90" t="str">
            <v/>
          </cell>
          <cell r="BD90" t="str">
            <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row>
        <row r="91">
          <cell r="A91" t="str">
            <v>ZDMF Cestarski</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row>
        <row r="92">
          <cell r="A92" t="str">
            <v>AZ Auto Hrvatska</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t="str">
            <v/>
          </cell>
          <cell r="EZ92" t="str">
            <v/>
          </cell>
          <cell r="FA92" t="str">
            <v/>
          </cell>
          <cell r="FB92" t="str">
            <v/>
          </cell>
          <cell r="FC92" t="str">
            <v/>
          </cell>
          <cell r="FD92" t="str">
            <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row>
        <row r="93">
          <cell r="A93" t="str">
            <v>AC Rijeka - Zagreb</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BA93" t="str">
            <v/>
          </cell>
          <cell r="BB93" t="str">
            <v/>
          </cell>
          <cell r="BC93" t="str">
            <v/>
          </cell>
          <cell r="BD93" t="str">
            <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row>
        <row r="94">
          <cell r="A94" t="str">
            <v>AZ ZABA</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row>
        <row r="95">
          <cell r="A95" t="str">
            <v>Raiffeisen ZDMF</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t="str">
            <v/>
          </cell>
          <cell r="EM96" t="str">
            <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row>
        <row r="98">
          <cell r="A98" t="str">
            <v>Raiffeisen ZDMF</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row>
        <row r="101">
          <cell r="A101" t="str">
            <v>Neto imovina (u 000 kn)</v>
          </cell>
          <cell r="FF101">
            <v>1.3666846898998324E-4</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1"/>
  </cols>
  <sheetData>
    <row r="1" spans="1:9" ht="21" customHeight="1">
      <c r="A1" s="658"/>
      <c r="B1" s="659"/>
      <c r="C1" s="659"/>
      <c r="D1" s="659"/>
      <c r="E1" s="659"/>
      <c r="F1" s="659"/>
      <c r="G1" s="659"/>
      <c r="H1" s="659"/>
      <c r="I1" s="659"/>
    </row>
    <row r="2" spans="1:9" ht="18">
      <c r="A2" s="1051"/>
      <c r="B2" s="1051"/>
      <c r="C2" s="1051"/>
      <c r="D2" s="1051"/>
      <c r="E2" s="1051"/>
      <c r="F2" s="1051"/>
      <c r="G2" s="1051"/>
      <c r="H2" s="1051"/>
      <c r="I2" s="1051"/>
    </row>
    <row r="3" spans="1:9" ht="18">
      <c r="A3" s="660"/>
      <c r="B3" s="660"/>
      <c r="C3" s="660"/>
      <c r="D3" s="660"/>
      <c r="E3" s="660"/>
      <c r="F3" s="660"/>
      <c r="G3" s="660"/>
      <c r="H3" s="660"/>
      <c r="I3" s="660"/>
    </row>
    <row r="4" spans="1:9" ht="16.5">
      <c r="A4" s="1052"/>
      <c r="B4" s="1052"/>
      <c r="C4" s="1052"/>
      <c r="D4" s="1052"/>
      <c r="E4" s="1052"/>
      <c r="F4" s="1052"/>
      <c r="G4" s="1052"/>
      <c r="H4" s="1052"/>
      <c r="I4" s="1052"/>
    </row>
    <row r="5" spans="1:9" ht="15" customHeight="1">
      <c r="A5" s="661"/>
      <c r="B5" s="661"/>
      <c r="C5" s="661"/>
      <c r="D5" s="661"/>
      <c r="E5" s="661"/>
      <c r="F5" s="661"/>
      <c r="G5" s="661"/>
      <c r="H5" s="661"/>
      <c r="I5" s="661"/>
    </row>
    <row r="6" spans="1:9" ht="15" customHeight="1">
      <c r="A6" s="662"/>
      <c r="B6" s="662"/>
      <c r="C6" s="662"/>
      <c r="D6" s="662"/>
      <c r="E6" s="662"/>
      <c r="F6" s="662"/>
      <c r="G6" s="662"/>
      <c r="H6" s="662"/>
      <c r="I6" s="662"/>
    </row>
    <row r="7" spans="1:9">
      <c r="A7" s="669"/>
      <c r="B7" s="669"/>
      <c r="C7" s="669"/>
      <c r="D7" s="669"/>
      <c r="E7" s="669"/>
      <c r="F7" s="669"/>
      <c r="G7" s="669"/>
      <c r="H7" s="669"/>
      <c r="I7" s="669"/>
    </row>
    <row r="8" spans="1:9">
      <c r="A8" s="663"/>
      <c r="B8" s="663"/>
      <c r="C8" s="663"/>
      <c r="D8" s="663"/>
      <c r="E8" s="663"/>
      <c r="F8" s="663"/>
      <c r="G8" s="663"/>
      <c r="H8" s="663"/>
      <c r="I8" s="663"/>
    </row>
    <row r="9" spans="1:9">
      <c r="A9" s="1053" t="s">
        <v>1599</v>
      </c>
      <c r="B9" s="1054"/>
      <c r="C9" s="1054"/>
      <c r="D9" s="1054"/>
      <c r="E9" s="1054"/>
      <c r="F9" s="1054"/>
      <c r="G9" s="1054"/>
      <c r="H9" s="1054"/>
      <c r="I9" s="1054"/>
    </row>
    <row r="10" spans="1:9">
      <c r="A10" s="664"/>
      <c r="B10" s="664"/>
      <c r="C10" s="664"/>
      <c r="D10" s="664"/>
      <c r="E10" s="664"/>
      <c r="F10" s="664"/>
      <c r="G10" s="664"/>
      <c r="H10" s="664"/>
      <c r="I10" s="664"/>
    </row>
    <row r="11" spans="1:9">
      <c r="A11" s="664"/>
      <c r="B11" s="664"/>
      <c r="C11" s="664"/>
      <c r="D11" s="664"/>
      <c r="E11" s="664"/>
      <c r="F11" s="664"/>
      <c r="G11" s="664"/>
      <c r="H11" s="664"/>
      <c r="I11" s="664"/>
    </row>
    <row r="12" spans="1:9">
      <c r="A12" s="664"/>
      <c r="B12" s="664"/>
      <c r="C12" s="664"/>
      <c r="D12" s="664"/>
      <c r="E12" s="664"/>
      <c r="F12" s="664"/>
      <c r="G12" s="664"/>
      <c r="H12" s="664"/>
      <c r="I12" s="664"/>
    </row>
    <row r="13" spans="1:9">
      <c r="A13" s="664"/>
      <c r="B13" s="664"/>
      <c r="C13" s="664"/>
      <c r="D13" s="664"/>
      <c r="E13" s="664"/>
      <c r="F13" s="664"/>
      <c r="G13" s="664"/>
      <c r="H13" s="664"/>
      <c r="I13" s="664"/>
    </row>
    <row r="14" spans="1:9">
      <c r="A14" s="664"/>
      <c r="B14" s="664"/>
      <c r="C14" s="664"/>
      <c r="D14" s="664"/>
      <c r="E14" s="664"/>
      <c r="F14" s="664"/>
      <c r="G14" s="664"/>
      <c r="H14" s="664"/>
      <c r="I14" s="664"/>
    </row>
    <row r="15" spans="1:9">
      <c r="A15" s="664"/>
      <c r="B15" s="664"/>
      <c r="C15" s="664"/>
      <c r="D15" s="664"/>
      <c r="E15" s="664"/>
      <c r="F15" s="664"/>
      <c r="G15" s="664"/>
      <c r="H15" s="664"/>
      <c r="I15" s="664"/>
    </row>
    <row r="16" spans="1:9">
      <c r="A16" s="664"/>
      <c r="B16" s="664"/>
      <c r="C16" s="664"/>
      <c r="D16" s="664"/>
      <c r="E16" s="664"/>
      <c r="F16" s="664"/>
      <c r="G16" s="664"/>
      <c r="H16" s="664"/>
      <c r="I16" s="664"/>
    </row>
    <row r="17" spans="1:9">
      <c r="A17" s="664"/>
      <c r="B17" s="664"/>
      <c r="C17" s="664"/>
      <c r="D17" s="664"/>
      <c r="E17" s="664"/>
      <c r="F17" s="664"/>
      <c r="G17" s="664"/>
      <c r="H17" s="664"/>
      <c r="I17" s="664"/>
    </row>
    <row r="18" spans="1:9" ht="30">
      <c r="A18" s="1055" t="s">
        <v>0</v>
      </c>
      <c r="B18" s="1055"/>
      <c r="C18" s="1055"/>
      <c r="D18" s="1055"/>
      <c r="E18" s="1055"/>
      <c r="F18" s="1055"/>
      <c r="G18" s="1055"/>
      <c r="H18" s="1055"/>
      <c r="I18" s="1055"/>
    </row>
    <row r="19" spans="1:9" ht="18.75" customHeight="1">
      <c r="A19" s="665"/>
      <c r="B19" s="665"/>
      <c r="C19" s="665"/>
      <c r="D19" s="665"/>
      <c r="E19" s="665"/>
      <c r="F19" s="665"/>
      <c r="G19" s="665"/>
      <c r="H19" s="665"/>
      <c r="I19" s="665"/>
    </row>
    <row r="20" spans="1:9" ht="18.75" customHeight="1">
      <c r="A20" s="1056" t="s">
        <v>1558</v>
      </c>
      <c r="B20" s="1056"/>
      <c r="C20" s="1056"/>
      <c r="D20" s="1056"/>
      <c r="E20" s="1056"/>
      <c r="F20" s="1056"/>
      <c r="G20" s="1056"/>
      <c r="H20" s="1056"/>
      <c r="I20" s="1056"/>
    </row>
    <row r="21" spans="1:9" ht="18.75" customHeight="1">
      <c r="A21" s="666"/>
      <c r="B21" s="666"/>
      <c r="C21" s="666"/>
      <c r="D21" s="666"/>
      <c r="E21" s="666"/>
      <c r="F21" s="666"/>
      <c r="G21" s="666"/>
      <c r="H21" s="666"/>
      <c r="I21" s="666"/>
    </row>
    <row r="22" spans="1:9" ht="26.25" customHeight="1">
      <c r="A22" s="1057" t="s">
        <v>1</v>
      </c>
      <c r="B22" s="1057"/>
      <c r="C22" s="1057"/>
      <c r="D22" s="1057"/>
      <c r="E22" s="1057"/>
      <c r="F22" s="1057"/>
      <c r="G22" s="1057"/>
      <c r="H22" s="1057"/>
      <c r="I22" s="1057"/>
    </row>
    <row r="23" spans="1:9" ht="18.75">
      <c r="A23" s="667"/>
      <c r="B23" s="667"/>
      <c r="C23" s="667"/>
      <c r="D23" s="667"/>
      <c r="E23" s="667"/>
      <c r="F23" s="667"/>
      <c r="G23" s="667"/>
      <c r="H23" s="667"/>
      <c r="I23" s="667"/>
    </row>
    <row r="24" spans="1:9" ht="18.75" customHeight="1">
      <c r="A24" s="1047" t="s">
        <v>1559</v>
      </c>
      <c r="B24" s="1047"/>
      <c r="C24" s="1047"/>
      <c r="D24" s="1047"/>
      <c r="E24" s="1047"/>
      <c r="F24" s="1047"/>
      <c r="G24" s="1047"/>
      <c r="H24" s="1047"/>
      <c r="I24" s="1047"/>
    </row>
    <row r="25" spans="1:9">
      <c r="A25" s="664"/>
      <c r="B25" s="664"/>
      <c r="C25" s="664"/>
      <c r="D25" s="664"/>
      <c r="E25" s="664"/>
      <c r="F25" s="664"/>
      <c r="G25" s="664"/>
      <c r="H25" s="664"/>
      <c r="I25" s="664"/>
    </row>
    <row r="26" spans="1:9">
      <c r="A26" s="664"/>
      <c r="B26" s="664"/>
      <c r="C26" s="664"/>
      <c r="D26" s="664"/>
      <c r="E26" s="664"/>
      <c r="F26" s="664"/>
      <c r="G26" s="664"/>
      <c r="H26" s="664"/>
      <c r="I26" s="664"/>
    </row>
    <row r="27" spans="1:9">
      <c r="A27" s="664"/>
      <c r="B27" s="664"/>
      <c r="C27" s="664"/>
      <c r="D27" s="664"/>
      <c r="E27" s="664"/>
      <c r="F27" s="664"/>
      <c r="G27" s="664"/>
      <c r="H27" s="664"/>
      <c r="I27" s="664"/>
    </row>
    <row r="28" spans="1:9">
      <c r="A28" s="664"/>
      <c r="B28" s="664"/>
      <c r="C28" s="664"/>
      <c r="D28" s="664"/>
      <c r="E28" s="664"/>
      <c r="F28" s="664"/>
      <c r="G28" s="664"/>
      <c r="H28" s="664"/>
      <c r="I28" s="664"/>
    </row>
    <row r="29" spans="1:9">
      <c r="A29" s="664"/>
      <c r="B29" s="664"/>
      <c r="C29" s="664"/>
      <c r="D29" s="664"/>
      <c r="E29" s="664"/>
      <c r="F29" s="664"/>
      <c r="G29" s="664"/>
      <c r="H29" s="664"/>
      <c r="I29" s="664"/>
    </row>
    <row r="30" spans="1:9">
      <c r="A30" s="664"/>
      <c r="B30" s="664"/>
      <c r="C30" s="664"/>
      <c r="D30" s="664"/>
      <c r="E30" s="664"/>
      <c r="F30" s="664"/>
      <c r="G30" s="664"/>
      <c r="H30" s="664"/>
      <c r="I30" s="664"/>
    </row>
    <row r="31" spans="1:9">
      <c r="A31" s="664"/>
      <c r="B31" s="664"/>
      <c r="C31" s="664"/>
      <c r="D31" s="664"/>
      <c r="E31" s="664"/>
      <c r="F31" s="664"/>
      <c r="G31" s="664"/>
      <c r="H31" s="664"/>
      <c r="I31" s="664"/>
    </row>
    <row r="32" spans="1:9">
      <c r="A32" s="664"/>
      <c r="B32" s="664"/>
      <c r="C32" s="664"/>
      <c r="D32" s="664"/>
      <c r="E32" s="664"/>
      <c r="F32" s="664"/>
      <c r="G32" s="664"/>
      <c r="H32" s="664"/>
      <c r="I32" s="664"/>
    </row>
    <row r="33" spans="1:9">
      <c r="A33" s="664"/>
      <c r="B33" s="664"/>
      <c r="C33" s="664"/>
      <c r="D33" s="664"/>
      <c r="E33" s="664"/>
      <c r="F33" s="664"/>
      <c r="G33" s="664"/>
      <c r="H33" s="664"/>
      <c r="I33" s="664"/>
    </row>
    <row r="34" spans="1:9">
      <c r="A34" s="664"/>
      <c r="B34" s="664"/>
      <c r="C34" s="664"/>
      <c r="D34" s="664"/>
      <c r="E34" s="664"/>
      <c r="F34" s="664"/>
      <c r="G34" s="664"/>
      <c r="H34" s="664"/>
      <c r="I34" s="664"/>
    </row>
    <row r="35" spans="1:9">
      <c r="A35" s="664"/>
      <c r="B35" s="664"/>
      <c r="C35" s="664"/>
      <c r="D35" s="664"/>
      <c r="E35" s="664"/>
      <c r="F35" s="664"/>
      <c r="G35" s="664"/>
      <c r="H35" s="664"/>
      <c r="I35" s="664"/>
    </row>
    <row r="36" spans="1:9">
      <c r="A36" s="1048"/>
      <c r="B36" s="1048"/>
      <c r="C36" s="1048"/>
      <c r="D36" s="1048"/>
      <c r="E36" s="1048"/>
      <c r="F36" s="1048"/>
      <c r="G36" s="1048"/>
      <c r="H36" s="1048"/>
      <c r="I36" s="1048"/>
    </row>
    <row r="37" spans="1:9" ht="50.25" customHeight="1">
      <c r="A37" s="1049" t="s">
        <v>2</v>
      </c>
      <c r="B37" s="1049"/>
      <c r="C37" s="1049"/>
      <c r="D37" s="1049"/>
      <c r="E37" s="1049"/>
      <c r="F37" s="1049"/>
      <c r="G37" s="1049"/>
      <c r="H37" s="1049"/>
      <c r="I37" s="1049"/>
    </row>
    <row r="38" spans="1:9">
      <c r="A38" s="668"/>
      <c r="B38" s="668"/>
      <c r="C38" s="668"/>
      <c r="D38" s="668"/>
      <c r="E38" s="668"/>
      <c r="F38" s="668"/>
      <c r="G38" s="668"/>
      <c r="H38" s="668"/>
      <c r="I38" s="668"/>
    </row>
    <row r="39" spans="1:9" ht="65.25" customHeight="1">
      <c r="A39" s="1050" t="s">
        <v>3</v>
      </c>
      <c r="B39" s="1050"/>
      <c r="C39" s="1050"/>
      <c r="D39" s="1050"/>
      <c r="E39" s="1050"/>
      <c r="F39" s="1050"/>
      <c r="G39" s="1050"/>
      <c r="H39" s="1050"/>
      <c r="I39" s="1050"/>
    </row>
    <row r="40" spans="1:9">
      <c r="A40" s="669"/>
      <c r="B40" s="669"/>
      <c r="C40" s="669"/>
      <c r="D40" s="669"/>
      <c r="E40" s="669"/>
      <c r="F40" s="669"/>
      <c r="G40" s="669"/>
      <c r="H40" s="669"/>
      <c r="I40" s="669"/>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55"/>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 min="10" max="10" width="9.85546875" bestFit="1" customWidth="1"/>
  </cols>
  <sheetData>
    <row r="1" spans="1:8" ht="12.75" customHeight="1">
      <c r="A1" s="153" t="s">
        <v>681</v>
      </c>
      <c r="G1" s="139" t="str">
        <f>Naslovnica!A20</f>
        <v>Listopad 2022.</v>
      </c>
    </row>
    <row r="2" spans="1:8" ht="12.75" customHeight="1">
      <c r="A2" s="535" t="s">
        <v>964</v>
      </c>
      <c r="G2" s="537" t="str">
        <f>Naslovnica!A24</f>
        <v>October 2022</v>
      </c>
    </row>
    <row r="3" spans="1:8" ht="12.75" customHeight="1"/>
    <row r="4" spans="1:8" ht="12.75" customHeight="1">
      <c r="F4" s="73"/>
      <c r="G4" s="14" t="s">
        <v>324</v>
      </c>
    </row>
    <row r="5" spans="1:8" ht="19.5" customHeight="1">
      <c r="A5" s="1106" t="s">
        <v>1153</v>
      </c>
      <c r="B5" s="1107" t="s">
        <v>570</v>
      </c>
      <c r="C5" s="1107"/>
      <c r="D5" s="1107"/>
      <c r="E5" s="1107"/>
      <c r="F5" s="1107"/>
      <c r="G5" s="1107"/>
    </row>
    <row r="6" spans="1:8" ht="26.25" customHeight="1">
      <c r="A6" s="1106"/>
      <c r="B6" s="1088" t="str">
        <f>Naslovnica!A20</f>
        <v>Listopad 2022.</v>
      </c>
      <c r="C6" s="1108"/>
      <c r="D6" s="1109" t="s">
        <v>17</v>
      </c>
      <c r="E6" s="1109"/>
      <c r="F6" s="1110" t="s">
        <v>233</v>
      </c>
      <c r="G6" s="1110"/>
    </row>
    <row r="7" spans="1:8">
      <c r="A7" s="1106"/>
      <c r="B7" s="1086" t="str">
        <f>Naslovnica!A24</f>
        <v>October 2022</v>
      </c>
      <c r="C7" s="1111"/>
      <c r="D7" s="1112" t="s">
        <v>45</v>
      </c>
      <c r="E7" s="1112"/>
      <c r="F7" s="1112" t="s">
        <v>51</v>
      </c>
      <c r="G7" s="1112"/>
    </row>
    <row r="8" spans="1:8">
      <c r="A8" s="1106"/>
      <c r="B8" s="695" t="s">
        <v>27</v>
      </c>
      <c r="C8" s="695" t="s">
        <v>28</v>
      </c>
      <c r="D8" s="683" t="s">
        <v>1150</v>
      </c>
      <c r="E8" s="683" t="s">
        <v>144</v>
      </c>
      <c r="F8" s="683" t="s">
        <v>1150</v>
      </c>
      <c r="G8" s="683" t="s">
        <v>144</v>
      </c>
    </row>
    <row r="9" spans="1:8">
      <c r="A9" s="1106"/>
      <c r="B9" s="696" t="s">
        <v>29</v>
      </c>
      <c r="C9" s="696" t="s">
        <v>30</v>
      </c>
      <c r="D9" s="711" t="s">
        <v>1151</v>
      </c>
      <c r="E9" s="711" t="s">
        <v>145</v>
      </c>
      <c r="F9" s="711" t="s">
        <v>1151</v>
      </c>
      <c r="G9" s="711" t="s">
        <v>145</v>
      </c>
    </row>
    <row r="10" spans="1:8">
      <c r="A10" s="380" t="s">
        <v>33</v>
      </c>
      <c r="B10" s="381">
        <v>908634.73835999996</v>
      </c>
      <c r="C10" s="382">
        <v>0.14411398289406641</v>
      </c>
      <c r="D10" s="824">
        <v>3828.3602099999553</v>
      </c>
      <c r="E10" s="383">
        <v>4.2311375145558383E-3</v>
      </c>
      <c r="F10" s="384">
        <v>-28128.13181000005</v>
      </c>
      <c r="G10" s="383">
        <v>-3.002694994187316E-2</v>
      </c>
      <c r="H10" s="53"/>
    </row>
    <row r="11" spans="1:8">
      <c r="A11" s="380" t="s">
        <v>34</v>
      </c>
      <c r="B11" s="381">
        <v>2155741.4350100001</v>
      </c>
      <c r="C11" s="382">
        <v>0.34191129963817574</v>
      </c>
      <c r="D11" s="825">
        <v>24307.45307000028</v>
      </c>
      <c r="E11" s="383">
        <v>1.1404272089101219E-2</v>
      </c>
      <c r="F11" s="384">
        <v>-74265.758450000081</v>
      </c>
      <c r="G11" s="383">
        <v>-3.3302923267602536E-2</v>
      </c>
      <c r="H11" s="53"/>
    </row>
    <row r="12" spans="1:8">
      <c r="A12" s="380" t="s">
        <v>46</v>
      </c>
      <c r="B12" s="381">
        <v>417425.92330000002</v>
      </c>
      <c r="C12" s="382">
        <v>6.6205824882475478E-2</v>
      </c>
      <c r="D12" s="825">
        <v>7720.9416100000381</v>
      </c>
      <c r="E12" s="383">
        <v>1.8845125041320632E-2</v>
      </c>
      <c r="F12" s="384">
        <v>-9717.4726099999971</v>
      </c>
      <c r="G12" s="383">
        <v>-2.2749907181164764E-2</v>
      </c>
    </row>
    <row r="13" spans="1:8">
      <c r="A13" s="380" t="s">
        <v>222</v>
      </c>
      <c r="B13" s="381">
        <v>43346.039389999998</v>
      </c>
      <c r="C13" s="382">
        <v>6.8748971566405448E-3</v>
      </c>
      <c r="D13" s="825">
        <v>1254.4539399999921</v>
      </c>
      <c r="E13" s="383">
        <v>2.980296243509617E-2</v>
      </c>
      <c r="F13" s="384">
        <v>5150.784719999996</v>
      </c>
      <c r="G13" s="383">
        <v>0.13485404834977088</v>
      </c>
    </row>
    <row r="14" spans="1:8">
      <c r="A14" s="380" t="s">
        <v>223</v>
      </c>
      <c r="B14" s="381">
        <v>25081.280989999999</v>
      </c>
      <c r="C14" s="382">
        <v>3.9780157492966635E-3</v>
      </c>
      <c r="D14" s="825">
        <v>514.90822999999727</v>
      </c>
      <c r="E14" s="383">
        <v>2.0959880200075443E-2</v>
      </c>
      <c r="F14" s="384">
        <v>2509.386129999999</v>
      </c>
      <c r="G14" s="383">
        <v>0.11117303822139091</v>
      </c>
    </row>
    <row r="15" spans="1:8">
      <c r="A15" s="380" t="s">
        <v>36</v>
      </c>
      <c r="B15" s="381">
        <v>404808.31862999999</v>
      </c>
      <c r="C15" s="382">
        <v>6.4204610107374022E-2</v>
      </c>
      <c r="D15" s="825">
        <v>9215.3259800000233</v>
      </c>
      <c r="E15" s="383">
        <v>2.3294967684509116E-2</v>
      </c>
      <c r="F15" s="384">
        <v>-18.533379999978933</v>
      </c>
      <c r="G15" s="383">
        <v>-4.5781004664013913E-5</v>
      </c>
    </row>
    <row r="16" spans="1:8">
      <c r="A16" s="380" t="s">
        <v>37</v>
      </c>
      <c r="B16" s="381">
        <v>385042.47730000003</v>
      </c>
      <c r="C16" s="382">
        <v>6.1069649491120474E-2</v>
      </c>
      <c r="D16" s="825">
        <v>4516.7692100000568</v>
      </c>
      <c r="E16" s="383">
        <v>1.1869813560485554E-2</v>
      </c>
      <c r="F16" s="384">
        <v>3775.1459400000167</v>
      </c>
      <c r="G16" s="383">
        <v>9.9015720191233392E-3</v>
      </c>
    </row>
    <row r="17" spans="1:10">
      <c r="A17" s="380" t="s">
        <v>38</v>
      </c>
      <c r="B17" s="381">
        <v>1964892.56005</v>
      </c>
      <c r="C17" s="382">
        <v>0.31164172008085061</v>
      </c>
      <c r="D17" s="825">
        <v>27586.575510000112</v>
      </c>
      <c r="E17" s="383">
        <v>1.4239658438132796E-2</v>
      </c>
      <c r="F17" s="384">
        <v>-14876.245760000078</v>
      </c>
      <c r="G17" s="383">
        <v>-7.5141328201268065E-3</v>
      </c>
    </row>
    <row r="18" spans="1:10" ht="18.75" customHeight="1">
      <c r="A18" s="940" t="s">
        <v>350</v>
      </c>
      <c r="B18" s="941">
        <v>6304972.7730300007</v>
      </c>
      <c r="C18" s="942">
        <v>1</v>
      </c>
      <c r="D18" s="943">
        <v>78944.787760001607</v>
      </c>
      <c r="E18" s="942">
        <v>1.2679799696817096E-2</v>
      </c>
      <c r="F18" s="944">
        <v>-115570.82521999907</v>
      </c>
      <c r="G18" s="942">
        <v>-1.8000162050375246E-2</v>
      </c>
    </row>
    <row r="19" spans="1:10" ht="12.75" customHeight="1">
      <c r="A19" s="23" t="s">
        <v>567</v>
      </c>
    </row>
    <row r="20" spans="1:10" ht="12.75" customHeight="1"/>
    <row r="22" spans="1:10">
      <c r="A22" s="153" t="s">
        <v>1067</v>
      </c>
      <c r="B22" s="265"/>
      <c r="C22" s="265"/>
      <c r="D22" s="265"/>
      <c r="E22" s="265"/>
      <c r="F22" s="265"/>
      <c r="G22" s="139" t="str">
        <f>Naslovnica!A20</f>
        <v>Listopad 2022.</v>
      </c>
    </row>
    <row r="23" spans="1:10">
      <c r="A23" s="535" t="s">
        <v>1068</v>
      </c>
      <c r="B23" s="265"/>
      <c r="C23" s="265"/>
      <c r="D23" s="265"/>
      <c r="E23" s="265"/>
      <c r="F23" s="265"/>
      <c r="G23" s="537" t="str">
        <f>Naslovnica!A24</f>
        <v>October 2022</v>
      </c>
    </row>
    <row r="24" spans="1:10">
      <c r="A24" s="265"/>
      <c r="B24" s="265"/>
      <c r="C24" s="265"/>
      <c r="D24" s="265"/>
      <c r="E24" s="265"/>
      <c r="F24" s="265"/>
      <c r="G24" s="265"/>
      <c r="H24" s="265"/>
      <c r="I24" s="265"/>
    </row>
    <row r="25" spans="1:10" ht="21.75" customHeight="1">
      <c r="A25" s="723"/>
      <c r="B25" s="724" t="s">
        <v>569</v>
      </c>
      <c r="C25" s="1092" t="s">
        <v>1527</v>
      </c>
      <c r="D25" s="1092"/>
      <c r="E25" s="1092"/>
      <c r="F25" s="1092"/>
      <c r="G25" s="1092"/>
      <c r="H25" s="1092"/>
      <c r="I25" s="1092"/>
      <c r="J25" s="1038"/>
    </row>
    <row r="26" spans="1:10" ht="45">
      <c r="A26" s="970" t="s">
        <v>1153</v>
      </c>
      <c r="B26" s="723" t="str">
        <f>Naslovnica!A20</f>
        <v>Listopad 2022.</v>
      </c>
      <c r="C26" s="723" t="s">
        <v>244</v>
      </c>
      <c r="D26" s="723" t="s">
        <v>59</v>
      </c>
      <c r="E26" s="723" t="s">
        <v>50</v>
      </c>
      <c r="F26" s="1037" t="s">
        <v>1517</v>
      </c>
      <c r="G26" s="1037" t="s">
        <v>1518</v>
      </c>
      <c r="H26" s="1037" t="s">
        <v>1519</v>
      </c>
      <c r="I26" s="1037" t="s">
        <v>1523</v>
      </c>
      <c r="J26" s="723" t="s">
        <v>1069</v>
      </c>
    </row>
    <row r="27" spans="1:10" ht="56.25">
      <c r="A27" s="723"/>
      <c r="B27" s="710" t="str">
        <f>Naslovnica!A24</f>
        <v>October 2022</v>
      </c>
      <c r="C27" s="710" t="s">
        <v>245</v>
      </c>
      <c r="D27" s="710" t="s">
        <v>51</v>
      </c>
      <c r="E27" s="710" t="s">
        <v>52</v>
      </c>
      <c r="F27" s="710" t="s">
        <v>1520</v>
      </c>
      <c r="G27" s="710" t="s">
        <v>1521</v>
      </c>
      <c r="H27" s="710" t="s">
        <v>1522</v>
      </c>
      <c r="I27" s="797" t="s">
        <v>1524</v>
      </c>
      <c r="J27" s="710" t="s">
        <v>1070</v>
      </c>
    </row>
    <row r="28" spans="1:10">
      <c r="A28" s="380" t="s">
        <v>33</v>
      </c>
      <c r="B28" s="714">
        <v>254.46170000000001</v>
      </c>
      <c r="C28" s="378">
        <v>2.1343718775490572E-4</v>
      </c>
      <c r="D28" s="378">
        <v>-6.9822435458076315E-2</v>
      </c>
      <c r="E28" s="378">
        <v>-7.0920434721332803E-2</v>
      </c>
      <c r="F28" s="378">
        <v>-2.4270994028490644E-2</v>
      </c>
      <c r="G28" s="378">
        <v>-7.71967481937752E-4</v>
      </c>
      <c r="H28" s="378">
        <v>2.8730314448646821E-2</v>
      </c>
      <c r="I28" s="378">
        <v>5.0594426834608131E-2</v>
      </c>
      <c r="J28" s="713">
        <v>37958</v>
      </c>
    </row>
    <row r="29" spans="1:10">
      <c r="A29" s="380" t="s">
        <v>34</v>
      </c>
      <c r="B29" s="712">
        <v>271.14460000000003</v>
      </c>
      <c r="C29" s="378">
        <v>6.8847557248565838E-3</v>
      </c>
      <c r="D29" s="378">
        <v>-6.8540501174009227E-2</v>
      </c>
      <c r="E29" s="378">
        <v>-6.0797065430304831E-2</v>
      </c>
      <c r="F29" s="378">
        <v>-4.4754622334963745E-3</v>
      </c>
      <c r="G29" s="378">
        <v>1.0415242847350514E-2</v>
      </c>
      <c r="H29" s="378">
        <v>2.4077929131338216E-2</v>
      </c>
      <c r="I29" s="378">
        <v>5.3607981597953547E-2</v>
      </c>
      <c r="J29" s="713">
        <v>37893</v>
      </c>
    </row>
    <row r="30" spans="1:10">
      <c r="A30" s="380" t="s">
        <v>46</v>
      </c>
      <c r="B30" s="712">
        <v>174.86519999999999</v>
      </c>
      <c r="C30" s="378">
        <v>1.2070869477646573E-2</v>
      </c>
      <c r="D30" s="378">
        <v>-7.8894748707878382E-2</v>
      </c>
      <c r="E30" s="378">
        <v>-6.9982704298822029E-2</v>
      </c>
      <c r="F30" s="378">
        <v>-4.8355566270034123E-3</v>
      </c>
      <c r="G30" s="378">
        <v>1.7619000199448731E-2</v>
      </c>
      <c r="H30" s="378">
        <v>2.9554265229667642E-2</v>
      </c>
      <c r="I30" s="378">
        <v>2.9819193868036775E-2</v>
      </c>
      <c r="J30" s="713">
        <v>37923</v>
      </c>
    </row>
    <row r="31" spans="1:10">
      <c r="A31" s="380" t="s">
        <v>222</v>
      </c>
      <c r="B31" s="712">
        <v>1220.6958999999999</v>
      </c>
      <c r="C31" s="378">
        <v>1.3404681734487722E-2</v>
      </c>
      <c r="D31" s="378">
        <v>-0.10382402736095298</v>
      </c>
      <c r="E31" s="378">
        <v>-9.251143601496481E-2</v>
      </c>
      <c r="F31" s="378">
        <v>-4.3177840208410423E-3</v>
      </c>
      <c r="G31" s="378" t="s">
        <v>140</v>
      </c>
      <c r="H31" s="378" t="s">
        <v>140</v>
      </c>
      <c r="I31" s="378">
        <v>4.1196865746632838E-2</v>
      </c>
      <c r="J31" s="713">
        <v>43062</v>
      </c>
    </row>
    <row r="32" spans="1:10">
      <c r="A32" s="380" t="s">
        <v>223</v>
      </c>
      <c r="B32" s="712">
        <v>1083.6531</v>
      </c>
      <c r="C32" s="378">
        <v>9.948492304605594E-4</v>
      </c>
      <c r="D32" s="378">
        <v>-4.5055638028610678E-2</v>
      </c>
      <c r="E32" s="378">
        <v>-4.4334666489935559E-2</v>
      </c>
      <c r="F32" s="378">
        <v>-6.4438585208316246E-3</v>
      </c>
      <c r="G32" s="378" t="s">
        <v>140</v>
      </c>
      <c r="H32" s="378" t="s">
        <v>140</v>
      </c>
      <c r="I32" s="378">
        <v>1.639659386527792E-2</v>
      </c>
      <c r="J32" s="713">
        <v>43062</v>
      </c>
    </row>
    <row r="33" spans="1:10">
      <c r="A33" s="380" t="s">
        <v>36</v>
      </c>
      <c r="B33" s="712">
        <v>239.4162</v>
      </c>
      <c r="C33" s="378">
        <v>1.610506681266366E-2</v>
      </c>
      <c r="D33" s="385">
        <v>-6.3486177381083642E-2</v>
      </c>
      <c r="E33" s="378">
        <v>-4.7128145428494639E-2</v>
      </c>
      <c r="F33" s="378">
        <v>5.9727263887867643E-3</v>
      </c>
      <c r="G33" s="378">
        <v>2.5490004811026701E-2</v>
      </c>
      <c r="H33" s="378">
        <v>4.676825724164746E-2</v>
      </c>
      <c r="I33" s="378">
        <v>5.0725547478716271E-2</v>
      </c>
      <c r="J33" s="713">
        <v>38425</v>
      </c>
    </row>
    <row r="34" spans="1:10">
      <c r="A34" s="380" t="s">
        <v>37</v>
      </c>
      <c r="B34" s="712">
        <v>209.52719999999999</v>
      </c>
      <c r="C34" s="378">
        <v>8.4690749792581954E-4</v>
      </c>
      <c r="D34" s="385">
        <v>-7.5880027309823572E-2</v>
      </c>
      <c r="E34" s="378">
        <v>-7.7453874278790358E-2</v>
      </c>
      <c r="F34" s="378">
        <v>-2.6919916247993392E-2</v>
      </c>
      <c r="G34" s="378">
        <v>9.3095317454787718E-3</v>
      </c>
      <c r="H34" s="378">
        <v>3.0122030579079473E-2</v>
      </c>
      <c r="I34" s="378">
        <v>4.2814229639015489E-2</v>
      </c>
      <c r="J34" s="713">
        <v>38425</v>
      </c>
    </row>
    <row r="35" spans="1:10">
      <c r="A35" s="380" t="s">
        <v>38</v>
      </c>
      <c r="B35" s="712">
        <v>265.2842</v>
      </c>
      <c r="C35" s="378">
        <v>1.0368991364696489E-2</v>
      </c>
      <c r="D35" s="378">
        <v>-4.1428786166267217E-2</v>
      </c>
      <c r="E35" s="378">
        <v>-3.5119311529537955E-2</v>
      </c>
      <c r="F35" s="378">
        <v>1.0996655272454081E-2</v>
      </c>
      <c r="G35" s="378">
        <v>2.4204887123211005E-2</v>
      </c>
      <c r="H35" s="378">
        <v>4.7219639495627241E-2</v>
      </c>
      <c r="I35" s="378">
        <v>4.9360534510207055E-2</v>
      </c>
      <c r="J35" s="713">
        <v>37474</v>
      </c>
    </row>
    <row r="36" spans="1:10">
      <c r="A36" s="23" t="s">
        <v>567</v>
      </c>
      <c r="B36" s="746"/>
      <c r="C36" s="747"/>
      <c r="D36" s="747"/>
      <c r="E36" s="747"/>
      <c r="F36" s="747"/>
      <c r="G36" s="267"/>
      <c r="H36" s="267"/>
      <c r="I36" s="265"/>
    </row>
    <row r="37" spans="1:10">
      <c r="A37" s="268" t="s">
        <v>113</v>
      </c>
      <c r="B37" s="265"/>
      <c r="C37" s="265"/>
      <c r="D37" s="265"/>
      <c r="E37" s="265"/>
      <c r="F37" s="265"/>
      <c r="G37" s="266"/>
      <c r="H37" s="266"/>
      <c r="I37" s="265"/>
    </row>
    <row r="38" spans="1:10">
      <c r="A38" s="561" t="s">
        <v>224</v>
      </c>
      <c r="B38" s="267"/>
      <c r="C38" s="267"/>
      <c r="D38" s="267"/>
      <c r="E38" s="267"/>
      <c r="F38" s="267"/>
      <c r="G38" s="267"/>
      <c r="H38" s="267"/>
      <c r="I38" s="267"/>
    </row>
    <row r="39" spans="1:10">
      <c r="A39" s="268" t="s">
        <v>225</v>
      </c>
      <c r="B39" s="266"/>
      <c r="C39" s="266"/>
      <c r="D39" s="266"/>
      <c r="E39" s="266"/>
      <c r="F39" s="266"/>
      <c r="G39" s="266"/>
      <c r="H39" s="266"/>
      <c r="I39" s="266"/>
    </row>
    <row r="40" spans="1:10">
      <c r="A40" s="561" t="s">
        <v>975</v>
      </c>
      <c r="B40" s="267"/>
      <c r="C40" s="267"/>
      <c r="D40" s="267"/>
      <c r="E40" s="267"/>
      <c r="F40" s="267"/>
      <c r="G40" s="265"/>
      <c r="H40" s="265"/>
      <c r="I40" s="267"/>
    </row>
    <row r="41" spans="1:10">
      <c r="B41" s="266"/>
      <c r="C41" s="266"/>
      <c r="D41" s="266"/>
      <c r="E41" s="266"/>
      <c r="F41" s="266"/>
      <c r="G41" s="286"/>
      <c r="H41" s="286"/>
      <c r="I41" s="266"/>
    </row>
    <row r="42" spans="1:10">
      <c r="A42" s="265"/>
      <c r="B42" s="265"/>
      <c r="C42" s="265"/>
      <c r="D42" s="265"/>
      <c r="E42" s="265"/>
      <c r="F42" s="265"/>
      <c r="I42" s="265"/>
    </row>
    <row r="43" spans="1:10">
      <c r="A43" s="621" t="s">
        <v>81</v>
      </c>
      <c r="B43" s="286"/>
      <c r="C43" s="286"/>
      <c r="D43" s="286"/>
      <c r="E43" s="286"/>
      <c r="F43" s="286"/>
      <c r="I43" s="8"/>
    </row>
    <row r="55" spans="7:7">
      <c r="G55" s="27" t="s">
        <v>838</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3" t="s">
        <v>682</v>
      </c>
      <c r="S1" s="139" t="str">
        <f>Naslovnica!A20</f>
        <v>Listopad 2022.</v>
      </c>
    </row>
    <row r="2" spans="1:20" ht="12.75" customHeight="1">
      <c r="A2" s="560" t="s">
        <v>965</v>
      </c>
      <c r="S2" s="537" t="str">
        <f>Naslovnica!A24</f>
        <v>October 2022</v>
      </c>
    </row>
    <row r="3" spans="1:20" ht="12.75" customHeight="1"/>
    <row r="4" spans="1:20" ht="12.75" customHeight="1">
      <c r="P4" s="70"/>
      <c r="Q4" s="70"/>
      <c r="R4" s="70"/>
      <c r="S4" s="25" t="s">
        <v>433</v>
      </c>
    </row>
    <row r="5" spans="1:20" ht="33" customHeight="1">
      <c r="A5" s="1113" t="s">
        <v>566</v>
      </c>
      <c r="B5" s="1082" t="s">
        <v>53</v>
      </c>
      <c r="C5" s="1082"/>
      <c r="D5" s="1082" t="s">
        <v>54</v>
      </c>
      <c r="E5" s="1114"/>
      <c r="F5" s="1082" t="s">
        <v>55</v>
      </c>
      <c r="G5" s="1082"/>
      <c r="H5" s="1115" t="s">
        <v>222</v>
      </c>
      <c r="I5" s="1116"/>
      <c r="J5" s="1115" t="s">
        <v>223</v>
      </c>
      <c r="K5" s="1116"/>
      <c r="L5" s="1082" t="s">
        <v>56</v>
      </c>
      <c r="M5" s="1082"/>
      <c r="N5" s="1082" t="s">
        <v>57</v>
      </c>
      <c r="O5" s="1082"/>
      <c r="P5" s="1082" t="s">
        <v>58</v>
      </c>
      <c r="Q5" s="1082"/>
      <c r="R5" s="1082" t="s">
        <v>432</v>
      </c>
      <c r="S5" s="1082"/>
    </row>
    <row r="6" spans="1:20">
      <c r="A6" s="1113"/>
      <c r="B6" s="715" t="s">
        <v>31</v>
      </c>
      <c r="C6" s="715" t="s">
        <v>32</v>
      </c>
      <c r="D6" s="715" t="s">
        <v>31</v>
      </c>
      <c r="E6" s="715" t="s">
        <v>32</v>
      </c>
      <c r="F6" s="715" t="s">
        <v>31</v>
      </c>
      <c r="G6" s="715" t="s">
        <v>32</v>
      </c>
      <c r="H6" s="715" t="s">
        <v>31</v>
      </c>
      <c r="I6" s="715" t="s">
        <v>32</v>
      </c>
      <c r="J6" s="715" t="s">
        <v>31</v>
      </c>
      <c r="K6" s="715" t="s">
        <v>32</v>
      </c>
      <c r="L6" s="715" t="s">
        <v>32</v>
      </c>
      <c r="M6" s="715" t="s">
        <v>32</v>
      </c>
      <c r="N6" s="715" t="s">
        <v>31</v>
      </c>
      <c r="O6" s="715" t="s">
        <v>32</v>
      </c>
      <c r="P6" s="715" t="s">
        <v>31</v>
      </c>
      <c r="Q6" s="715" t="s">
        <v>32</v>
      </c>
      <c r="R6" s="715" t="s">
        <v>31</v>
      </c>
      <c r="S6" s="715" t="s">
        <v>32</v>
      </c>
    </row>
    <row r="7" spans="1:20">
      <c r="A7" s="1113"/>
      <c r="B7" s="716" t="s">
        <v>29</v>
      </c>
      <c r="C7" s="716" t="s">
        <v>30</v>
      </c>
      <c r="D7" s="716" t="s">
        <v>29</v>
      </c>
      <c r="E7" s="716" t="s">
        <v>30</v>
      </c>
      <c r="F7" s="716" t="s">
        <v>29</v>
      </c>
      <c r="G7" s="716" t="s">
        <v>30</v>
      </c>
      <c r="H7" s="716" t="s">
        <v>29</v>
      </c>
      <c r="I7" s="716" t="s">
        <v>30</v>
      </c>
      <c r="J7" s="716" t="s">
        <v>29</v>
      </c>
      <c r="K7" s="716" t="s">
        <v>30</v>
      </c>
      <c r="L7" s="716" t="s">
        <v>30</v>
      </c>
      <c r="M7" s="716" t="s">
        <v>30</v>
      </c>
      <c r="N7" s="716" t="s">
        <v>29</v>
      </c>
      <c r="O7" s="716" t="s">
        <v>30</v>
      </c>
      <c r="P7" s="716" t="s">
        <v>29</v>
      </c>
      <c r="Q7" s="716" t="s">
        <v>30</v>
      </c>
      <c r="R7" s="716" t="s">
        <v>29</v>
      </c>
      <c r="S7" s="716" t="s">
        <v>30</v>
      </c>
    </row>
    <row r="8" spans="1:20" ht="18">
      <c r="A8" s="365" t="s">
        <v>434</v>
      </c>
      <c r="B8" s="386">
        <v>83729.371040000013</v>
      </c>
      <c r="C8" s="387">
        <v>9.2148547181404653E-2</v>
      </c>
      <c r="D8" s="386">
        <v>175787.37356000001</v>
      </c>
      <c r="E8" s="387">
        <v>8.1543811658470078E-2</v>
      </c>
      <c r="F8" s="386">
        <v>96818.008700000006</v>
      </c>
      <c r="G8" s="387">
        <v>0.23194057507161056</v>
      </c>
      <c r="H8" s="386">
        <v>13684.60296</v>
      </c>
      <c r="I8" s="387">
        <v>0.31570595958894138</v>
      </c>
      <c r="J8" s="386">
        <v>8840.819230000001</v>
      </c>
      <c r="K8" s="387">
        <v>0.35248675031888799</v>
      </c>
      <c r="L8" s="386">
        <v>55384.763800000001</v>
      </c>
      <c r="M8" s="387">
        <v>0.1368172570846361</v>
      </c>
      <c r="N8" s="386">
        <v>32915.54999</v>
      </c>
      <c r="O8" s="387">
        <v>8.5485503367864382E-2</v>
      </c>
      <c r="P8" s="386">
        <v>179571.29775999999</v>
      </c>
      <c r="Q8" s="387">
        <v>9.1389881264261341E-2</v>
      </c>
      <c r="R8" s="386">
        <v>646731.78704000008</v>
      </c>
      <c r="S8" s="387">
        <v>0.1025748738881134</v>
      </c>
      <c r="T8" s="53"/>
    </row>
    <row r="9" spans="1:20" ht="18">
      <c r="A9" s="365" t="s">
        <v>435</v>
      </c>
      <c r="B9" s="386">
        <v>721.45132999999998</v>
      </c>
      <c r="C9" s="387">
        <v>7.9399488012196252E-4</v>
      </c>
      <c r="D9" s="386">
        <v>1056.8819099999998</v>
      </c>
      <c r="E9" s="387">
        <v>4.9026376393790469E-4</v>
      </c>
      <c r="F9" s="386">
        <v>36.789269999999995</v>
      </c>
      <c r="G9" s="387">
        <v>8.8133649460864691E-5</v>
      </c>
      <c r="H9" s="386">
        <v>8.5901700000000005</v>
      </c>
      <c r="I9" s="387">
        <v>1.9817658362534886E-4</v>
      </c>
      <c r="J9" s="386">
        <v>0</v>
      </c>
      <c r="K9" s="387">
        <v>0</v>
      </c>
      <c r="L9" s="386">
        <v>42.799379999999999</v>
      </c>
      <c r="M9" s="387">
        <v>1.0572752097794508E-4</v>
      </c>
      <c r="N9" s="386">
        <v>0</v>
      </c>
      <c r="O9" s="387">
        <v>0</v>
      </c>
      <c r="P9" s="386">
        <v>3637.6837300000002</v>
      </c>
      <c r="Q9" s="387">
        <v>1.8513397648100582E-3</v>
      </c>
      <c r="R9" s="386">
        <v>5504.1957899999998</v>
      </c>
      <c r="S9" s="387">
        <v>8.7299279288372889E-4</v>
      </c>
      <c r="T9" s="53"/>
    </row>
    <row r="10" spans="1:20" ht="18">
      <c r="A10" s="365" t="s">
        <v>436</v>
      </c>
      <c r="B10" s="386">
        <v>826934.47804999992</v>
      </c>
      <c r="C10" s="387">
        <v>0.91008459540580144</v>
      </c>
      <c r="D10" s="386">
        <v>1984863.7891600002</v>
      </c>
      <c r="E10" s="387">
        <v>0.92073370068150129</v>
      </c>
      <c r="F10" s="386">
        <v>321353.10179000004</v>
      </c>
      <c r="G10" s="387">
        <v>0.7698446211713752</v>
      </c>
      <c r="H10" s="386">
        <v>29739.648499999999</v>
      </c>
      <c r="I10" s="387">
        <v>0.6860984052642416</v>
      </c>
      <c r="J10" s="386">
        <v>16262.054099999999</v>
      </c>
      <c r="K10" s="387">
        <v>0.64837414430641482</v>
      </c>
      <c r="L10" s="386">
        <v>352981.71775999997</v>
      </c>
      <c r="M10" s="387">
        <v>0.8719724904730275</v>
      </c>
      <c r="N10" s="386">
        <v>356967.07252999995</v>
      </c>
      <c r="O10" s="387">
        <v>0.92708491549589334</v>
      </c>
      <c r="P10" s="386">
        <v>1789282.6958099999</v>
      </c>
      <c r="Q10" s="387">
        <v>0.91062622567234341</v>
      </c>
      <c r="R10" s="386">
        <v>5678384.5577000007</v>
      </c>
      <c r="S10" s="387">
        <v>0.90061999667609238</v>
      </c>
      <c r="T10" s="53"/>
    </row>
    <row r="11" spans="1:20" ht="18.75">
      <c r="A11" s="365" t="s">
        <v>437</v>
      </c>
      <c r="B11" s="388">
        <v>772587.11374000006</v>
      </c>
      <c r="C11" s="389">
        <v>0.85027248166243508</v>
      </c>
      <c r="D11" s="388">
        <v>1640684.2296899999</v>
      </c>
      <c r="E11" s="389">
        <v>0.76107653870372438</v>
      </c>
      <c r="F11" s="388">
        <v>163615.58052000002</v>
      </c>
      <c r="G11" s="389">
        <v>0.39196315175282265</v>
      </c>
      <c r="H11" s="388">
        <v>12659.75432</v>
      </c>
      <c r="I11" s="389">
        <v>0.29206253900375095</v>
      </c>
      <c r="J11" s="388">
        <v>11797.543390000001</v>
      </c>
      <c r="K11" s="389">
        <v>0.47037244208952983</v>
      </c>
      <c r="L11" s="388">
        <v>229305.95921</v>
      </c>
      <c r="M11" s="389">
        <v>0.56645564988892583</v>
      </c>
      <c r="N11" s="388">
        <v>308883.60479000001</v>
      </c>
      <c r="O11" s="389">
        <v>0.80220656940490753</v>
      </c>
      <c r="P11" s="388">
        <v>1145547.4591099999</v>
      </c>
      <c r="Q11" s="389">
        <v>0.5830076831686154</v>
      </c>
      <c r="R11" s="388">
        <v>4285081.2447699998</v>
      </c>
      <c r="S11" s="389">
        <v>0.67963517039161281</v>
      </c>
    </row>
    <row r="12" spans="1:20" ht="19.5">
      <c r="A12" s="372" t="s">
        <v>438</v>
      </c>
      <c r="B12" s="388">
        <v>52160.74613</v>
      </c>
      <c r="C12" s="389">
        <v>5.7405626198736751E-2</v>
      </c>
      <c r="D12" s="388">
        <v>526329.07782000001</v>
      </c>
      <c r="E12" s="389">
        <v>0.24415222961096908</v>
      </c>
      <c r="F12" s="388">
        <v>57140.376850000001</v>
      </c>
      <c r="G12" s="389">
        <v>0.13688746592035148</v>
      </c>
      <c r="H12" s="388">
        <v>6390.5192200000001</v>
      </c>
      <c r="I12" s="389">
        <v>0.14743029143913672</v>
      </c>
      <c r="J12" s="388">
        <v>870.51285999999993</v>
      </c>
      <c r="K12" s="389">
        <v>3.4707671444176899E-2</v>
      </c>
      <c r="L12" s="388">
        <v>98099.419949999996</v>
      </c>
      <c r="M12" s="389">
        <v>0.24233548431514354</v>
      </c>
      <c r="N12" s="388">
        <v>0</v>
      </c>
      <c r="O12" s="389">
        <v>0</v>
      </c>
      <c r="P12" s="388">
        <v>346483.43452000001</v>
      </c>
      <c r="Q12" s="389">
        <v>0.17633708914404111</v>
      </c>
      <c r="R12" s="388">
        <v>1087474.0873500002</v>
      </c>
      <c r="S12" s="389">
        <v>0.17247879198431654</v>
      </c>
    </row>
    <row r="13" spans="1:20" ht="19.5">
      <c r="A13" s="372" t="s">
        <v>439</v>
      </c>
      <c r="B13" s="388">
        <v>696549.97278999991</v>
      </c>
      <c r="C13" s="389">
        <v>0.76658963556745019</v>
      </c>
      <c r="D13" s="388">
        <v>1085452.9877500001</v>
      </c>
      <c r="E13" s="389">
        <v>0.50351724475249982</v>
      </c>
      <c r="F13" s="388">
        <v>78398.652920000008</v>
      </c>
      <c r="G13" s="389">
        <v>0.18781452838437071</v>
      </c>
      <c r="H13" s="388">
        <v>3877.5228299999999</v>
      </c>
      <c r="I13" s="389">
        <v>8.9455066358255342E-2</v>
      </c>
      <c r="J13" s="388">
        <v>8303.5280599999987</v>
      </c>
      <c r="K13" s="389">
        <v>0.33106475156953291</v>
      </c>
      <c r="L13" s="388">
        <v>113985.64107</v>
      </c>
      <c r="M13" s="389">
        <v>0.28157929524710273</v>
      </c>
      <c r="N13" s="388">
        <v>276037.20886000001</v>
      </c>
      <c r="O13" s="389">
        <v>0.71690066715659995</v>
      </c>
      <c r="P13" s="388">
        <v>740252.92441999994</v>
      </c>
      <c r="Q13" s="389">
        <v>0.37673964443183749</v>
      </c>
      <c r="R13" s="388">
        <v>3002858.4386999998</v>
      </c>
      <c r="S13" s="389">
        <v>0.47626826425721797</v>
      </c>
    </row>
    <row r="14" spans="1:20" ht="19.5">
      <c r="A14" s="372" t="s">
        <v>440</v>
      </c>
      <c r="B14" s="388">
        <v>0</v>
      </c>
      <c r="C14" s="389">
        <v>0</v>
      </c>
      <c r="D14" s="388">
        <v>0</v>
      </c>
      <c r="E14" s="389">
        <v>0</v>
      </c>
      <c r="F14" s="388">
        <v>0</v>
      </c>
      <c r="G14" s="389">
        <v>0</v>
      </c>
      <c r="H14" s="388">
        <v>361.93367000000001</v>
      </c>
      <c r="I14" s="389">
        <v>8.3498671411141364E-3</v>
      </c>
      <c r="J14" s="388">
        <v>493.92586</v>
      </c>
      <c r="K14" s="389">
        <v>1.9693007713478834E-2</v>
      </c>
      <c r="L14" s="388">
        <v>0</v>
      </c>
      <c r="M14" s="389">
        <v>0</v>
      </c>
      <c r="N14" s="388">
        <v>0</v>
      </c>
      <c r="O14" s="389">
        <v>0</v>
      </c>
      <c r="P14" s="388">
        <v>0</v>
      </c>
      <c r="Q14" s="389">
        <v>0</v>
      </c>
      <c r="R14" s="388">
        <v>855.85952999999995</v>
      </c>
      <c r="S14" s="389">
        <v>1.3574357270653258E-4</v>
      </c>
    </row>
    <row r="15" spans="1:20" ht="19.5">
      <c r="A15" s="372" t="s">
        <v>441</v>
      </c>
      <c r="B15" s="388">
        <v>20267.925480000002</v>
      </c>
      <c r="C15" s="389">
        <v>2.2305910866937444E-2</v>
      </c>
      <c r="D15" s="388">
        <v>21976.360109999998</v>
      </c>
      <c r="E15" s="389">
        <v>1.0194339521984461E-2</v>
      </c>
      <c r="F15" s="388">
        <v>21796.38193</v>
      </c>
      <c r="G15" s="389">
        <v>5.2216167500299566E-2</v>
      </c>
      <c r="H15" s="388">
        <v>1565.6163999999999</v>
      </c>
      <c r="I15" s="389">
        <v>3.6119018531625989E-2</v>
      </c>
      <c r="J15" s="388">
        <v>2129.5766100000001</v>
      </c>
      <c r="K15" s="389">
        <v>8.4907011362341106E-2</v>
      </c>
      <c r="L15" s="388">
        <v>12506.484550000001</v>
      </c>
      <c r="M15" s="389">
        <v>3.0894830897561391E-2</v>
      </c>
      <c r="N15" s="388">
        <v>27876.744739999998</v>
      </c>
      <c r="O15" s="389">
        <v>7.2399141350527552E-2</v>
      </c>
      <c r="P15" s="388">
        <v>29146.017370000001</v>
      </c>
      <c r="Q15" s="389">
        <v>1.4833389856826742E-2</v>
      </c>
      <c r="R15" s="388">
        <v>137265.10719000001</v>
      </c>
      <c r="S15" s="389">
        <v>2.1770927827275296E-2</v>
      </c>
    </row>
    <row r="16" spans="1:20" ht="19.5" customHeight="1">
      <c r="A16" s="373" t="s">
        <v>442</v>
      </c>
      <c r="B16" s="388">
        <v>0</v>
      </c>
      <c r="C16" s="389">
        <v>0</v>
      </c>
      <c r="D16" s="388">
        <v>0</v>
      </c>
      <c r="E16" s="389">
        <v>0</v>
      </c>
      <c r="F16" s="388">
        <v>0</v>
      </c>
      <c r="G16" s="389">
        <v>0</v>
      </c>
      <c r="H16" s="388">
        <v>0</v>
      </c>
      <c r="I16" s="389">
        <v>0</v>
      </c>
      <c r="J16" s="388">
        <v>0</v>
      </c>
      <c r="K16" s="389">
        <v>0</v>
      </c>
      <c r="L16" s="388">
        <v>3204.50101</v>
      </c>
      <c r="M16" s="389">
        <v>7.9160947602189835E-3</v>
      </c>
      <c r="N16" s="388">
        <v>0</v>
      </c>
      <c r="O16" s="389">
        <v>0</v>
      </c>
      <c r="P16" s="388">
        <v>0</v>
      </c>
      <c r="Q16" s="389">
        <v>0</v>
      </c>
      <c r="R16" s="388">
        <v>3204.50101</v>
      </c>
      <c r="S16" s="389">
        <v>5.0824977766981473E-4</v>
      </c>
    </row>
    <row r="17" spans="1:19" ht="18.75" customHeight="1">
      <c r="A17" s="373" t="s">
        <v>443</v>
      </c>
      <c r="B17" s="388">
        <v>3608.4693399999996</v>
      </c>
      <c r="C17" s="389">
        <v>3.9713090293105107E-3</v>
      </c>
      <c r="D17" s="388">
        <v>6925.8040099999998</v>
      </c>
      <c r="E17" s="389">
        <v>3.2127248182711671E-3</v>
      </c>
      <c r="F17" s="388">
        <v>6280.1688199999999</v>
      </c>
      <c r="G17" s="389">
        <v>1.5044989947800876E-2</v>
      </c>
      <c r="H17" s="388">
        <v>464.16219999999998</v>
      </c>
      <c r="I17" s="389">
        <v>1.0708295533618763E-2</v>
      </c>
      <c r="J17" s="388">
        <v>0</v>
      </c>
      <c r="K17" s="389">
        <v>0</v>
      </c>
      <c r="L17" s="388">
        <v>1509.9126299999998</v>
      </c>
      <c r="M17" s="389">
        <v>3.7299446688991572E-3</v>
      </c>
      <c r="N17" s="388">
        <v>4969.6511900000005</v>
      </c>
      <c r="O17" s="389">
        <v>1.2906760897780045E-2</v>
      </c>
      <c r="P17" s="388">
        <v>0</v>
      </c>
      <c r="Q17" s="389">
        <v>0</v>
      </c>
      <c r="R17" s="388">
        <v>23758.168189999997</v>
      </c>
      <c r="S17" s="389">
        <v>3.7681634871475863E-3</v>
      </c>
    </row>
    <row r="18" spans="1:19" ht="19.5">
      <c r="A18" s="374" t="s">
        <v>444</v>
      </c>
      <c r="B18" s="388">
        <v>0</v>
      </c>
      <c r="C18" s="389">
        <v>0</v>
      </c>
      <c r="D18" s="388">
        <v>0</v>
      </c>
      <c r="E18" s="389">
        <v>0</v>
      </c>
      <c r="F18" s="388">
        <v>0</v>
      </c>
      <c r="G18" s="389">
        <v>0</v>
      </c>
      <c r="H18" s="388">
        <v>0</v>
      </c>
      <c r="I18" s="389">
        <v>0</v>
      </c>
      <c r="J18" s="388">
        <v>0</v>
      </c>
      <c r="K18" s="389">
        <v>0</v>
      </c>
      <c r="L18" s="388">
        <v>0</v>
      </c>
      <c r="M18" s="389">
        <v>0</v>
      </c>
      <c r="N18" s="388">
        <v>0</v>
      </c>
      <c r="O18" s="389">
        <v>0</v>
      </c>
      <c r="P18" s="388">
        <v>0</v>
      </c>
      <c r="Q18" s="389">
        <v>0</v>
      </c>
      <c r="R18" s="388">
        <v>0</v>
      </c>
      <c r="S18" s="389">
        <v>0</v>
      </c>
    </row>
    <row r="19" spans="1:19" ht="18.75">
      <c r="A19" s="365" t="s">
        <v>445</v>
      </c>
      <c r="B19" s="388">
        <v>0</v>
      </c>
      <c r="C19" s="389">
        <v>0</v>
      </c>
      <c r="D19" s="388">
        <v>0</v>
      </c>
      <c r="E19" s="389">
        <v>0</v>
      </c>
      <c r="F19" s="388">
        <v>0</v>
      </c>
      <c r="G19" s="389">
        <v>0</v>
      </c>
      <c r="H19" s="388">
        <v>0</v>
      </c>
      <c r="I19" s="389">
        <v>0</v>
      </c>
      <c r="J19" s="388">
        <v>0</v>
      </c>
      <c r="K19" s="389">
        <v>0</v>
      </c>
      <c r="L19" s="388">
        <v>0</v>
      </c>
      <c r="M19" s="389">
        <v>0</v>
      </c>
      <c r="N19" s="388">
        <v>0</v>
      </c>
      <c r="O19" s="389">
        <v>0</v>
      </c>
      <c r="P19" s="388">
        <v>29665.0828</v>
      </c>
      <c r="Q19" s="389">
        <v>1.509755973591E-2</v>
      </c>
      <c r="R19" s="388">
        <v>29665.0828</v>
      </c>
      <c r="S19" s="389">
        <v>4.7050294852790968E-3</v>
      </c>
    </row>
    <row r="20" spans="1:19" ht="19.5">
      <c r="A20" s="372" t="s">
        <v>446</v>
      </c>
      <c r="B20" s="388">
        <v>54347.364310000004</v>
      </c>
      <c r="C20" s="389">
        <v>5.9812113743366556E-2</v>
      </c>
      <c r="D20" s="388">
        <v>344179.55947000004</v>
      </c>
      <c r="E20" s="389">
        <v>0.15965716197777682</v>
      </c>
      <c r="F20" s="388">
        <v>157737.52127</v>
      </c>
      <c r="G20" s="389">
        <v>0.3778814694185525</v>
      </c>
      <c r="H20" s="388">
        <v>17079.894179999999</v>
      </c>
      <c r="I20" s="389">
        <v>0.39403586626049064</v>
      </c>
      <c r="J20" s="388">
        <v>4464.5107099999996</v>
      </c>
      <c r="K20" s="389">
        <v>0.17800170221688505</v>
      </c>
      <c r="L20" s="388">
        <v>123675.75855</v>
      </c>
      <c r="M20" s="389">
        <v>0.30551684058410183</v>
      </c>
      <c r="N20" s="388">
        <v>48083.46774</v>
      </c>
      <c r="O20" s="389">
        <v>0.12487834609098594</v>
      </c>
      <c r="P20" s="388">
        <v>643735.23670000001</v>
      </c>
      <c r="Q20" s="389">
        <v>0.32761854250372807</v>
      </c>
      <c r="R20" s="388">
        <v>1393303.31293</v>
      </c>
      <c r="S20" s="389">
        <v>0.22098482628447941</v>
      </c>
    </row>
    <row r="21" spans="1:19" ht="19.5">
      <c r="A21" s="372" t="s">
        <v>447</v>
      </c>
      <c r="B21" s="388">
        <v>2740.72289</v>
      </c>
      <c r="C21" s="389">
        <v>3.0163087265956926E-3</v>
      </c>
      <c r="D21" s="388">
        <v>141550.60055999999</v>
      </c>
      <c r="E21" s="389">
        <v>6.5662142157600634E-2</v>
      </c>
      <c r="F21" s="388">
        <v>30368.742730000002</v>
      </c>
      <c r="G21" s="389">
        <v>7.2752411948728626E-2</v>
      </c>
      <c r="H21" s="388">
        <v>4297.5985499999997</v>
      </c>
      <c r="I21" s="389">
        <v>9.9146279809625759E-2</v>
      </c>
      <c r="J21" s="388">
        <v>0</v>
      </c>
      <c r="K21" s="389">
        <v>0</v>
      </c>
      <c r="L21" s="388">
        <v>56499.89402</v>
      </c>
      <c r="M21" s="389">
        <v>0.13957196880541783</v>
      </c>
      <c r="N21" s="388">
        <v>0</v>
      </c>
      <c r="O21" s="389">
        <v>0</v>
      </c>
      <c r="P21" s="388">
        <v>212718.29178</v>
      </c>
      <c r="Q21" s="389">
        <v>0.10825950288833452</v>
      </c>
      <c r="R21" s="388">
        <v>448175.85053</v>
      </c>
      <c r="S21" s="389">
        <v>7.1082916085226197E-2</v>
      </c>
    </row>
    <row r="22" spans="1:19" ht="19.5">
      <c r="A22" s="372" t="s">
        <v>448</v>
      </c>
      <c r="B22" s="388">
        <v>34459.951529999998</v>
      </c>
      <c r="C22" s="389">
        <v>3.7924976982260175E-2</v>
      </c>
      <c r="D22" s="388">
        <v>24345.7896</v>
      </c>
      <c r="E22" s="389">
        <v>1.1293464607920384E-2</v>
      </c>
      <c r="F22" s="388">
        <v>59895.710619999998</v>
      </c>
      <c r="G22" s="389">
        <v>0.14348823893468046</v>
      </c>
      <c r="H22" s="388">
        <v>3609.9994999999999</v>
      </c>
      <c r="I22" s="389">
        <v>8.3283260726995809E-2</v>
      </c>
      <c r="J22" s="388">
        <v>2894.2080699999997</v>
      </c>
      <c r="K22" s="389">
        <v>0.11539315201460131</v>
      </c>
      <c r="L22" s="388">
        <v>30046.762730000002</v>
      </c>
      <c r="M22" s="389">
        <v>7.4224667199744798E-2</v>
      </c>
      <c r="N22" s="388">
        <v>35185.925459999999</v>
      </c>
      <c r="O22" s="389">
        <v>9.1381931953926784E-2</v>
      </c>
      <c r="P22" s="388">
        <v>91723.776040000012</v>
      </c>
      <c r="Q22" s="389">
        <v>4.6681318818605502E-2</v>
      </c>
      <c r="R22" s="388">
        <v>282162.12355000002</v>
      </c>
      <c r="S22" s="389">
        <v>4.475231435833759E-2</v>
      </c>
    </row>
    <row r="23" spans="1:19" ht="19.5">
      <c r="A23" s="372" t="s">
        <v>440</v>
      </c>
      <c r="B23" s="388">
        <v>0</v>
      </c>
      <c r="C23" s="389">
        <v>0</v>
      </c>
      <c r="D23" s="388">
        <v>0</v>
      </c>
      <c r="E23" s="389">
        <v>0</v>
      </c>
      <c r="F23" s="388">
        <v>0</v>
      </c>
      <c r="G23" s="389">
        <v>0</v>
      </c>
      <c r="H23" s="388">
        <v>0</v>
      </c>
      <c r="I23" s="389">
        <v>0</v>
      </c>
      <c r="J23" s="388">
        <v>0</v>
      </c>
      <c r="K23" s="389">
        <v>0</v>
      </c>
      <c r="L23" s="388">
        <v>0</v>
      </c>
      <c r="M23" s="389">
        <v>0</v>
      </c>
      <c r="N23" s="388">
        <v>0</v>
      </c>
      <c r="O23" s="389">
        <v>0</v>
      </c>
      <c r="P23" s="388">
        <v>0</v>
      </c>
      <c r="Q23" s="389">
        <v>0</v>
      </c>
      <c r="R23" s="388">
        <v>0</v>
      </c>
      <c r="S23" s="389">
        <v>0</v>
      </c>
    </row>
    <row r="24" spans="1:19" ht="19.5">
      <c r="A24" s="372" t="s">
        <v>449</v>
      </c>
      <c r="B24" s="388">
        <v>0</v>
      </c>
      <c r="C24" s="389">
        <v>0</v>
      </c>
      <c r="D24" s="388">
        <v>0</v>
      </c>
      <c r="E24" s="389">
        <v>0</v>
      </c>
      <c r="F24" s="388">
        <v>0</v>
      </c>
      <c r="G24" s="389">
        <v>0</v>
      </c>
      <c r="H24" s="388">
        <v>0</v>
      </c>
      <c r="I24" s="389">
        <v>0</v>
      </c>
      <c r="J24" s="388">
        <v>0</v>
      </c>
      <c r="K24" s="389">
        <v>0</v>
      </c>
      <c r="L24" s="388">
        <v>0</v>
      </c>
      <c r="M24" s="389">
        <v>0</v>
      </c>
      <c r="N24" s="388">
        <v>7072.2586100000008</v>
      </c>
      <c r="O24" s="389">
        <v>1.8367476387520117E-2</v>
      </c>
      <c r="P24" s="388">
        <v>0</v>
      </c>
      <c r="Q24" s="389">
        <v>0</v>
      </c>
      <c r="R24" s="388">
        <v>7072.2586100000008</v>
      </c>
      <c r="S24" s="389">
        <v>1.1216953450596458E-3</v>
      </c>
    </row>
    <row r="25" spans="1:19" ht="19.5">
      <c r="A25" s="373" t="s">
        <v>442</v>
      </c>
      <c r="B25" s="388">
        <v>0</v>
      </c>
      <c r="C25" s="389">
        <v>0</v>
      </c>
      <c r="D25" s="388">
        <v>18516.231239999997</v>
      </c>
      <c r="E25" s="389">
        <v>8.5892635078473577E-3</v>
      </c>
      <c r="F25" s="388">
        <v>4458.9231500000005</v>
      </c>
      <c r="G25" s="389">
        <v>1.0681950739306181E-2</v>
      </c>
      <c r="H25" s="388">
        <v>487.44549000000001</v>
      </c>
      <c r="I25" s="389">
        <v>1.1245444724817338E-2</v>
      </c>
      <c r="J25" s="388">
        <v>0</v>
      </c>
      <c r="K25" s="389">
        <v>0</v>
      </c>
      <c r="L25" s="388">
        <v>4530.8124000000007</v>
      </c>
      <c r="M25" s="389">
        <v>1.1192488374087048E-2</v>
      </c>
      <c r="N25" s="388">
        <v>0</v>
      </c>
      <c r="O25" s="389">
        <v>0</v>
      </c>
      <c r="P25" s="388">
        <v>0</v>
      </c>
      <c r="Q25" s="389">
        <v>0</v>
      </c>
      <c r="R25" s="388">
        <v>27993.412279999997</v>
      </c>
      <c r="S25" s="389">
        <v>4.4398942372402186E-3</v>
      </c>
    </row>
    <row r="26" spans="1:19" ht="19.5">
      <c r="A26" s="373" t="s">
        <v>450</v>
      </c>
      <c r="B26" s="388">
        <v>17146.689890000001</v>
      </c>
      <c r="C26" s="389">
        <v>1.8870828034510685E-2</v>
      </c>
      <c r="D26" s="388">
        <v>159766.93807</v>
      </c>
      <c r="E26" s="389">
        <v>7.4112291704408417E-2</v>
      </c>
      <c r="F26" s="388">
        <v>63014.144770000006</v>
      </c>
      <c r="G26" s="389">
        <v>0.15095886779583725</v>
      </c>
      <c r="H26" s="388">
        <v>8684.8506400000006</v>
      </c>
      <c r="I26" s="389">
        <v>0.20036088099905178</v>
      </c>
      <c r="J26" s="388">
        <v>1570.3026399999999</v>
      </c>
      <c r="K26" s="389">
        <v>6.2608550202283744E-2</v>
      </c>
      <c r="L26" s="388">
        <v>32598.289399999998</v>
      </c>
      <c r="M26" s="389">
        <v>8.0527716204852134E-2</v>
      </c>
      <c r="N26" s="388">
        <v>5825.2836699999998</v>
      </c>
      <c r="O26" s="389">
        <v>1.512893774953904E-2</v>
      </c>
      <c r="P26" s="388">
        <v>309576.39566000004</v>
      </c>
      <c r="Q26" s="389">
        <v>0.15755385406524333</v>
      </c>
      <c r="R26" s="388">
        <v>598182.89474000002</v>
      </c>
      <c r="S26" s="389">
        <v>9.4874778415966601E-2</v>
      </c>
    </row>
    <row r="27" spans="1:19" ht="19.5">
      <c r="A27" s="374" t="s">
        <v>444</v>
      </c>
      <c r="B27" s="388">
        <v>0</v>
      </c>
      <c r="C27" s="389">
        <v>0</v>
      </c>
      <c r="D27" s="388">
        <v>0</v>
      </c>
      <c r="E27" s="389">
        <v>0</v>
      </c>
      <c r="F27" s="388">
        <v>0</v>
      </c>
      <c r="G27" s="389">
        <v>0</v>
      </c>
      <c r="H27" s="388">
        <v>0</v>
      </c>
      <c r="I27" s="389">
        <v>0</v>
      </c>
      <c r="J27" s="388">
        <v>0</v>
      </c>
      <c r="K27" s="389">
        <v>0</v>
      </c>
      <c r="L27" s="388">
        <v>0</v>
      </c>
      <c r="M27" s="389">
        <v>0</v>
      </c>
      <c r="N27" s="388">
        <v>0</v>
      </c>
      <c r="O27" s="389">
        <v>0</v>
      </c>
      <c r="P27" s="388">
        <v>29716.773219999999</v>
      </c>
      <c r="Q27" s="389">
        <v>1.5123866731544755E-2</v>
      </c>
      <c r="R27" s="388">
        <v>29716.773219999999</v>
      </c>
      <c r="S27" s="389">
        <v>4.7132278426491444E-3</v>
      </c>
    </row>
    <row r="28" spans="1:19" ht="19.5" customHeight="1">
      <c r="A28" s="372" t="s">
        <v>445</v>
      </c>
      <c r="B28" s="388">
        <v>0</v>
      </c>
      <c r="C28" s="389">
        <v>0</v>
      </c>
      <c r="D28" s="388">
        <v>0</v>
      </c>
      <c r="E28" s="389">
        <v>0</v>
      </c>
      <c r="F28" s="388">
        <v>0</v>
      </c>
      <c r="G28" s="389">
        <v>0</v>
      </c>
      <c r="H28" s="388">
        <v>0</v>
      </c>
      <c r="I28" s="389">
        <v>0</v>
      </c>
      <c r="J28" s="388">
        <v>0</v>
      </c>
      <c r="K28" s="389">
        <v>0</v>
      </c>
      <c r="L28" s="388">
        <v>0</v>
      </c>
      <c r="M28" s="389">
        <v>0</v>
      </c>
      <c r="N28" s="388">
        <v>0</v>
      </c>
      <c r="O28" s="389">
        <v>0</v>
      </c>
      <c r="P28" s="388">
        <v>0</v>
      </c>
      <c r="Q28" s="389">
        <v>0</v>
      </c>
      <c r="R28" s="388">
        <v>0</v>
      </c>
      <c r="S28" s="389">
        <v>0</v>
      </c>
    </row>
    <row r="29" spans="1:19" ht="19.5">
      <c r="A29" s="372" t="s">
        <v>451</v>
      </c>
      <c r="B29" s="388">
        <v>0</v>
      </c>
      <c r="C29" s="389">
        <v>0</v>
      </c>
      <c r="D29" s="388">
        <v>0</v>
      </c>
      <c r="E29" s="389">
        <v>0</v>
      </c>
      <c r="F29" s="388">
        <v>0</v>
      </c>
      <c r="G29" s="389">
        <v>0</v>
      </c>
      <c r="H29" s="388">
        <v>0</v>
      </c>
      <c r="I29" s="389">
        <v>0</v>
      </c>
      <c r="J29" s="388">
        <v>0</v>
      </c>
      <c r="K29" s="389">
        <v>0</v>
      </c>
      <c r="L29" s="388">
        <v>0</v>
      </c>
      <c r="M29" s="389">
        <v>0</v>
      </c>
      <c r="N29" s="388">
        <v>0</v>
      </c>
      <c r="O29" s="389">
        <v>0</v>
      </c>
      <c r="P29" s="388">
        <v>0</v>
      </c>
      <c r="Q29" s="389">
        <v>0</v>
      </c>
      <c r="R29" s="388">
        <v>0</v>
      </c>
      <c r="S29" s="389">
        <v>0</v>
      </c>
    </row>
    <row r="30" spans="1:19" ht="18">
      <c r="A30" s="365" t="s">
        <v>452</v>
      </c>
      <c r="B30" s="386">
        <v>911385.30041999999</v>
      </c>
      <c r="C30" s="387">
        <v>1.0030271374673281</v>
      </c>
      <c r="D30" s="386">
        <v>2161708.0446299999</v>
      </c>
      <c r="E30" s="387">
        <v>1.0027677761039091</v>
      </c>
      <c r="F30" s="386">
        <v>418207.89976</v>
      </c>
      <c r="G30" s="387">
        <v>1.0018733298924465</v>
      </c>
      <c r="H30" s="386">
        <v>43432.841630000003</v>
      </c>
      <c r="I30" s="387">
        <v>1.0020025414368083</v>
      </c>
      <c r="J30" s="386">
        <v>25102.873329999999</v>
      </c>
      <c r="K30" s="387">
        <v>1.0008608946253028</v>
      </c>
      <c r="L30" s="386">
        <v>408409.28094000003</v>
      </c>
      <c r="M30" s="387">
        <v>1.0088954750786416</v>
      </c>
      <c r="N30" s="386">
        <v>389882.62251999998</v>
      </c>
      <c r="O30" s="387">
        <v>1.0125704188637579</v>
      </c>
      <c r="P30" s="386">
        <v>1972491.6772999999</v>
      </c>
      <c r="Q30" s="387">
        <v>1.0038674467014148</v>
      </c>
      <c r="R30" s="386">
        <v>6330620.540529999</v>
      </c>
      <c r="S30" s="387">
        <v>1.0040678633570892</v>
      </c>
    </row>
    <row r="31" spans="1:19" ht="19.5">
      <c r="A31" s="372" t="s">
        <v>453</v>
      </c>
      <c r="B31" s="388">
        <v>2750.5622599999997</v>
      </c>
      <c r="C31" s="389">
        <v>3.0271374673281068E-3</v>
      </c>
      <c r="D31" s="388">
        <v>5966.6096299999999</v>
      </c>
      <c r="E31" s="389">
        <v>2.7677761039092332E-3</v>
      </c>
      <c r="F31" s="388">
        <v>781.97645999999997</v>
      </c>
      <c r="G31" s="389">
        <v>1.8733298924465719E-3</v>
      </c>
      <c r="H31" s="388">
        <v>86.802240000000012</v>
      </c>
      <c r="I31" s="389">
        <v>2.0025414368083057E-3</v>
      </c>
      <c r="J31" s="388">
        <v>21.59234</v>
      </c>
      <c r="K31" s="389">
        <v>8.6089462530278846E-4</v>
      </c>
      <c r="L31" s="388">
        <v>3600.9623099999999</v>
      </c>
      <c r="M31" s="389">
        <v>8.895475078641666E-3</v>
      </c>
      <c r="N31" s="388">
        <v>4840.1452199999994</v>
      </c>
      <c r="O31" s="389">
        <v>1.2570418863757916E-2</v>
      </c>
      <c r="P31" s="388">
        <v>7599.1172500000002</v>
      </c>
      <c r="Q31" s="389">
        <v>3.8674467014148742E-3</v>
      </c>
      <c r="R31" s="388">
        <v>25647.767709999996</v>
      </c>
      <c r="S31" s="389">
        <v>4.0678633570892684E-3</v>
      </c>
    </row>
    <row r="32" spans="1:19" ht="22.5" customHeight="1">
      <c r="A32" s="945" t="s">
        <v>454</v>
      </c>
      <c r="B32" s="946">
        <v>908634.73815999995</v>
      </c>
      <c r="C32" s="947">
        <v>1</v>
      </c>
      <c r="D32" s="946">
        <v>2155741.4350000001</v>
      </c>
      <c r="E32" s="947">
        <v>1</v>
      </c>
      <c r="F32" s="946">
        <v>417425.92330000002</v>
      </c>
      <c r="G32" s="947">
        <v>1</v>
      </c>
      <c r="H32" s="946">
        <v>43346.039389999998</v>
      </c>
      <c r="I32" s="947">
        <v>1</v>
      </c>
      <c r="J32" s="946">
        <v>25081.280989999999</v>
      </c>
      <c r="K32" s="947">
        <v>1</v>
      </c>
      <c r="L32" s="946">
        <v>404808.31862999999</v>
      </c>
      <c r="M32" s="947">
        <v>1</v>
      </c>
      <c r="N32" s="946">
        <v>385042.47730000003</v>
      </c>
      <c r="O32" s="947">
        <v>1</v>
      </c>
      <c r="P32" s="946">
        <v>1964892.56005</v>
      </c>
      <c r="Q32" s="947">
        <v>1</v>
      </c>
      <c r="R32" s="946">
        <v>6304972.7728199996</v>
      </c>
      <c r="S32" s="947">
        <v>1</v>
      </c>
    </row>
    <row r="33" spans="1:19" ht="19.5">
      <c r="A33" s="374" t="s">
        <v>455</v>
      </c>
      <c r="B33" s="388">
        <v>618.18434999999999</v>
      </c>
      <c r="C33" s="389">
        <v>6.8034417355848989E-4</v>
      </c>
      <c r="D33" s="388">
        <v>251.60165000000001</v>
      </c>
      <c r="E33" s="389">
        <v>1.1671235052361463E-4</v>
      </c>
      <c r="F33" s="388">
        <v>0</v>
      </c>
      <c r="G33" s="389">
        <v>0</v>
      </c>
      <c r="H33" s="388">
        <v>0</v>
      </c>
      <c r="I33" s="389">
        <v>0</v>
      </c>
      <c r="J33" s="388">
        <v>0</v>
      </c>
      <c r="K33" s="389">
        <v>0</v>
      </c>
      <c r="L33" s="388">
        <v>165.06620000000001</v>
      </c>
      <c r="M33" s="389">
        <v>4.0776385366446145E-4</v>
      </c>
      <c r="N33" s="388">
        <v>13.442399999999999</v>
      </c>
      <c r="O33" s="389">
        <v>3.4911472869853149E-5</v>
      </c>
      <c r="P33" s="388">
        <v>1210.731</v>
      </c>
      <c r="Q33" s="389">
        <v>6.1618178246305283E-4</v>
      </c>
      <c r="R33" s="388">
        <v>2259.0255999999999</v>
      </c>
      <c r="S33" s="389">
        <v>3.582926812528668E-4</v>
      </c>
    </row>
    <row r="34" spans="1:19" ht="19.5">
      <c r="A34" s="374" t="s">
        <v>456</v>
      </c>
      <c r="B34" s="388">
        <v>0</v>
      </c>
      <c r="C34" s="389">
        <v>0</v>
      </c>
      <c r="D34" s="388">
        <v>0</v>
      </c>
      <c r="E34" s="389">
        <v>0</v>
      </c>
      <c r="F34" s="388">
        <v>0</v>
      </c>
      <c r="G34" s="389">
        <v>0</v>
      </c>
      <c r="H34" s="388">
        <v>0</v>
      </c>
      <c r="I34" s="389">
        <v>0</v>
      </c>
      <c r="J34" s="388">
        <v>0</v>
      </c>
      <c r="K34" s="389">
        <v>0</v>
      </c>
      <c r="L34" s="388">
        <v>0</v>
      </c>
      <c r="M34" s="389">
        <v>0</v>
      </c>
      <c r="N34" s="388">
        <v>0</v>
      </c>
      <c r="O34" s="389">
        <v>0</v>
      </c>
      <c r="P34" s="388">
        <v>0</v>
      </c>
      <c r="Q34" s="389">
        <v>0</v>
      </c>
      <c r="R34" s="388">
        <v>0</v>
      </c>
      <c r="S34" s="389">
        <v>0</v>
      </c>
    </row>
    <row r="35" spans="1:19" ht="12.75" customHeight="1">
      <c r="A35" s="23" t="s">
        <v>567</v>
      </c>
    </row>
    <row r="36" spans="1:19" ht="12.75" customHeight="1"/>
    <row r="37" spans="1:19" ht="12.75" customHeight="1">
      <c r="A37" s="621" t="s">
        <v>81</v>
      </c>
    </row>
    <row r="38" spans="1:19" ht="12.75" customHeight="1">
      <c r="S38" s="25" t="s">
        <v>839</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L101"/>
  <sheetViews>
    <sheetView showGridLines="0" zoomScaleNormal="100" workbookViewId="0"/>
  </sheetViews>
  <sheetFormatPr defaultColWidth="8.85546875" defaultRowHeight="15"/>
  <cols>
    <col min="1" max="1" width="31.7109375" style="265" customWidth="1"/>
    <col min="2" max="2" width="15.140625" style="265" bestFit="1" customWidth="1"/>
    <col min="3" max="3" width="11.85546875" style="265" customWidth="1"/>
    <col min="4" max="4" width="12.5703125" style="265" bestFit="1" customWidth="1"/>
    <col min="5" max="5" width="12.5703125" style="265" customWidth="1"/>
    <col min="6" max="6" width="8.5703125" style="265" customWidth="1"/>
    <col min="7" max="7" width="12.140625" style="265" customWidth="1"/>
    <col min="8" max="8" width="6" style="265" customWidth="1"/>
    <col min="9" max="9" width="8" style="265" customWidth="1"/>
    <col min="10" max="10" width="8.140625" style="265" bestFit="1" customWidth="1"/>
    <col min="11" max="11" width="9" style="265" customWidth="1"/>
    <col min="12" max="12" width="8.85546875" style="265" customWidth="1"/>
    <col min="13" max="16384" width="8.85546875" style="265"/>
  </cols>
  <sheetData>
    <row r="1" spans="1:12" ht="12.75" customHeight="1">
      <c r="A1" s="138" t="s">
        <v>1098</v>
      </c>
      <c r="G1" s="139" t="str">
        <f>Naslovnica!A20</f>
        <v>Listopad 2022.</v>
      </c>
      <c r="L1" s="139"/>
    </row>
    <row r="2" spans="1:12" ht="12.75" customHeight="1">
      <c r="A2" s="535" t="s">
        <v>1099</v>
      </c>
      <c r="G2" s="537" t="str">
        <f>Naslovnica!A24</f>
        <v>October 2022</v>
      </c>
      <c r="L2" s="537"/>
    </row>
    <row r="3" spans="1:12" ht="12.75" customHeight="1"/>
    <row r="4" spans="1:12" s="64" customFormat="1">
      <c r="A4" s="1117" t="s">
        <v>1152</v>
      </c>
      <c r="B4" s="1118" t="s">
        <v>1154</v>
      </c>
      <c r="C4" s="1118"/>
      <c r="D4" s="1118"/>
      <c r="E4" s="1118"/>
      <c r="F4" s="1118"/>
      <c r="G4" s="1118"/>
      <c r="H4" s="915"/>
    </row>
    <row r="5" spans="1:12" s="64" customFormat="1" ht="22.15" customHeight="1">
      <c r="A5" s="1117"/>
      <c r="B5" s="1119" t="str">
        <f>G1</f>
        <v>Listopad 2022.</v>
      </c>
      <c r="C5" s="1119"/>
      <c r="D5" s="1120" t="s">
        <v>17</v>
      </c>
      <c r="E5" s="1120"/>
      <c r="F5" s="1117" t="s">
        <v>233</v>
      </c>
      <c r="G5" s="1117"/>
    </row>
    <row r="6" spans="1:12" s="64" customFormat="1">
      <c r="A6" s="1117"/>
      <c r="B6" s="1121" t="str">
        <f>Naslovnica!A24</f>
        <v>October 2022</v>
      </c>
      <c r="C6" s="1122"/>
      <c r="D6" s="1125" t="s">
        <v>45</v>
      </c>
      <c r="E6" s="1125"/>
      <c r="F6" s="1125" t="s">
        <v>51</v>
      </c>
      <c r="G6" s="1125"/>
    </row>
    <row r="7" spans="1:12" s="64" customFormat="1">
      <c r="A7" s="1117"/>
      <c r="B7" s="932" t="s">
        <v>27</v>
      </c>
      <c r="C7" s="932" t="s">
        <v>28</v>
      </c>
      <c r="D7" s="683" t="s">
        <v>1150</v>
      </c>
      <c r="E7" s="683" t="s">
        <v>144</v>
      </c>
      <c r="F7" s="683" t="s">
        <v>1150</v>
      </c>
      <c r="G7" s="683" t="s">
        <v>144</v>
      </c>
    </row>
    <row r="8" spans="1:12" s="64" customFormat="1">
      <c r="A8" s="1117"/>
      <c r="B8" s="933" t="s">
        <v>29</v>
      </c>
      <c r="C8" s="933" t="s">
        <v>30</v>
      </c>
      <c r="D8" s="711" t="s">
        <v>1151</v>
      </c>
      <c r="E8" s="711" t="s">
        <v>145</v>
      </c>
      <c r="F8" s="711" t="s">
        <v>1151</v>
      </c>
      <c r="G8" s="711" t="s">
        <v>145</v>
      </c>
    </row>
    <row r="9" spans="1:12" s="64" customFormat="1">
      <c r="A9" s="974" t="s">
        <v>892</v>
      </c>
      <c r="B9" s="975">
        <v>580</v>
      </c>
      <c r="C9" s="976">
        <v>1.2405886379192333E-2</v>
      </c>
      <c r="D9" s="975">
        <v>1</v>
      </c>
      <c r="E9" s="976">
        <v>1.7271157167531026E-3</v>
      </c>
      <c r="F9" s="975">
        <v>8</v>
      </c>
      <c r="G9" s="976">
        <v>1.3986013986013957E-2</v>
      </c>
    </row>
    <row r="10" spans="1:12" s="64" customFormat="1">
      <c r="A10" s="974" t="s">
        <v>877</v>
      </c>
      <c r="B10" s="975">
        <v>1494</v>
      </c>
      <c r="C10" s="976">
        <v>3.1955852156057493E-2</v>
      </c>
      <c r="D10" s="975">
        <v>0</v>
      </c>
      <c r="E10" s="976">
        <v>0</v>
      </c>
      <c r="F10" s="975">
        <v>-4</v>
      </c>
      <c r="G10" s="976">
        <v>-2.6702269692924219E-3</v>
      </c>
    </row>
    <row r="11" spans="1:12" s="64" customFormat="1">
      <c r="A11" s="974" t="s">
        <v>186</v>
      </c>
      <c r="B11" s="975">
        <v>313</v>
      </c>
      <c r="C11" s="976">
        <v>6.6949007529089662E-3</v>
      </c>
      <c r="D11" s="975">
        <v>0</v>
      </c>
      <c r="E11" s="976">
        <v>0</v>
      </c>
      <c r="F11" s="975">
        <v>-1</v>
      </c>
      <c r="G11" s="976">
        <v>-3.1847133757961776E-3</v>
      </c>
    </row>
    <row r="12" spans="1:12" s="64" customFormat="1">
      <c r="A12" s="974" t="s">
        <v>894</v>
      </c>
      <c r="B12" s="975">
        <v>876</v>
      </c>
      <c r="C12" s="976">
        <v>1.8737166324435318E-2</v>
      </c>
      <c r="D12" s="975">
        <v>-4</v>
      </c>
      <c r="E12" s="976">
        <v>-4.5454545454545192E-3</v>
      </c>
      <c r="F12" s="975">
        <v>12</v>
      </c>
      <c r="G12" s="976">
        <v>1.388888888888884E-2</v>
      </c>
    </row>
    <row r="13" spans="1:12" s="64" customFormat="1">
      <c r="A13" s="974" t="s">
        <v>187</v>
      </c>
      <c r="B13" s="975">
        <v>353</v>
      </c>
      <c r="C13" s="976">
        <v>7.5504791238877478E-3</v>
      </c>
      <c r="D13" s="975">
        <v>2</v>
      </c>
      <c r="E13" s="976">
        <v>5.6980056980056037E-3</v>
      </c>
      <c r="F13" s="975">
        <v>-5</v>
      </c>
      <c r="G13" s="976">
        <v>-1.3966480446927387E-2</v>
      </c>
    </row>
    <row r="14" spans="1:12" s="64" customFormat="1">
      <c r="A14" s="974" t="s">
        <v>188</v>
      </c>
      <c r="B14" s="975">
        <v>3610</v>
      </c>
      <c r="C14" s="976">
        <v>7.7215947980835045E-2</v>
      </c>
      <c r="D14" s="975">
        <v>17</v>
      </c>
      <c r="E14" s="976">
        <v>4.7314222098524539E-3</v>
      </c>
      <c r="F14" s="975">
        <v>-28</v>
      </c>
      <c r="G14" s="976">
        <v>-7.6965365585486278E-3</v>
      </c>
    </row>
    <row r="15" spans="1:12" s="64" customFormat="1">
      <c r="A15" s="974" t="s">
        <v>189</v>
      </c>
      <c r="B15" s="975">
        <v>1891</v>
      </c>
      <c r="C15" s="976">
        <v>4.0447467488021902E-2</v>
      </c>
      <c r="D15" s="975">
        <v>-9</v>
      </c>
      <c r="E15" s="976">
        <v>-4.7368421052631504E-3</v>
      </c>
      <c r="F15" s="975">
        <v>25</v>
      </c>
      <c r="G15" s="976">
        <v>1.3397642015005262E-2</v>
      </c>
    </row>
    <row r="16" spans="1:12" s="64" customFormat="1">
      <c r="A16" s="977" t="s">
        <v>190</v>
      </c>
      <c r="B16" s="975">
        <v>4426</v>
      </c>
      <c r="C16" s="976">
        <v>9.4669746748802186E-2</v>
      </c>
      <c r="D16" s="975">
        <v>3</v>
      </c>
      <c r="E16" s="976">
        <v>6.7827266561160116E-4</v>
      </c>
      <c r="F16" s="975">
        <v>32</v>
      </c>
      <c r="G16" s="976">
        <v>7.2826581702321036E-3</v>
      </c>
    </row>
    <row r="17" spans="1:12" s="64" customFormat="1">
      <c r="A17" s="974" t="s">
        <v>191</v>
      </c>
      <c r="B17" s="975">
        <v>3884</v>
      </c>
      <c r="C17" s="976">
        <v>8.3076659822039697E-2</v>
      </c>
      <c r="D17" s="975">
        <v>20</v>
      </c>
      <c r="E17" s="976">
        <v>5.1759834368529933E-3</v>
      </c>
      <c r="F17" s="975">
        <v>110</v>
      </c>
      <c r="G17" s="976">
        <v>2.9146793852676156E-2</v>
      </c>
    </row>
    <row r="18" spans="1:12" s="64" customFormat="1">
      <c r="A18" s="974" t="s">
        <v>192</v>
      </c>
      <c r="B18" s="975">
        <v>4327</v>
      </c>
      <c r="C18" s="976">
        <v>9.2552190280629706E-2</v>
      </c>
      <c r="D18" s="975">
        <v>19</v>
      </c>
      <c r="E18" s="976">
        <v>4.410399257195996E-3</v>
      </c>
      <c r="F18" s="975">
        <v>72</v>
      </c>
      <c r="G18" s="976">
        <v>1.6921269095182101E-2</v>
      </c>
    </row>
    <row r="19" spans="1:12" s="64" customFormat="1">
      <c r="A19" s="974" t="s">
        <v>658</v>
      </c>
      <c r="B19" s="975">
        <v>3077</v>
      </c>
      <c r="C19" s="976">
        <v>6.5815366187542773E-2</v>
      </c>
      <c r="D19" s="975">
        <v>11</v>
      </c>
      <c r="E19" s="976">
        <v>3.5877364644487653E-3</v>
      </c>
      <c r="F19" s="975">
        <v>59</v>
      </c>
      <c r="G19" s="976">
        <v>1.9549370444002623E-2</v>
      </c>
    </row>
    <row r="20" spans="1:12" s="64" customFormat="1">
      <c r="A20" s="974" t="s">
        <v>193</v>
      </c>
      <c r="B20" s="975">
        <v>833</v>
      </c>
      <c r="C20" s="976">
        <v>1.7817419575633129E-2</v>
      </c>
      <c r="D20" s="975">
        <v>2</v>
      </c>
      <c r="E20" s="976">
        <v>2.4067388688326918E-3</v>
      </c>
      <c r="F20" s="975">
        <v>9</v>
      </c>
      <c r="G20" s="976">
        <v>1.0922330097087318E-2</v>
      </c>
    </row>
    <row r="21" spans="1:12" s="64" customFormat="1">
      <c r="A21" s="974" t="s">
        <v>194</v>
      </c>
      <c r="B21" s="975">
        <v>3742</v>
      </c>
      <c r="C21" s="976">
        <v>8.0039356605065018E-2</v>
      </c>
      <c r="D21" s="975">
        <v>-2</v>
      </c>
      <c r="E21" s="976">
        <v>-5.3418803418803229E-4</v>
      </c>
      <c r="F21" s="975">
        <v>-27</v>
      </c>
      <c r="G21" s="976">
        <v>-7.1637039002387937E-3</v>
      </c>
    </row>
    <row r="22" spans="1:12" s="64" customFormat="1">
      <c r="A22" s="974" t="s">
        <v>199</v>
      </c>
      <c r="B22" s="975">
        <v>97</v>
      </c>
      <c r="C22" s="976">
        <v>2.0747775496235453E-3</v>
      </c>
      <c r="D22" s="975">
        <v>1</v>
      </c>
      <c r="E22" s="976">
        <v>1.0416666666666741E-2</v>
      </c>
      <c r="F22" s="975">
        <v>3</v>
      </c>
      <c r="G22" s="976">
        <v>3.1914893617021267E-2</v>
      </c>
    </row>
    <row r="23" spans="1:12" s="64" customFormat="1">
      <c r="A23" s="974" t="s">
        <v>232</v>
      </c>
      <c r="B23" s="975">
        <v>245</v>
      </c>
      <c r="C23" s="976">
        <v>5.2404175222450378E-3</v>
      </c>
      <c r="D23" s="975">
        <v>1</v>
      </c>
      <c r="E23" s="976">
        <v>4.098360655737654E-3</v>
      </c>
      <c r="F23" s="975">
        <v>8</v>
      </c>
      <c r="G23" s="976">
        <v>3.3755274261603407E-2</v>
      </c>
    </row>
    <row r="24" spans="1:12" s="64" customFormat="1">
      <c r="A24" s="974" t="s">
        <v>231</v>
      </c>
      <c r="B24" s="975">
        <v>10444</v>
      </c>
      <c r="C24" s="976">
        <v>0.22339151266255988</v>
      </c>
      <c r="D24" s="975">
        <v>-37</v>
      </c>
      <c r="E24" s="976">
        <v>-3.53019750023853E-3</v>
      </c>
      <c r="F24" s="975">
        <v>209</v>
      </c>
      <c r="G24" s="976">
        <v>2.0420127015144063E-2</v>
      </c>
    </row>
    <row r="25" spans="1:12" s="64" customFormat="1">
      <c r="A25" s="977" t="s">
        <v>195</v>
      </c>
      <c r="B25" s="975">
        <v>2165</v>
      </c>
      <c r="C25" s="976">
        <v>4.6308179329226561E-2</v>
      </c>
      <c r="D25" s="975">
        <v>4</v>
      </c>
      <c r="E25" s="976">
        <v>1.8509949097640366E-3</v>
      </c>
      <c r="F25" s="975">
        <v>142</v>
      </c>
      <c r="G25" s="976">
        <v>7.0192782995551095E-2</v>
      </c>
    </row>
    <row r="26" spans="1:12" s="64" customFormat="1">
      <c r="A26" s="977" t="s">
        <v>898</v>
      </c>
      <c r="B26" s="975">
        <v>735</v>
      </c>
      <c r="C26" s="976">
        <v>1.5721252566735112E-2</v>
      </c>
      <c r="D26" s="975">
        <v>1</v>
      </c>
      <c r="E26" s="976">
        <v>1.3623978201635634E-3</v>
      </c>
      <c r="F26" s="975">
        <v>-11</v>
      </c>
      <c r="G26" s="976">
        <v>-1.4745308310991967E-2</v>
      </c>
    </row>
    <row r="27" spans="1:12" s="64" customFormat="1">
      <c r="A27" s="974" t="s">
        <v>197</v>
      </c>
      <c r="B27" s="975">
        <v>2707</v>
      </c>
      <c r="C27" s="976">
        <v>5.7901266255989049E-2</v>
      </c>
      <c r="D27" s="975">
        <v>1</v>
      </c>
      <c r="E27" s="976">
        <v>3.695491500370629E-4</v>
      </c>
      <c r="F27" s="975">
        <v>40</v>
      </c>
      <c r="G27" s="976">
        <v>1.4998125234345627E-2</v>
      </c>
    </row>
    <row r="28" spans="1:12" s="64" customFormat="1">
      <c r="A28" s="974" t="s">
        <v>198</v>
      </c>
      <c r="B28" s="975">
        <v>953</v>
      </c>
      <c r="C28" s="976">
        <v>2.0384154688569474E-2</v>
      </c>
      <c r="D28" s="975">
        <v>0</v>
      </c>
      <c r="E28" s="976">
        <v>0</v>
      </c>
      <c r="F28" s="975">
        <v>98</v>
      </c>
      <c r="G28" s="976">
        <v>0.11461988304093573</v>
      </c>
    </row>
    <row r="29" spans="1:12" s="64" customFormat="1" ht="18" customHeight="1">
      <c r="A29" s="978" t="s">
        <v>1097</v>
      </c>
      <c r="B29" s="979">
        <v>46752</v>
      </c>
      <c r="C29" s="980">
        <v>1</v>
      </c>
      <c r="D29" s="979">
        <v>31</v>
      </c>
      <c r="E29" s="980">
        <v>6.6351319535118414E-4</v>
      </c>
      <c r="F29" s="979">
        <v>751</v>
      </c>
      <c r="G29" s="980">
        <v>1.6325732049303321E-2</v>
      </c>
    </row>
    <row r="30" spans="1:12">
      <c r="A30" s="29" t="s">
        <v>564</v>
      </c>
      <c r="I30" s="929"/>
      <c r="J30" s="929"/>
      <c r="K30" s="929"/>
      <c r="L30" s="930"/>
    </row>
    <row r="31" spans="1:12">
      <c r="A31" s="33" t="s">
        <v>1486</v>
      </c>
      <c r="B31" s="815"/>
      <c r="C31" s="914"/>
      <c r="D31" s="745"/>
      <c r="E31" s="814"/>
      <c r="F31" s="814"/>
      <c r="G31" s="814"/>
      <c r="I31" s="929"/>
      <c r="J31" s="929"/>
      <c r="K31" s="929"/>
      <c r="L31" s="930"/>
    </row>
    <row r="32" spans="1:12" ht="12.75" customHeight="1"/>
    <row r="33" spans="1:8">
      <c r="A33" s="138" t="s">
        <v>902</v>
      </c>
      <c r="H33" s="911"/>
    </row>
    <row r="34" spans="1:8">
      <c r="A34" s="535" t="s">
        <v>903</v>
      </c>
      <c r="H34" s="912"/>
    </row>
    <row r="35" spans="1:8">
      <c r="D35" s="748"/>
      <c r="E35" s="748" t="s">
        <v>43</v>
      </c>
      <c r="G35" s="708" t="s">
        <v>1590</v>
      </c>
      <c r="H35" s="313"/>
    </row>
    <row r="36" spans="1:8" ht="12.75" customHeight="1">
      <c r="D36" s="749"/>
      <c r="E36" s="749" t="s">
        <v>44</v>
      </c>
      <c r="F36" s="526"/>
      <c r="G36" s="537" t="s">
        <v>1591</v>
      </c>
      <c r="H36" s="314"/>
    </row>
    <row r="37" spans="1:8" ht="12.75" customHeight="1">
      <c r="D37" s="749"/>
      <c r="E37" s="749"/>
      <c r="F37" s="526"/>
      <c r="G37" s="537"/>
      <c r="H37" s="314"/>
    </row>
    <row r="38" spans="1:8" ht="23.45" customHeight="1">
      <c r="A38" s="717"/>
      <c r="B38" s="718"/>
      <c r="C38" s="718" t="s">
        <v>1554</v>
      </c>
      <c r="D38" s="718"/>
      <c r="E38" s="1094" t="s">
        <v>556</v>
      </c>
      <c r="F38" s="1094"/>
      <c r="G38" s="1094"/>
      <c r="H38" s="314"/>
    </row>
    <row r="39" spans="1:8" ht="24">
      <c r="A39" s="717"/>
      <c r="B39" s="719"/>
      <c r="C39" s="720" t="s">
        <v>1555</v>
      </c>
      <c r="D39" s="719"/>
      <c r="E39" s="1098" t="s">
        <v>557</v>
      </c>
      <c r="F39" s="1098"/>
      <c r="G39" s="721" t="s">
        <v>558</v>
      </c>
      <c r="H39" s="314"/>
    </row>
    <row r="40" spans="1:8" ht="24">
      <c r="A40" s="962" t="s">
        <v>1155</v>
      </c>
      <c r="B40" s="971" t="s">
        <v>1156</v>
      </c>
      <c r="C40" s="971" t="s">
        <v>1157</v>
      </c>
      <c r="D40" s="971" t="s">
        <v>1158</v>
      </c>
      <c r="E40" s="971" t="s">
        <v>1156</v>
      </c>
      <c r="F40" s="971" t="s">
        <v>1157</v>
      </c>
      <c r="G40" s="971" t="s">
        <v>1158</v>
      </c>
      <c r="H40" s="314"/>
    </row>
    <row r="41" spans="1:8" ht="15" customHeight="1">
      <c r="A41" s="78" t="s">
        <v>6</v>
      </c>
      <c r="B41" s="376">
        <v>11</v>
      </c>
      <c r="C41" s="376">
        <v>11</v>
      </c>
      <c r="D41" s="376">
        <v>22</v>
      </c>
      <c r="E41" s="376">
        <v>5</v>
      </c>
      <c r="F41" s="376">
        <v>2</v>
      </c>
      <c r="G41" s="377">
        <v>0.46666666666666656</v>
      </c>
      <c r="H41" s="314"/>
    </row>
    <row r="42" spans="1:8" ht="15" customHeight="1">
      <c r="A42" s="78" t="s">
        <v>7</v>
      </c>
      <c r="B42" s="376">
        <v>376</v>
      </c>
      <c r="C42" s="376">
        <v>121</v>
      </c>
      <c r="D42" s="376">
        <v>497</v>
      </c>
      <c r="E42" s="376">
        <v>4</v>
      </c>
      <c r="F42" s="376">
        <v>-6</v>
      </c>
      <c r="G42" s="377">
        <v>-4.0080160320641323E-3</v>
      </c>
      <c r="H42" s="314"/>
    </row>
    <row r="43" spans="1:8" ht="15" customHeight="1">
      <c r="A43" s="78" t="s">
        <v>8</v>
      </c>
      <c r="B43" s="376">
        <v>1202</v>
      </c>
      <c r="C43" s="376">
        <v>828</v>
      </c>
      <c r="D43" s="376">
        <v>2030</v>
      </c>
      <c r="E43" s="376">
        <v>16</v>
      </c>
      <c r="F43" s="376">
        <v>7</v>
      </c>
      <c r="G43" s="377">
        <v>1.1459890383657134E-2</v>
      </c>
      <c r="H43" s="314"/>
    </row>
    <row r="44" spans="1:8" ht="15" customHeight="1">
      <c r="A44" s="78" t="s">
        <v>9</v>
      </c>
      <c r="B44" s="376">
        <v>2035</v>
      </c>
      <c r="C44" s="376">
        <v>1738</v>
      </c>
      <c r="D44" s="376">
        <v>3773</v>
      </c>
      <c r="E44" s="376">
        <v>7</v>
      </c>
      <c r="F44" s="376">
        <v>-25</v>
      </c>
      <c r="G44" s="377">
        <v>-4.7480875758375563E-3</v>
      </c>
      <c r="H44" s="314"/>
    </row>
    <row r="45" spans="1:8" ht="15" customHeight="1">
      <c r="A45" s="78" t="s">
        <v>10</v>
      </c>
      <c r="B45" s="376">
        <v>3114</v>
      </c>
      <c r="C45" s="376">
        <v>3039</v>
      </c>
      <c r="D45" s="376">
        <v>6153</v>
      </c>
      <c r="E45" s="376">
        <v>-44</v>
      </c>
      <c r="F45" s="376">
        <v>-35</v>
      </c>
      <c r="G45" s="377">
        <v>-1.2676508344030779E-2</v>
      </c>
      <c r="H45" s="314"/>
    </row>
    <row r="46" spans="1:8" ht="15" customHeight="1">
      <c r="A46" s="78" t="s">
        <v>11</v>
      </c>
      <c r="B46" s="376">
        <v>3845</v>
      </c>
      <c r="C46" s="376">
        <v>3796</v>
      </c>
      <c r="D46" s="376">
        <v>7641</v>
      </c>
      <c r="E46" s="376">
        <v>0</v>
      </c>
      <c r="F46" s="376">
        <v>5</v>
      </c>
      <c r="G46" s="377">
        <v>6.5479308538507475E-4</v>
      </c>
      <c r="H46" s="314"/>
    </row>
    <row r="47" spans="1:8" ht="15" customHeight="1">
      <c r="A47" s="78" t="s">
        <v>12</v>
      </c>
      <c r="B47" s="376">
        <v>4343</v>
      </c>
      <c r="C47" s="376">
        <v>4392</v>
      </c>
      <c r="D47" s="376">
        <v>8735</v>
      </c>
      <c r="E47" s="376">
        <v>5</v>
      </c>
      <c r="F47" s="376">
        <v>27</v>
      </c>
      <c r="G47" s="377">
        <v>3.676893025393646E-3</v>
      </c>
      <c r="H47" s="314"/>
    </row>
    <row r="48" spans="1:8" ht="15" customHeight="1">
      <c r="A48" s="78" t="s">
        <v>39</v>
      </c>
      <c r="B48" s="376">
        <v>6569</v>
      </c>
      <c r="C48" s="376">
        <v>6298</v>
      </c>
      <c r="D48" s="376">
        <v>12867</v>
      </c>
      <c r="E48" s="376">
        <v>92</v>
      </c>
      <c r="F48" s="376">
        <v>-26</v>
      </c>
      <c r="G48" s="377">
        <v>5.1558471994375132E-3</v>
      </c>
      <c r="H48" s="316"/>
    </row>
    <row r="49" spans="1:8" ht="15" customHeight="1">
      <c r="A49" s="78" t="s">
        <v>40</v>
      </c>
      <c r="B49" s="376">
        <v>2758</v>
      </c>
      <c r="C49" s="376">
        <v>1900</v>
      </c>
      <c r="D49" s="376">
        <v>4658</v>
      </c>
      <c r="E49" s="376">
        <v>32</v>
      </c>
      <c r="F49" s="376">
        <v>47</v>
      </c>
      <c r="G49" s="377">
        <v>1.7252675256606231E-2</v>
      </c>
    </row>
    <row r="50" spans="1:8" ht="15" customHeight="1">
      <c r="A50" s="78" t="s">
        <v>41</v>
      </c>
      <c r="B50" s="376">
        <v>245</v>
      </c>
      <c r="C50" s="376">
        <v>99</v>
      </c>
      <c r="D50" s="376">
        <v>344</v>
      </c>
      <c r="E50" s="376">
        <v>9</v>
      </c>
      <c r="F50" s="376">
        <v>9</v>
      </c>
      <c r="G50" s="377">
        <v>5.5214723926380271E-2</v>
      </c>
    </row>
    <row r="51" spans="1:8" ht="15" customHeight="1">
      <c r="A51" s="78" t="s">
        <v>42</v>
      </c>
      <c r="B51" s="376">
        <v>0</v>
      </c>
      <c r="C51" s="376">
        <v>0</v>
      </c>
      <c r="D51" s="376">
        <v>0</v>
      </c>
      <c r="E51" s="376">
        <v>0</v>
      </c>
      <c r="F51" s="376">
        <v>0</v>
      </c>
      <c r="G51" s="377">
        <v>0</v>
      </c>
    </row>
    <row r="52" spans="1:8" ht="24">
      <c r="A52" s="937" t="s">
        <v>563</v>
      </c>
      <c r="B52" s="938">
        <v>24498</v>
      </c>
      <c r="C52" s="938">
        <v>22222</v>
      </c>
      <c r="D52" s="938">
        <v>46720</v>
      </c>
      <c r="E52" s="938">
        <v>126</v>
      </c>
      <c r="F52" s="938">
        <v>5</v>
      </c>
      <c r="G52" s="939">
        <v>2.8118225332161018E-3</v>
      </c>
      <c r="H52" s="182"/>
    </row>
    <row r="53" spans="1:8" ht="12.75" customHeight="1">
      <c r="A53" s="33" t="s">
        <v>972</v>
      </c>
      <c r="H53" s="182"/>
    </row>
    <row r="54" spans="1:8" ht="12.75" customHeight="1">
      <c r="B54" s="182"/>
      <c r="C54" s="182"/>
      <c r="D54" s="182"/>
      <c r="E54" s="182"/>
      <c r="F54" s="182"/>
      <c r="G54" s="182"/>
      <c r="H54" s="182"/>
    </row>
    <row r="55" spans="1:8">
      <c r="A55" s="622" t="s">
        <v>81</v>
      </c>
    </row>
    <row r="56" spans="1:8">
      <c r="G56" s="805" t="s">
        <v>840</v>
      </c>
    </row>
    <row r="58" spans="1:8" ht="12.75" customHeight="1"/>
    <row r="59" spans="1:8" ht="12.75" customHeight="1"/>
    <row r="60" spans="1:8" ht="12.75" customHeight="1"/>
    <row r="61" spans="1:8" ht="12.75" customHeight="1"/>
    <row r="62" spans="1:8" ht="12.75" customHeight="1"/>
    <row r="63" spans="1:8" ht="12.75" customHeight="1"/>
    <row r="64" spans="1:8" ht="12.75" customHeight="1"/>
    <row r="65" spans="9:12" ht="12.75" customHeight="1">
      <c r="I65" s="201"/>
      <c r="J65" s="201"/>
      <c r="K65" s="201"/>
      <c r="L65" s="201"/>
    </row>
    <row r="66" spans="9:12" ht="12.75" customHeight="1">
      <c r="I66" s="201"/>
      <c r="J66" s="201"/>
      <c r="K66" s="201"/>
      <c r="L66" s="201"/>
    </row>
    <row r="67" spans="9:12" ht="12.75" customHeight="1">
      <c r="I67" s="201"/>
      <c r="J67" s="201"/>
      <c r="K67" s="201"/>
      <c r="L67" s="201"/>
    </row>
    <row r="68" spans="9:12" ht="12.75" customHeight="1">
      <c r="I68" s="1126"/>
      <c r="J68" s="1126"/>
      <c r="K68" s="201"/>
      <c r="L68" s="201"/>
    </row>
    <row r="69" spans="9:12" ht="12.75" customHeight="1">
      <c r="I69" s="330"/>
      <c r="J69" s="1123"/>
      <c r="K69" s="201"/>
      <c r="L69" s="201"/>
    </row>
    <row r="70" spans="9:12" ht="12.75" customHeight="1">
      <c r="I70" s="331"/>
      <c r="J70" s="1124"/>
      <c r="K70" s="201"/>
      <c r="L70" s="201"/>
    </row>
    <row r="71" spans="9:12" ht="12.75" customHeight="1">
      <c r="I71" s="333"/>
      <c r="J71" s="334"/>
      <c r="K71" s="201"/>
      <c r="L71" s="201"/>
    </row>
    <row r="72" spans="9:12" ht="12.75" customHeight="1">
      <c r="I72" s="333"/>
      <c r="J72" s="334"/>
      <c r="K72" s="201"/>
      <c r="L72" s="201"/>
    </row>
    <row r="73" spans="9:12" ht="12.75" customHeight="1">
      <c r="I73" s="333"/>
      <c r="J73" s="334"/>
      <c r="K73" s="201"/>
      <c r="L73" s="201"/>
    </row>
    <row r="74" spans="9:12" ht="12.75" customHeight="1">
      <c r="I74" s="333"/>
      <c r="J74" s="334"/>
      <c r="K74" s="201"/>
      <c r="L74" s="201"/>
    </row>
    <row r="75" spans="9:12" ht="12.75" customHeight="1">
      <c r="I75" s="333"/>
      <c r="J75" s="334"/>
      <c r="K75" s="201"/>
      <c r="L75" s="201"/>
    </row>
    <row r="76" spans="9:12" ht="12.75" customHeight="1">
      <c r="I76" s="201"/>
      <c r="J76" s="201"/>
      <c r="K76" s="201"/>
      <c r="L76" s="201"/>
    </row>
    <row r="77" spans="9:12" ht="12.75" customHeight="1">
      <c r="I77" s="201"/>
      <c r="J77" s="201"/>
      <c r="K77" s="201"/>
      <c r="L77" s="201"/>
    </row>
    <row r="78" spans="9:12" ht="12.75" customHeight="1">
      <c r="I78" s="201"/>
      <c r="J78" s="201"/>
      <c r="K78" s="201"/>
      <c r="L78" s="201"/>
    </row>
    <row r="79" spans="9:12" ht="12.75" customHeight="1"/>
    <row r="80" spans="9:12" ht="12.75" customHeight="1"/>
    <row r="81" spans="1:4" ht="12.75" customHeight="1"/>
    <row r="82" spans="1:4" ht="12.75" customHeight="1">
      <c r="A82" s="48"/>
    </row>
    <row r="83" spans="1:4" ht="12.75" customHeight="1">
      <c r="A83" s="51"/>
    </row>
    <row r="84" spans="1:4" ht="12.75" customHeight="1"/>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c r="D94" s="14" t="s">
        <v>565</v>
      </c>
    </row>
    <row r="95" spans="1:4" ht="12.75" customHeight="1"/>
    <row r="96" spans="1:4" ht="12.75" customHeight="1"/>
    <row r="97" ht="12.75" customHeight="1"/>
    <row r="98" ht="12.75" customHeight="1"/>
    <row r="99" ht="12.75" customHeight="1"/>
    <row r="100" ht="12.75" customHeight="1"/>
    <row r="101" ht="12.75" customHeight="1"/>
  </sheetData>
  <mergeCells count="12">
    <mergeCell ref="J69:J70"/>
    <mergeCell ref="D6:E6"/>
    <mergeCell ref="F6:G6"/>
    <mergeCell ref="E38:G38"/>
    <mergeCell ref="E39:F39"/>
    <mergeCell ref="I68:J68"/>
    <mergeCell ref="A4:A8"/>
    <mergeCell ref="B4:G4"/>
    <mergeCell ref="B5:C5"/>
    <mergeCell ref="D5:E5"/>
    <mergeCell ref="F5:G5"/>
    <mergeCell ref="B6:C6"/>
  </mergeCells>
  <hyperlinks>
    <hyperlink ref="A55" location="'2 Sadržaj'!A1" display="Sadržaj / Contents"/>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108"/>
  <sheetViews>
    <sheetView showGridLines="0" zoomScaleNormal="100" workbookViewId="0"/>
  </sheetViews>
  <sheetFormatPr defaultColWidth="8.85546875" defaultRowHeight="15"/>
  <cols>
    <col min="1" max="1" width="31.140625" style="265" customWidth="1"/>
    <col min="2" max="2" width="11.7109375" style="265" customWidth="1"/>
    <col min="3" max="3" width="10.85546875" style="265" customWidth="1"/>
    <col min="4" max="4" width="11.28515625" style="265" customWidth="1"/>
    <col min="5" max="5" width="11.140625" style="265" customWidth="1"/>
    <col min="6" max="6" width="11.28515625" style="265" customWidth="1"/>
    <col min="7" max="8" width="11.140625" style="265" customWidth="1"/>
    <col min="9" max="9" width="11.28515625" style="265" customWidth="1"/>
    <col min="10" max="11" width="10.140625" style="265" customWidth="1"/>
    <col min="12" max="12" width="11" style="265" customWidth="1"/>
    <col min="13" max="16384" width="8.85546875" style="265"/>
  </cols>
  <sheetData>
    <row r="1" spans="1:12">
      <c r="A1" s="152" t="s">
        <v>1100</v>
      </c>
      <c r="I1" s="139" t="str">
        <f>Naslovnica!A20</f>
        <v>Listopad 2022.</v>
      </c>
      <c r="L1" s="139"/>
    </row>
    <row r="2" spans="1:12">
      <c r="A2" s="562" t="s">
        <v>1101</v>
      </c>
      <c r="I2" s="537" t="str">
        <f>Naslovnica!A24</f>
        <v>October 2022</v>
      </c>
      <c r="L2" s="537"/>
    </row>
    <row r="3" spans="1:12" ht="10.15" customHeight="1">
      <c r="A3" s="562"/>
      <c r="I3" s="537"/>
      <c r="L3" s="537"/>
    </row>
    <row r="4" spans="1:12" ht="12.75" customHeight="1">
      <c r="I4" s="14" t="s">
        <v>571</v>
      </c>
    </row>
    <row r="5" spans="1:12" ht="19.899999999999999" customHeight="1">
      <c r="A5" s="1100" t="s">
        <v>1159</v>
      </c>
      <c r="B5" s="1102" t="s">
        <v>1138</v>
      </c>
      <c r="C5" s="1102"/>
      <c r="D5" s="1102"/>
      <c r="E5" s="1102"/>
      <c r="F5" s="1103" t="s">
        <v>1140</v>
      </c>
      <c r="G5" s="1104" t="s">
        <v>1137</v>
      </c>
      <c r="H5" s="1100" t="s">
        <v>1139</v>
      </c>
      <c r="I5" s="1100" t="s">
        <v>1161</v>
      </c>
    </row>
    <row r="6" spans="1:12" s="64" customFormat="1" ht="69" customHeight="1">
      <c r="A6" s="1100"/>
      <c r="B6" s="963" t="s">
        <v>1133</v>
      </c>
      <c r="C6" s="963" t="s">
        <v>1134</v>
      </c>
      <c r="D6" s="963" t="s">
        <v>1135</v>
      </c>
      <c r="E6" s="963" t="s">
        <v>1136</v>
      </c>
      <c r="F6" s="1103"/>
      <c r="G6" s="1104"/>
      <c r="H6" s="1100"/>
      <c r="I6" s="1100"/>
      <c r="J6" s="915"/>
    </row>
    <row r="7" spans="1:12" s="64" customFormat="1">
      <c r="A7" s="948" t="s">
        <v>892</v>
      </c>
      <c r="B7" s="981">
        <v>161.25</v>
      </c>
      <c r="C7" s="981">
        <v>11.21416</v>
      </c>
      <c r="D7" s="981">
        <v>0</v>
      </c>
      <c r="E7" s="981">
        <v>79.819070000000011</v>
      </c>
      <c r="F7" s="982">
        <v>252.28323</v>
      </c>
      <c r="G7" s="983">
        <v>0.44204530255241248</v>
      </c>
      <c r="H7" s="982">
        <v>1843.4507600000034</v>
      </c>
      <c r="I7" s="982">
        <v>25358.403320000009</v>
      </c>
    </row>
    <row r="8" spans="1:12" s="64" customFormat="1">
      <c r="A8" s="948" t="s">
        <v>877</v>
      </c>
      <c r="B8" s="981">
        <v>6.9672000000000001</v>
      </c>
      <c r="C8" s="981">
        <v>53.00535</v>
      </c>
      <c r="D8" s="981">
        <v>0</v>
      </c>
      <c r="E8" s="981">
        <v>0</v>
      </c>
      <c r="F8" s="982">
        <v>59.972549999999998</v>
      </c>
      <c r="G8" s="983">
        <v>0.53729650335668544</v>
      </c>
      <c r="H8" s="982">
        <v>958.26770999999644</v>
      </c>
      <c r="I8" s="982">
        <v>20864.719069999985</v>
      </c>
    </row>
    <row r="9" spans="1:12" s="64" customFormat="1">
      <c r="A9" s="948" t="s">
        <v>186</v>
      </c>
      <c r="B9" s="981">
        <v>14.818610000000001</v>
      </c>
      <c r="C9" s="981">
        <v>61.021999999999998</v>
      </c>
      <c r="D9" s="981">
        <v>0</v>
      </c>
      <c r="E9" s="981">
        <v>0</v>
      </c>
      <c r="F9" s="982">
        <v>75.840609999999998</v>
      </c>
      <c r="G9" s="983">
        <v>3.450656994242296E-3</v>
      </c>
      <c r="H9" s="982">
        <v>732.45736000000034</v>
      </c>
      <c r="I9" s="982">
        <v>39267.357639999973</v>
      </c>
    </row>
    <row r="10" spans="1:12" s="64" customFormat="1">
      <c r="A10" s="948" t="s">
        <v>894</v>
      </c>
      <c r="B10" s="981">
        <v>613.89314000000002</v>
      </c>
      <c r="C10" s="981">
        <v>24.031569999999999</v>
      </c>
      <c r="D10" s="981">
        <v>0</v>
      </c>
      <c r="E10" s="981">
        <v>0</v>
      </c>
      <c r="F10" s="982">
        <v>637.92471</v>
      </c>
      <c r="G10" s="983">
        <v>-2.3238900485591518E-3</v>
      </c>
      <c r="H10" s="982">
        <v>6404.3611000000092</v>
      </c>
      <c r="I10" s="982">
        <v>104880.45764000002</v>
      </c>
    </row>
    <row r="11" spans="1:12" s="64" customFormat="1">
      <c r="A11" s="948" t="s">
        <v>187</v>
      </c>
      <c r="B11" s="981">
        <v>8.2200000000000006</v>
      </c>
      <c r="C11" s="981">
        <v>59.353190000000005</v>
      </c>
      <c r="D11" s="981">
        <v>0</v>
      </c>
      <c r="E11" s="981">
        <v>0</v>
      </c>
      <c r="F11" s="982">
        <v>67.573190000000011</v>
      </c>
      <c r="G11" s="983">
        <v>-0.1468451679778392</v>
      </c>
      <c r="H11" s="982">
        <v>744.06283000000167</v>
      </c>
      <c r="I11" s="982">
        <v>7935.3406100000011</v>
      </c>
    </row>
    <row r="12" spans="1:12" s="64" customFormat="1">
      <c r="A12" s="948" t="s">
        <v>188</v>
      </c>
      <c r="B12" s="981">
        <v>856.99183999999991</v>
      </c>
      <c r="C12" s="981">
        <v>102.61660000000001</v>
      </c>
      <c r="D12" s="981">
        <v>0</v>
      </c>
      <c r="E12" s="981">
        <v>39.65851</v>
      </c>
      <c r="F12" s="982">
        <v>999.26694999999995</v>
      </c>
      <c r="G12" s="983">
        <v>6.0576141675328099E-2</v>
      </c>
      <c r="H12" s="982">
        <v>9720.4927699999826</v>
      </c>
      <c r="I12" s="982">
        <v>177966.91198000003</v>
      </c>
    </row>
    <row r="13" spans="1:12" s="64" customFormat="1">
      <c r="A13" s="949" t="s">
        <v>189</v>
      </c>
      <c r="B13" s="981">
        <v>256.22325000000001</v>
      </c>
      <c r="C13" s="981">
        <v>470.77840000000003</v>
      </c>
      <c r="D13" s="981">
        <v>0</v>
      </c>
      <c r="E13" s="981">
        <v>6.8197799999999997</v>
      </c>
      <c r="F13" s="982">
        <v>733.82143000000008</v>
      </c>
      <c r="G13" s="983">
        <v>-3.1076921169692628E-4</v>
      </c>
      <c r="H13" s="982">
        <v>7475.2945400000026</v>
      </c>
      <c r="I13" s="982">
        <v>126456.37063999994</v>
      </c>
    </row>
    <row r="14" spans="1:12" s="64" customFormat="1">
      <c r="A14" s="950" t="s">
        <v>190</v>
      </c>
      <c r="B14" s="981">
        <v>88.8</v>
      </c>
      <c r="C14" s="981">
        <v>323.54510999999997</v>
      </c>
      <c r="D14" s="981">
        <v>0</v>
      </c>
      <c r="E14" s="981">
        <v>9.4861200000000014</v>
      </c>
      <c r="F14" s="982">
        <v>421.83123000000001</v>
      </c>
      <c r="G14" s="983">
        <v>0.19686544908667902</v>
      </c>
      <c r="H14" s="982">
        <v>3462.9868100000022</v>
      </c>
      <c r="I14" s="982">
        <v>100272.80028000007</v>
      </c>
    </row>
    <row r="15" spans="1:12" s="64" customFormat="1">
      <c r="A15" s="950" t="s">
        <v>191</v>
      </c>
      <c r="B15" s="981">
        <v>1312</v>
      </c>
      <c r="C15" s="981">
        <v>143.321</v>
      </c>
      <c r="D15" s="981">
        <v>0</v>
      </c>
      <c r="E15" s="981">
        <v>0</v>
      </c>
      <c r="F15" s="982">
        <v>1455.3209999999999</v>
      </c>
      <c r="G15" s="983">
        <v>-1.7783974985000173E-2</v>
      </c>
      <c r="H15" s="982">
        <v>14787.492550000024</v>
      </c>
      <c r="I15" s="982">
        <v>190455.77870999987</v>
      </c>
    </row>
    <row r="16" spans="1:12" s="64" customFormat="1">
      <c r="A16" s="950" t="s">
        <v>192</v>
      </c>
      <c r="B16" s="981">
        <v>6.24</v>
      </c>
      <c r="C16" s="981">
        <v>1227.3717300000001</v>
      </c>
      <c r="D16" s="981">
        <v>0</v>
      </c>
      <c r="E16" s="981">
        <v>7.5568</v>
      </c>
      <c r="F16" s="982">
        <v>1241.1685300000001</v>
      </c>
      <c r="G16" s="983">
        <v>4.9688784163925304E-2</v>
      </c>
      <c r="H16" s="982">
        <v>11459.774369999999</v>
      </c>
      <c r="I16" s="982">
        <v>290603.35993999999</v>
      </c>
    </row>
    <row r="17" spans="1:12" s="64" customFormat="1">
      <c r="A17" s="950" t="s">
        <v>658</v>
      </c>
      <c r="B17" s="981">
        <v>257.7</v>
      </c>
      <c r="C17" s="981">
        <v>10.478680000000001</v>
      </c>
      <c r="D17" s="981">
        <v>0</v>
      </c>
      <c r="E17" s="981">
        <v>3.2718600000000002</v>
      </c>
      <c r="F17" s="982">
        <v>271.45053999999999</v>
      </c>
      <c r="G17" s="983">
        <v>1.445664827999682E-3</v>
      </c>
      <c r="H17" s="982">
        <v>2732.1226999999926</v>
      </c>
      <c r="I17" s="982">
        <v>57910.933729999997</v>
      </c>
    </row>
    <row r="18" spans="1:12" s="64" customFormat="1">
      <c r="A18" s="949" t="s">
        <v>193</v>
      </c>
      <c r="B18" s="981">
        <v>280.38</v>
      </c>
      <c r="C18" s="981">
        <v>5.8840000000000003</v>
      </c>
      <c r="D18" s="981">
        <v>0</v>
      </c>
      <c r="E18" s="981">
        <v>0</v>
      </c>
      <c r="F18" s="982">
        <v>286.26400000000001</v>
      </c>
      <c r="G18" s="983">
        <v>-2.8287555221850891E-4</v>
      </c>
      <c r="H18" s="982">
        <v>2966.7059800000025</v>
      </c>
      <c r="I18" s="982">
        <v>29956.16060000001</v>
      </c>
    </row>
    <row r="19" spans="1:12" s="64" customFormat="1">
      <c r="A19" s="949" t="s">
        <v>194</v>
      </c>
      <c r="B19" s="981">
        <v>0</v>
      </c>
      <c r="C19" s="981">
        <v>63.977580000000003</v>
      </c>
      <c r="D19" s="981">
        <v>0</v>
      </c>
      <c r="E19" s="981">
        <v>0</v>
      </c>
      <c r="F19" s="982">
        <v>63.977580000000003</v>
      </c>
      <c r="G19" s="983">
        <v>-0.14236386756782193</v>
      </c>
      <c r="H19" s="982">
        <v>2517.0106799999921</v>
      </c>
      <c r="I19" s="982">
        <v>49475.393109999983</v>
      </c>
    </row>
    <row r="20" spans="1:12" s="64" customFormat="1">
      <c r="A20" s="949" t="s">
        <v>199</v>
      </c>
      <c r="B20" s="981">
        <v>25.126999999999999</v>
      </c>
      <c r="C20" s="981">
        <v>6.84</v>
      </c>
      <c r="D20" s="981">
        <v>0</v>
      </c>
      <c r="E20" s="981">
        <v>0</v>
      </c>
      <c r="F20" s="982">
        <v>31.966999999999999</v>
      </c>
      <c r="G20" s="983">
        <v>-3.1801799073204795E-2</v>
      </c>
      <c r="H20" s="982">
        <v>386.80403999999999</v>
      </c>
      <c r="I20" s="982">
        <v>2843.9875099999999</v>
      </c>
    </row>
    <row r="21" spans="1:12" s="64" customFormat="1">
      <c r="A21" s="949" t="s">
        <v>232</v>
      </c>
      <c r="B21" s="981">
        <v>27.707000000000001</v>
      </c>
      <c r="C21" s="981">
        <v>9.66</v>
      </c>
      <c r="D21" s="981">
        <v>0</v>
      </c>
      <c r="E21" s="981">
        <v>0</v>
      </c>
      <c r="F21" s="982">
        <v>37.367000000000004</v>
      </c>
      <c r="G21" s="983">
        <v>-4.8871127853997387E-2</v>
      </c>
      <c r="H21" s="982">
        <v>419.28879999999981</v>
      </c>
      <c r="I21" s="982">
        <v>2179.2072699999999</v>
      </c>
    </row>
    <row r="22" spans="1:12" s="64" customFormat="1">
      <c r="A22" s="949" t="s">
        <v>231</v>
      </c>
      <c r="B22" s="981">
        <v>0</v>
      </c>
      <c r="C22" s="981">
        <v>31.367000000000001</v>
      </c>
      <c r="D22" s="981">
        <v>0</v>
      </c>
      <c r="E22" s="981">
        <v>0</v>
      </c>
      <c r="F22" s="982">
        <v>31.367000000000001</v>
      </c>
      <c r="G22" s="983">
        <v>2.2998026451441871</v>
      </c>
      <c r="H22" s="982">
        <v>7422.8573099999849</v>
      </c>
      <c r="I22" s="982">
        <v>72039.498630000002</v>
      </c>
    </row>
    <row r="23" spans="1:12" s="64" customFormat="1">
      <c r="A23" s="949" t="s">
        <v>195</v>
      </c>
      <c r="B23" s="981">
        <v>0</v>
      </c>
      <c r="C23" s="981">
        <v>567.07955000000004</v>
      </c>
      <c r="D23" s="981">
        <v>0</v>
      </c>
      <c r="E23" s="981">
        <v>0</v>
      </c>
      <c r="F23" s="982">
        <v>567.07955000000004</v>
      </c>
      <c r="G23" s="983">
        <v>1.345442778229855E-2</v>
      </c>
      <c r="H23" s="982">
        <v>5613.5315199999968</v>
      </c>
      <c r="I23" s="982">
        <v>44437.499459999992</v>
      </c>
    </row>
    <row r="24" spans="1:12" s="64" customFormat="1">
      <c r="A24" s="948" t="s">
        <v>196</v>
      </c>
      <c r="B24" s="981">
        <v>0</v>
      </c>
      <c r="C24" s="981">
        <v>205.17448999999999</v>
      </c>
      <c r="D24" s="981">
        <v>0</v>
      </c>
      <c r="E24" s="981">
        <v>0</v>
      </c>
      <c r="F24" s="982">
        <v>205.17448999999999</v>
      </c>
      <c r="G24" s="983">
        <v>1.9476458594072543E-2</v>
      </c>
      <c r="H24" s="982">
        <v>2076.9490499999883</v>
      </c>
      <c r="I24" s="982">
        <v>40267.379660000006</v>
      </c>
    </row>
    <row r="25" spans="1:12" s="64" customFormat="1">
      <c r="A25" s="949" t="s">
        <v>197</v>
      </c>
      <c r="B25" s="981">
        <v>0</v>
      </c>
      <c r="C25" s="981">
        <v>246.69595999999999</v>
      </c>
      <c r="D25" s="981">
        <v>0</v>
      </c>
      <c r="E25" s="981">
        <v>0</v>
      </c>
      <c r="F25" s="982">
        <v>246.69595999999999</v>
      </c>
      <c r="G25" s="983">
        <v>0.10689312267111739</v>
      </c>
      <c r="H25" s="982">
        <v>3295.8361500000028</v>
      </c>
      <c r="I25" s="982">
        <v>40497.292879999994</v>
      </c>
    </row>
    <row r="26" spans="1:12" s="64" customFormat="1">
      <c r="A26" s="949" t="s">
        <v>198</v>
      </c>
      <c r="B26" s="981">
        <v>0</v>
      </c>
      <c r="C26" s="981">
        <v>192.69970999999998</v>
      </c>
      <c r="D26" s="981">
        <v>0</v>
      </c>
      <c r="E26" s="981">
        <v>0</v>
      </c>
      <c r="F26" s="982">
        <v>192.69970999999998</v>
      </c>
      <c r="G26" s="983">
        <v>5.2406538430891603E-2</v>
      </c>
      <c r="H26" s="982">
        <v>1394.9291000000012</v>
      </c>
      <c r="I26" s="982">
        <v>47128.061190000037</v>
      </c>
    </row>
    <row r="27" spans="1:12" s="64" customFormat="1" ht="18.75" customHeight="1">
      <c r="A27" s="921" t="s">
        <v>1095</v>
      </c>
      <c r="B27" s="984">
        <v>3916.3180399999992</v>
      </c>
      <c r="C27" s="984">
        <v>3816.1160800000002</v>
      </c>
      <c r="D27" s="984">
        <v>0</v>
      </c>
      <c r="E27" s="984">
        <v>146.61214000000004</v>
      </c>
      <c r="F27" s="984">
        <v>7879.0462600000001</v>
      </c>
      <c r="G27" s="1000">
        <v>3.9243219906706539E-2</v>
      </c>
      <c r="H27" s="984">
        <v>86414.676129999978</v>
      </c>
      <c r="I27" s="984">
        <v>1522473.8237700004</v>
      </c>
    </row>
    <row r="28" spans="1:12">
      <c r="A28" s="29" t="s">
        <v>564</v>
      </c>
      <c r="I28" s="929"/>
      <c r="J28" s="929"/>
      <c r="K28" s="929"/>
      <c r="L28" s="930"/>
    </row>
    <row r="29" spans="1:12">
      <c r="A29" s="33" t="s">
        <v>972</v>
      </c>
      <c r="B29" s="815"/>
      <c r="C29" s="914"/>
      <c r="D29" s="745"/>
      <c r="E29" s="814"/>
      <c r="F29" s="814"/>
      <c r="G29" s="814"/>
      <c r="I29" s="929"/>
      <c r="J29" s="929"/>
      <c r="K29" s="929"/>
      <c r="L29" s="930"/>
    </row>
    <row r="30" spans="1:12" ht="12.75" customHeight="1">
      <c r="A30" s="265" t="s">
        <v>1201</v>
      </c>
    </row>
    <row r="31" spans="1:12" ht="12.75" customHeight="1">
      <c r="A31" s="973" t="s">
        <v>1165</v>
      </c>
    </row>
    <row r="32" spans="1:12" ht="12.75" customHeight="1"/>
    <row r="33" spans="1:13">
      <c r="A33" s="152" t="s">
        <v>1102</v>
      </c>
      <c r="H33" s="911"/>
      <c r="L33" s="139" t="str">
        <f>I1</f>
        <v>Listopad 2022.</v>
      </c>
    </row>
    <row r="34" spans="1:13">
      <c r="A34" s="562" t="s">
        <v>1103</v>
      </c>
      <c r="H34" s="912"/>
      <c r="L34" s="537" t="str">
        <f>I2</f>
        <v>October 2022</v>
      </c>
    </row>
    <row r="35" spans="1:13" ht="10.15" customHeight="1">
      <c r="A35" s="562"/>
      <c r="H35" s="912"/>
    </row>
    <row r="36" spans="1:13" ht="10.15" customHeight="1">
      <c r="A36" s="562"/>
      <c r="H36" s="912"/>
      <c r="L36" s="14" t="s">
        <v>571</v>
      </c>
    </row>
    <row r="37" spans="1:13" s="64" customFormat="1" ht="14.45" customHeight="1">
      <c r="A37" s="1100" t="s">
        <v>1159</v>
      </c>
      <c r="B37" s="1101" t="s">
        <v>1199</v>
      </c>
      <c r="C37" s="1101"/>
      <c r="D37" s="1101"/>
      <c r="E37" s="1101"/>
      <c r="F37" s="1105" t="s">
        <v>1143</v>
      </c>
      <c r="G37" s="1105"/>
      <c r="H37" s="1105"/>
      <c r="I37" s="1103" t="s">
        <v>1142</v>
      </c>
      <c r="J37" s="1104" t="s">
        <v>1137</v>
      </c>
      <c r="K37" s="1100" t="s">
        <v>1139</v>
      </c>
      <c r="L37" s="1100" t="s">
        <v>1162</v>
      </c>
      <c r="M37" s="915"/>
    </row>
    <row r="38" spans="1:13" s="64" customFormat="1" ht="94.9" customHeight="1">
      <c r="A38" s="1100"/>
      <c r="B38" s="963" t="s">
        <v>1145</v>
      </c>
      <c r="C38" s="963" t="s">
        <v>1146</v>
      </c>
      <c r="D38" s="963" t="s">
        <v>1147</v>
      </c>
      <c r="E38" s="963" t="s">
        <v>1148</v>
      </c>
      <c r="F38" s="963" t="s">
        <v>1144</v>
      </c>
      <c r="G38" s="963" t="s">
        <v>1149</v>
      </c>
      <c r="H38" s="963" t="s">
        <v>1096</v>
      </c>
      <c r="I38" s="1103"/>
      <c r="J38" s="1104"/>
      <c r="K38" s="1100"/>
      <c r="L38" s="1100"/>
    </row>
    <row r="39" spans="1:13" s="64" customFormat="1">
      <c r="A39" s="948" t="s">
        <v>892</v>
      </c>
      <c r="B39" s="981">
        <v>0</v>
      </c>
      <c r="C39" s="981">
        <v>0</v>
      </c>
      <c r="D39" s="981">
        <v>0</v>
      </c>
      <c r="E39" s="981">
        <v>0</v>
      </c>
      <c r="F39" s="981">
        <v>0</v>
      </c>
      <c r="G39" s="981">
        <v>0</v>
      </c>
      <c r="H39" s="981">
        <v>0</v>
      </c>
      <c r="I39" s="982">
        <v>0</v>
      </c>
      <c r="J39" s="985">
        <v>-1</v>
      </c>
      <c r="K39" s="982">
        <v>732.33897999999999</v>
      </c>
      <c r="L39" s="982">
        <v>3091.3408900000004</v>
      </c>
    </row>
    <row r="40" spans="1:13" s="64" customFormat="1">
      <c r="A40" s="948" t="s">
        <v>877</v>
      </c>
      <c r="B40" s="981">
        <v>0</v>
      </c>
      <c r="C40" s="981">
        <v>0</v>
      </c>
      <c r="D40" s="981">
        <v>0</v>
      </c>
      <c r="E40" s="981">
        <v>0</v>
      </c>
      <c r="F40" s="981">
        <v>0</v>
      </c>
      <c r="G40" s="981">
        <v>0</v>
      </c>
      <c r="H40" s="981">
        <v>0</v>
      </c>
      <c r="I40" s="982">
        <v>0</v>
      </c>
      <c r="J40" s="985">
        <v>-1</v>
      </c>
      <c r="K40" s="982">
        <v>640.79915000000165</v>
      </c>
      <c r="L40" s="982">
        <v>5450.7758400000012</v>
      </c>
    </row>
    <row r="41" spans="1:13" s="64" customFormat="1">
      <c r="A41" s="948" t="s">
        <v>186</v>
      </c>
      <c r="B41" s="981">
        <v>0</v>
      </c>
      <c r="C41" s="981">
        <v>0</v>
      </c>
      <c r="D41" s="981">
        <v>0</v>
      </c>
      <c r="E41" s="981">
        <v>0</v>
      </c>
      <c r="F41" s="981">
        <v>0</v>
      </c>
      <c r="G41" s="981">
        <v>0</v>
      </c>
      <c r="H41" s="981">
        <v>0</v>
      </c>
      <c r="I41" s="982">
        <v>0</v>
      </c>
      <c r="J41" s="985" t="s">
        <v>140</v>
      </c>
      <c r="K41" s="982">
        <v>1155.9259900000034</v>
      </c>
      <c r="L41" s="982">
        <v>30134.057630000018</v>
      </c>
    </row>
    <row r="42" spans="1:13" s="64" customFormat="1">
      <c r="A42" s="948" t="s">
        <v>894</v>
      </c>
      <c r="B42" s="981">
        <v>889.66098</v>
      </c>
      <c r="C42" s="981">
        <v>0</v>
      </c>
      <c r="D42" s="981">
        <v>0</v>
      </c>
      <c r="E42" s="981">
        <v>0</v>
      </c>
      <c r="F42" s="981">
        <v>0</v>
      </c>
      <c r="G42" s="981">
        <v>150.41548</v>
      </c>
      <c r="H42" s="981">
        <v>0</v>
      </c>
      <c r="I42" s="982">
        <v>1040.07646</v>
      </c>
      <c r="J42" s="985">
        <v>1</v>
      </c>
      <c r="K42" s="982">
        <v>4569.8102799999979</v>
      </c>
      <c r="L42" s="982">
        <v>39981.821699999993</v>
      </c>
      <c r="M42" s="997"/>
    </row>
    <row r="43" spans="1:13" s="64" customFormat="1">
      <c r="A43" s="948" t="s">
        <v>187</v>
      </c>
      <c r="B43" s="981">
        <v>0</v>
      </c>
      <c r="C43" s="981">
        <v>0</v>
      </c>
      <c r="D43" s="981">
        <v>0</v>
      </c>
      <c r="E43" s="981">
        <v>0</v>
      </c>
      <c r="F43" s="981">
        <v>0</v>
      </c>
      <c r="G43" s="981">
        <v>0</v>
      </c>
      <c r="H43" s="981">
        <v>0</v>
      </c>
      <c r="I43" s="982">
        <v>0</v>
      </c>
      <c r="J43" s="985" t="s">
        <v>140</v>
      </c>
      <c r="K43" s="982">
        <v>429.51120999999995</v>
      </c>
      <c r="L43" s="982">
        <v>837.69114999999999</v>
      </c>
    </row>
    <row r="44" spans="1:13" s="64" customFormat="1">
      <c r="A44" s="948" t="s">
        <v>188</v>
      </c>
      <c r="B44" s="981">
        <v>141.52239</v>
      </c>
      <c r="C44" s="981">
        <v>0</v>
      </c>
      <c r="D44" s="981">
        <v>0</v>
      </c>
      <c r="E44" s="981">
        <v>0</v>
      </c>
      <c r="F44" s="981">
        <v>0</v>
      </c>
      <c r="G44" s="981">
        <v>341.52062999999998</v>
      </c>
      <c r="H44" s="981">
        <v>0</v>
      </c>
      <c r="I44" s="982">
        <v>483.04301999999996</v>
      </c>
      <c r="J44" s="985">
        <v>-0.63408332248811483</v>
      </c>
      <c r="K44" s="982">
        <v>6541.9933000000092</v>
      </c>
      <c r="L44" s="982">
        <v>37816.52810000001</v>
      </c>
    </row>
    <row r="45" spans="1:13" s="64" customFormat="1">
      <c r="A45" s="949" t="s">
        <v>189</v>
      </c>
      <c r="B45" s="981">
        <v>219.79560000000001</v>
      </c>
      <c r="C45" s="981">
        <v>0</v>
      </c>
      <c r="D45" s="981">
        <v>0</v>
      </c>
      <c r="E45" s="981">
        <v>0</v>
      </c>
      <c r="F45" s="981">
        <v>0</v>
      </c>
      <c r="G45" s="981">
        <v>465.29619000000002</v>
      </c>
      <c r="H45" s="981">
        <v>0</v>
      </c>
      <c r="I45" s="982">
        <v>685.09179000000006</v>
      </c>
      <c r="J45" s="985">
        <v>0.46139104080403737</v>
      </c>
      <c r="K45" s="982">
        <v>6516.8558000000048</v>
      </c>
      <c r="L45" s="982">
        <v>56934.347190000008</v>
      </c>
    </row>
    <row r="46" spans="1:13" s="64" customFormat="1">
      <c r="A46" s="950" t="s">
        <v>190</v>
      </c>
      <c r="B46" s="981">
        <v>0</v>
      </c>
      <c r="C46" s="981">
        <v>0</v>
      </c>
      <c r="D46" s="981">
        <v>101.19596</v>
      </c>
      <c r="E46" s="981">
        <v>87.938580000000002</v>
      </c>
      <c r="F46" s="981">
        <v>58.887129999999999</v>
      </c>
      <c r="G46" s="981">
        <v>0</v>
      </c>
      <c r="H46" s="981">
        <v>0</v>
      </c>
      <c r="I46" s="982">
        <v>248.02167000000003</v>
      </c>
      <c r="J46" s="985">
        <v>-6.4995353659111132E-2</v>
      </c>
      <c r="K46" s="982">
        <v>1827.1317799999888</v>
      </c>
      <c r="L46" s="982">
        <v>43831.675859999974</v>
      </c>
    </row>
    <row r="47" spans="1:13" s="64" customFormat="1">
      <c r="A47" s="950" t="s">
        <v>191</v>
      </c>
      <c r="B47" s="981">
        <v>0</v>
      </c>
      <c r="C47" s="981">
        <v>0</v>
      </c>
      <c r="D47" s="981">
        <v>309.03957000000003</v>
      </c>
      <c r="E47" s="981">
        <v>191.75009</v>
      </c>
      <c r="F47" s="981">
        <v>0</v>
      </c>
      <c r="G47" s="981">
        <v>0</v>
      </c>
      <c r="H47" s="981">
        <v>0</v>
      </c>
      <c r="I47" s="982">
        <v>500.78966000000003</v>
      </c>
      <c r="J47" s="985">
        <v>-0.30512373458414377</v>
      </c>
      <c r="K47" s="982">
        <v>6517.0869499999972</v>
      </c>
      <c r="L47" s="982">
        <v>32233.948520000002</v>
      </c>
    </row>
    <row r="48" spans="1:13" s="64" customFormat="1">
      <c r="A48" s="950" t="s">
        <v>192</v>
      </c>
      <c r="B48" s="981">
        <v>187.72273999999999</v>
      </c>
      <c r="C48" s="981">
        <v>0</v>
      </c>
      <c r="D48" s="981">
        <v>313.22834999999998</v>
      </c>
      <c r="E48" s="981">
        <v>382.45441999999997</v>
      </c>
      <c r="F48" s="981">
        <v>142.24865</v>
      </c>
      <c r="G48" s="981">
        <v>0</v>
      </c>
      <c r="H48" s="981">
        <v>0</v>
      </c>
      <c r="I48" s="982">
        <v>1025.65416</v>
      </c>
      <c r="J48" s="985">
        <v>0.52637030821244912</v>
      </c>
      <c r="K48" s="982">
        <v>9070.080959999992</v>
      </c>
      <c r="L48" s="982">
        <v>130723.41983</v>
      </c>
    </row>
    <row r="49" spans="1:12" s="64" customFormat="1">
      <c r="A49" s="950" t="s">
        <v>658</v>
      </c>
      <c r="B49" s="981">
        <v>0</v>
      </c>
      <c r="C49" s="981">
        <v>0</v>
      </c>
      <c r="D49" s="981">
        <v>22.663529999999998</v>
      </c>
      <c r="E49" s="981">
        <v>21.793189999999999</v>
      </c>
      <c r="F49" s="981">
        <v>0</v>
      </c>
      <c r="G49" s="981">
        <v>0</v>
      </c>
      <c r="H49" s="981">
        <v>0</v>
      </c>
      <c r="I49" s="982">
        <v>44.456719999999997</v>
      </c>
      <c r="J49" s="985">
        <v>-0.23081866068485724</v>
      </c>
      <c r="K49" s="982">
        <v>1098.5518100000002</v>
      </c>
      <c r="L49" s="982">
        <v>1607.6489500000002</v>
      </c>
    </row>
    <row r="50" spans="1:12" s="64" customFormat="1">
      <c r="A50" s="949" t="s">
        <v>193</v>
      </c>
      <c r="B50" s="981">
        <v>0</v>
      </c>
      <c r="C50" s="981">
        <v>0</v>
      </c>
      <c r="D50" s="981">
        <v>0</v>
      </c>
      <c r="E50" s="981">
        <v>36.203669999999995</v>
      </c>
      <c r="F50" s="981">
        <v>0</v>
      </c>
      <c r="G50" s="981">
        <v>84.475220000000007</v>
      </c>
      <c r="H50" s="981">
        <v>0</v>
      </c>
      <c r="I50" s="982">
        <v>120.67889</v>
      </c>
      <c r="J50" s="985">
        <v>0.69466760378846226</v>
      </c>
      <c r="K50" s="982">
        <v>1092.7539400000005</v>
      </c>
      <c r="L50" s="982">
        <v>6494.5713399999995</v>
      </c>
    </row>
    <row r="51" spans="1:12" s="64" customFormat="1">
      <c r="A51" s="949" t="s">
        <v>194</v>
      </c>
      <c r="B51" s="981">
        <v>0</v>
      </c>
      <c r="C51" s="981">
        <v>0</v>
      </c>
      <c r="D51" s="981">
        <v>0</v>
      </c>
      <c r="E51" s="981">
        <v>13.67755</v>
      </c>
      <c r="F51" s="981">
        <v>0</v>
      </c>
      <c r="G51" s="981">
        <v>4.3119899999999998</v>
      </c>
      <c r="H51" s="981">
        <v>0</v>
      </c>
      <c r="I51" s="982">
        <v>17.989539999999998</v>
      </c>
      <c r="J51" s="985">
        <v>-0.49923700585620978</v>
      </c>
      <c r="K51" s="982">
        <v>400.04016000000001</v>
      </c>
      <c r="L51" s="982">
        <v>2025.6953699999997</v>
      </c>
    </row>
    <row r="52" spans="1:12" s="64" customFormat="1">
      <c r="A52" s="949" t="s">
        <v>199</v>
      </c>
      <c r="B52" s="981">
        <v>0</v>
      </c>
      <c r="C52" s="981">
        <v>0</v>
      </c>
      <c r="D52" s="981">
        <v>0</v>
      </c>
      <c r="E52" s="981">
        <v>0</v>
      </c>
      <c r="F52" s="981">
        <v>0</v>
      </c>
      <c r="G52" s="981">
        <v>0</v>
      </c>
      <c r="H52" s="981">
        <v>0</v>
      </c>
      <c r="I52" s="982">
        <v>0</v>
      </c>
      <c r="J52" s="985" t="s">
        <v>140</v>
      </c>
      <c r="K52" s="982">
        <v>28.13627</v>
      </c>
      <c r="L52" s="982">
        <v>28.13627</v>
      </c>
    </row>
    <row r="53" spans="1:12" s="64" customFormat="1">
      <c r="A53" s="949" t="s">
        <v>232</v>
      </c>
      <c r="B53" s="981">
        <v>0</v>
      </c>
      <c r="C53" s="981">
        <v>0</v>
      </c>
      <c r="D53" s="981">
        <v>0</v>
      </c>
      <c r="E53" s="981">
        <v>0</v>
      </c>
      <c r="F53" s="981">
        <v>0</v>
      </c>
      <c r="G53" s="981">
        <v>0</v>
      </c>
      <c r="H53" s="981">
        <v>0</v>
      </c>
      <c r="I53" s="982">
        <v>0</v>
      </c>
      <c r="J53" s="985" t="s">
        <v>140</v>
      </c>
      <c r="K53" s="982">
        <v>17.025970000000001</v>
      </c>
      <c r="L53" s="982">
        <v>103.20963</v>
      </c>
    </row>
    <row r="54" spans="1:12" s="64" customFormat="1">
      <c r="A54" s="949" t="s">
        <v>231</v>
      </c>
      <c r="B54" s="981">
        <v>1.1935100000000001</v>
      </c>
      <c r="C54" s="981">
        <v>0</v>
      </c>
      <c r="D54" s="981">
        <v>0</v>
      </c>
      <c r="E54" s="981">
        <v>175.03992000000002</v>
      </c>
      <c r="F54" s="981">
        <v>13.05114</v>
      </c>
      <c r="G54" s="981">
        <v>116.54255000000001</v>
      </c>
      <c r="H54" s="981">
        <v>0</v>
      </c>
      <c r="I54" s="982">
        <v>305.82712000000004</v>
      </c>
      <c r="J54" s="985">
        <v>0.31405450883318231</v>
      </c>
      <c r="K54" s="982">
        <v>3233.5875300000007</v>
      </c>
      <c r="L54" s="982">
        <v>13583.143530000001</v>
      </c>
    </row>
    <row r="55" spans="1:12" s="64" customFormat="1">
      <c r="A55" s="949" t="s">
        <v>195</v>
      </c>
      <c r="B55" s="981">
        <v>0</v>
      </c>
      <c r="C55" s="981">
        <v>0</v>
      </c>
      <c r="D55" s="981">
        <v>15.468950000000001</v>
      </c>
      <c r="E55" s="981">
        <v>10.000549999999999</v>
      </c>
      <c r="F55" s="981">
        <v>0</v>
      </c>
      <c r="G55" s="981">
        <v>0</v>
      </c>
      <c r="H55" s="981">
        <v>0</v>
      </c>
      <c r="I55" s="982">
        <v>25.4695</v>
      </c>
      <c r="J55" s="985">
        <v>0.97437219235584371</v>
      </c>
      <c r="K55" s="982">
        <v>1053.775090000001</v>
      </c>
      <c r="L55" s="982">
        <v>13416.616739999999</v>
      </c>
    </row>
    <row r="56" spans="1:12" s="64" customFormat="1">
      <c r="A56" s="948" t="s">
        <v>196</v>
      </c>
      <c r="B56" s="981">
        <v>0</v>
      </c>
      <c r="C56" s="981">
        <v>0</v>
      </c>
      <c r="D56" s="981">
        <v>25.60389</v>
      </c>
      <c r="E56" s="981">
        <v>0</v>
      </c>
      <c r="F56" s="981">
        <v>0</v>
      </c>
      <c r="G56" s="981">
        <v>0</v>
      </c>
      <c r="H56" s="981">
        <v>0</v>
      </c>
      <c r="I56" s="982">
        <v>25.60389</v>
      </c>
      <c r="J56" s="985">
        <v>-0.93309091359518304</v>
      </c>
      <c r="K56" s="982">
        <v>1525.9709999999977</v>
      </c>
      <c r="L56" s="982">
        <v>14452.449899999994</v>
      </c>
    </row>
    <row r="57" spans="1:12" s="64" customFormat="1">
      <c r="A57" s="949" t="s">
        <v>197</v>
      </c>
      <c r="B57" s="981">
        <v>51.576250000000002</v>
      </c>
      <c r="C57" s="981">
        <v>0</v>
      </c>
      <c r="D57" s="981">
        <v>44.685400000000001</v>
      </c>
      <c r="E57" s="981">
        <v>1.47566</v>
      </c>
      <c r="F57" s="981">
        <v>0</v>
      </c>
      <c r="G57" s="981">
        <v>0</v>
      </c>
      <c r="H57" s="981">
        <v>0.15</v>
      </c>
      <c r="I57" s="982">
        <v>97.887310000000014</v>
      </c>
      <c r="J57" s="985">
        <v>-0.50581125691821405</v>
      </c>
      <c r="K57" s="982">
        <v>836.07925999999952</v>
      </c>
      <c r="L57" s="982">
        <v>4356.6894999999986</v>
      </c>
    </row>
    <row r="58" spans="1:12" s="64" customFormat="1">
      <c r="A58" s="949" t="s">
        <v>198</v>
      </c>
      <c r="B58" s="981">
        <v>0</v>
      </c>
      <c r="C58" s="981">
        <v>0</v>
      </c>
      <c r="D58" s="981">
        <v>34.971539999999997</v>
      </c>
      <c r="E58" s="981">
        <v>64.642049999999998</v>
      </c>
      <c r="F58" s="981">
        <v>0</v>
      </c>
      <c r="G58" s="981">
        <v>0</v>
      </c>
      <c r="H58" s="981">
        <v>0</v>
      </c>
      <c r="I58" s="982">
        <v>99.613589999999988</v>
      </c>
      <c r="J58" s="985">
        <v>0.35156122693619629</v>
      </c>
      <c r="K58" s="982">
        <v>1085.0966399999998</v>
      </c>
      <c r="L58" s="982">
        <v>21864.147580000001</v>
      </c>
    </row>
    <row r="59" spans="1:12" s="64" customFormat="1" ht="18.75" customHeight="1">
      <c r="A59" s="921" t="s">
        <v>1095</v>
      </c>
      <c r="B59" s="984">
        <v>1491.47147</v>
      </c>
      <c r="C59" s="984">
        <v>0</v>
      </c>
      <c r="D59" s="984">
        <v>866.85718999999995</v>
      </c>
      <c r="E59" s="984">
        <v>984.97568000000001</v>
      </c>
      <c r="F59" s="984">
        <v>214.18692000000001</v>
      </c>
      <c r="G59" s="984">
        <v>1162.5620599999997</v>
      </c>
      <c r="H59" s="984">
        <v>0.15</v>
      </c>
      <c r="I59" s="984">
        <v>4720.2033199999996</v>
      </c>
      <c r="J59" s="1000">
        <v>-6.3458926527265702E-2</v>
      </c>
      <c r="K59" s="984">
        <v>48372.552070000005</v>
      </c>
      <c r="L59" s="984">
        <v>481343.06196000014</v>
      </c>
    </row>
    <row r="60" spans="1:12" ht="12.75" customHeight="1">
      <c r="A60" s="33" t="s">
        <v>972</v>
      </c>
      <c r="H60" s="182"/>
    </row>
    <row r="61" spans="1:12" ht="12.75" customHeight="1">
      <c r="A61" s="265" t="s">
        <v>1202</v>
      </c>
      <c r="B61" s="182"/>
      <c r="C61" s="182"/>
      <c r="D61" s="182"/>
      <c r="E61" s="182"/>
      <c r="F61" s="182"/>
      <c r="G61" s="182"/>
      <c r="H61" s="182"/>
    </row>
    <row r="62" spans="1:12">
      <c r="A62" s="973" t="s">
        <v>1166</v>
      </c>
    </row>
    <row r="63" spans="1:12">
      <c r="A63" s="622" t="s">
        <v>81</v>
      </c>
    </row>
    <row r="64" spans="1:12">
      <c r="L64" s="805" t="s">
        <v>1109</v>
      </c>
    </row>
    <row r="65" spans="9:12" ht="12.75" customHeight="1"/>
    <row r="66" spans="9:12" ht="12.75" customHeight="1"/>
    <row r="67" spans="9:12" ht="12.75" customHeight="1"/>
    <row r="68" spans="9:12" ht="12.75" customHeight="1"/>
    <row r="69" spans="9:12" ht="12.75" customHeight="1"/>
    <row r="70" spans="9:12" ht="12.75" customHeight="1"/>
    <row r="71" spans="9:12" ht="12.75" customHeight="1"/>
    <row r="72" spans="9:12" ht="12.75" customHeight="1">
      <c r="I72" s="201"/>
      <c r="J72" s="201"/>
      <c r="K72" s="201"/>
      <c r="L72" s="201"/>
    </row>
    <row r="73" spans="9:12" ht="12.75" customHeight="1">
      <c r="I73" s="201"/>
      <c r="J73" s="201"/>
      <c r="K73" s="201"/>
      <c r="L73" s="201"/>
    </row>
    <row r="74" spans="9:12" ht="12.75" customHeight="1">
      <c r="I74" s="201"/>
      <c r="J74" s="201"/>
      <c r="K74" s="201"/>
      <c r="L74" s="201"/>
    </row>
    <row r="75" spans="9:12" ht="12.75" customHeight="1">
      <c r="I75" s="1126"/>
      <c r="J75" s="1126"/>
      <c r="K75" s="201"/>
      <c r="L75" s="201"/>
    </row>
    <row r="76" spans="9:12" ht="12.75" customHeight="1">
      <c r="I76" s="330"/>
      <c r="J76" s="1123"/>
      <c r="K76" s="201"/>
      <c r="L76" s="201"/>
    </row>
    <row r="77" spans="9:12" ht="12.75" customHeight="1">
      <c r="I77" s="331"/>
      <c r="J77" s="1124"/>
      <c r="K77" s="201"/>
      <c r="L77" s="201"/>
    </row>
    <row r="78" spans="9:12" ht="12.75" customHeight="1">
      <c r="I78" s="333"/>
      <c r="J78" s="334"/>
      <c r="K78" s="201"/>
      <c r="L78" s="201"/>
    </row>
    <row r="79" spans="9:12" ht="12.75" customHeight="1">
      <c r="I79" s="333"/>
      <c r="J79" s="334"/>
      <c r="K79" s="201"/>
      <c r="L79" s="201"/>
    </row>
    <row r="80" spans="9:12" ht="12.75" customHeight="1">
      <c r="I80" s="333"/>
      <c r="J80" s="334"/>
      <c r="K80" s="201"/>
      <c r="L80" s="201"/>
    </row>
    <row r="81" spans="1:12" ht="12.75" customHeight="1">
      <c r="I81" s="333"/>
      <c r="J81" s="334"/>
      <c r="K81" s="201"/>
      <c r="L81" s="201"/>
    </row>
    <row r="82" spans="1:12" ht="12.75" customHeight="1">
      <c r="I82" s="333"/>
      <c r="J82" s="334"/>
      <c r="K82" s="201"/>
      <c r="L82" s="201"/>
    </row>
    <row r="83" spans="1:12" ht="12.75" customHeight="1">
      <c r="I83" s="201"/>
      <c r="J83" s="201"/>
      <c r="K83" s="201"/>
      <c r="L83" s="201"/>
    </row>
    <row r="84" spans="1:12" ht="12.75" customHeight="1">
      <c r="I84" s="201"/>
      <c r="J84" s="201"/>
      <c r="K84" s="201"/>
      <c r="L84" s="201"/>
    </row>
    <row r="85" spans="1:12" ht="12.75" customHeight="1">
      <c r="I85" s="201"/>
      <c r="J85" s="201"/>
      <c r="K85" s="201"/>
      <c r="L85" s="201"/>
    </row>
    <row r="86" spans="1:12" ht="12.75" customHeight="1"/>
    <row r="87" spans="1:12" ht="12.75" customHeight="1"/>
    <row r="88" spans="1:12" ht="12.75" customHeight="1"/>
    <row r="89" spans="1:12" ht="12.75" customHeight="1">
      <c r="A89" s="48"/>
    </row>
    <row r="90" spans="1:12" ht="12.75" customHeight="1">
      <c r="A90" s="51"/>
    </row>
    <row r="91" spans="1:12" ht="12.75" customHeight="1"/>
    <row r="92" spans="1:12" ht="12.75" customHeight="1"/>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c r="D101" s="14"/>
    </row>
    <row r="102" spans="4:4" ht="12.75" customHeight="1"/>
    <row r="103" spans="4:4" ht="12.75" customHeight="1"/>
    <row r="104" spans="4:4" ht="12.75" customHeight="1"/>
    <row r="105" spans="4:4" ht="12.75" customHeight="1"/>
    <row r="106" spans="4:4" ht="12.75" customHeight="1"/>
    <row r="107" spans="4:4" ht="12.75" customHeight="1"/>
    <row r="108" spans="4:4" ht="12.75" customHeight="1"/>
  </sheetData>
  <mergeCells count="15">
    <mergeCell ref="I75:J75"/>
    <mergeCell ref="J76:J77"/>
    <mergeCell ref="B37:E37"/>
    <mergeCell ref="F37:H37"/>
    <mergeCell ref="B5:E5"/>
    <mergeCell ref="F5:F6"/>
    <mergeCell ref="G5:G6"/>
    <mergeCell ref="H5:H6"/>
    <mergeCell ref="I5:I6"/>
    <mergeCell ref="A5:A6"/>
    <mergeCell ref="I37:I38"/>
    <mergeCell ref="J37:J38"/>
    <mergeCell ref="K37:K38"/>
    <mergeCell ref="L37:L38"/>
    <mergeCell ref="A37:A38"/>
  </mergeCells>
  <hyperlinks>
    <hyperlink ref="A63" location="'2 Sadržaj'!A1" display="Sadržaj / Contents"/>
  </hyperlinks>
  <pageMargins left="0.70866141732283472" right="0.70866141732283472" top="0.74803149606299213" bottom="0.74803149606299213" header="0.31496062992125984" footer="0.31496062992125984"/>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101"/>
  <sheetViews>
    <sheetView showGridLines="0" zoomScaleNormal="100" workbookViewId="0"/>
  </sheetViews>
  <sheetFormatPr defaultColWidth="8.85546875" defaultRowHeight="15"/>
  <cols>
    <col min="1" max="1" width="30.7109375" style="265" customWidth="1"/>
    <col min="2" max="2" width="13.28515625" style="265" bestFit="1" customWidth="1"/>
    <col min="3" max="3" width="8" style="265" bestFit="1" customWidth="1"/>
    <col min="4" max="4" width="9.140625" style="265" customWidth="1"/>
    <col min="5" max="5" width="9.28515625" style="265" bestFit="1" customWidth="1"/>
    <col min="6" max="6" width="9.85546875" style="265" customWidth="1"/>
    <col min="7" max="7" width="9.28515625" style="265" customWidth="1"/>
    <col min="8" max="8" width="10.7109375" style="265" customWidth="1"/>
    <col min="9" max="9" width="11.140625" style="265" customWidth="1"/>
    <col min="10" max="10" width="10" style="265" customWidth="1"/>
    <col min="11" max="11" width="8.140625" style="265" bestFit="1" customWidth="1"/>
    <col min="12" max="12" width="9" style="265" customWidth="1"/>
    <col min="13" max="13" width="8.85546875" style="265" customWidth="1"/>
    <col min="14" max="16384" width="8.85546875" style="265"/>
  </cols>
  <sheetData>
    <row r="1" spans="1:8">
      <c r="A1" s="153" t="s">
        <v>1104</v>
      </c>
      <c r="G1" s="139" t="str">
        <f>Naslovnica!A20</f>
        <v>Listopad 2022.</v>
      </c>
    </row>
    <row r="2" spans="1:8">
      <c r="A2" s="535" t="s">
        <v>1105</v>
      </c>
      <c r="G2" s="537" t="str">
        <f>Naslovnica!A24</f>
        <v>October 2022</v>
      </c>
    </row>
    <row r="4" spans="1:8">
      <c r="A4" s="201"/>
      <c r="B4" s="201"/>
      <c r="C4" s="951"/>
      <c r="D4" s="951"/>
      <c r="E4" s="961"/>
      <c r="F4" s="961"/>
      <c r="G4" s="14" t="s">
        <v>571</v>
      </c>
    </row>
    <row r="5" spans="1:8" s="64" customFormat="1">
      <c r="A5" s="1117" t="s">
        <v>1164</v>
      </c>
      <c r="B5" s="1118" t="s">
        <v>1106</v>
      </c>
      <c r="C5" s="1118"/>
      <c r="D5" s="1118"/>
      <c r="E5" s="1118"/>
      <c r="F5" s="1118"/>
      <c r="G5" s="1118"/>
      <c r="H5" s="915"/>
    </row>
    <row r="6" spans="1:8" s="64" customFormat="1" ht="22.9" customHeight="1">
      <c r="A6" s="1117"/>
      <c r="B6" s="1119" t="str">
        <f>Naslovnica!A20</f>
        <v>Listopad 2022.</v>
      </c>
      <c r="C6" s="1119"/>
      <c r="D6" s="1120" t="s">
        <v>17</v>
      </c>
      <c r="E6" s="1120"/>
      <c r="F6" s="1117" t="s">
        <v>233</v>
      </c>
      <c r="G6" s="1117"/>
    </row>
    <row r="7" spans="1:8" s="64" customFormat="1">
      <c r="A7" s="1117"/>
      <c r="B7" s="1121" t="str">
        <f>Naslovnica!A24</f>
        <v>October 2022</v>
      </c>
      <c r="C7" s="1122"/>
      <c r="D7" s="1127" t="s">
        <v>45</v>
      </c>
      <c r="E7" s="1127"/>
      <c r="F7" s="1127" t="s">
        <v>51</v>
      </c>
      <c r="G7" s="1127"/>
    </row>
    <row r="8" spans="1:8" s="64" customFormat="1">
      <c r="A8" s="1117"/>
      <c r="B8" s="932" t="s">
        <v>27</v>
      </c>
      <c r="C8" s="932" t="s">
        <v>28</v>
      </c>
      <c r="D8" s="683" t="s">
        <v>1150</v>
      </c>
      <c r="E8" s="683" t="s">
        <v>144</v>
      </c>
      <c r="F8" s="683" t="s">
        <v>1150</v>
      </c>
      <c r="G8" s="683" t="s">
        <v>144</v>
      </c>
    </row>
    <row r="9" spans="1:8" s="64" customFormat="1">
      <c r="A9" s="1117"/>
      <c r="B9" s="933" t="s">
        <v>29</v>
      </c>
      <c r="C9" s="933" t="s">
        <v>30</v>
      </c>
      <c r="D9" s="711" t="s">
        <v>1151</v>
      </c>
      <c r="E9" s="711" t="s">
        <v>145</v>
      </c>
      <c r="F9" s="711" t="s">
        <v>1151</v>
      </c>
      <c r="G9" s="711" t="s">
        <v>145</v>
      </c>
    </row>
    <row r="10" spans="1:8" s="64" customFormat="1" ht="15" customHeight="1">
      <c r="A10" s="956" t="s">
        <v>892</v>
      </c>
      <c r="B10" s="1039">
        <v>25270.040590000001</v>
      </c>
      <c r="C10" s="958">
        <v>1.9151614029422392E-2</v>
      </c>
      <c r="D10" s="957">
        <v>418.71546000000308</v>
      </c>
      <c r="E10" s="958">
        <v>1.684881823442641E-2</v>
      </c>
      <c r="F10" s="957">
        <v>-794.86785000000236</v>
      </c>
      <c r="G10" s="958">
        <v>-3.0495708505163033E-2</v>
      </c>
    </row>
    <row r="11" spans="1:8" s="64" customFormat="1" ht="15" customHeight="1">
      <c r="A11" s="956" t="s">
        <v>877</v>
      </c>
      <c r="B11" s="1039">
        <v>24531.264579999999</v>
      </c>
      <c r="C11" s="958">
        <v>1.8591711763047889E-2</v>
      </c>
      <c r="D11" s="957">
        <v>212.96745999999985</v>
      </c>
      <c r="E11" s="958">
        <v>8.757498888557036E-3</v>
      </c>
      <c r="F11" s="957">
        <v>-1538.4393400000044</v>
      </c>
      <c r="G11" s="958">
        <v>-5.9012535958252843E-2</v>
      </c>
    </row>
    <row r="12" spans="1:8" s="64" customFormat="1" ht="15" customHeight="1">
      <c r="A12" s="956" t="s">
        <v>186</v>
      </c>
      <c r="B12" s="1039">
        <v>25356.07158</v>
      </c>
      <c r="C12" s="958">
        <v>1.9216815045193656E-2</v>
      </c>
      <c r="D12" s="957">
        <v>226.10233000000153</v>
      </c>
      <c r="E12" s="958">
        <v>8.9973182119991169E-3</v>
      </c>
      <c r="F12" s="957">
        <v>-2238.3191699999988</v>
      </c>
      <c r="G12" s="958">
        <v>-8.1115005954606856E-2</v>
      </c>
    </row>
    <row r="13" spans="1:8" s="64" customFormat="1" ht="15" customHeight="1">
      <c r="A13" s="956" t="s">
        <v>894</v>
      </c>
      <c r="B13" s="1039">
        <v>92666.044190000001</v>
      </c>
      <c r="C13" s="958">
        <v>7.0229579000461728E-2</v>
      </c>
      <c r="D13" s="957">
        <v>338.92429999999877</v>
      </c>
      <c r="E13" s="958">
        <v>3.6709073174143736E-3</v>
      </c>
      <c r="F13" s="957">
        <v>-4837.5658399999957</v>
      </c>
      <c r="G13" s="958">
        <v>-4.9614222883763714E-2</v>
      </c>
    </row>
    <row r="14" spans="1:8" s="64" customFormat="1" ht="15" customHeight="1">
      <c r="A14" s="956" t="s">
        <v>187</v>
      </c>
      <c r="B14" s="1039">
        <v>6958.3151799999996</v>
      </c>
      <c r="C14" s="958">
        <v>5.2735557011794575E-3</v>
      </c>
      <c r="D14" s="957">
        <v>79.530509999999595</v>
      </c>
      <c r="E14" s="958">
        <v>1.1561709490173655E-2</v>
      </c>
      <c r="F14" s="957">
        <v>-152.81677000000036</v>
      </c>
      <c r="G14" s="958">
        <v>-2.148979530607642E-2</v>
      </c>
    </row>
    <row r="15" spans="1:8" s="64" customFormat="1" ht="15" customHeight="1">
      <c r="A15" s="956" t="s">
        <v>188</v>
      </c>
      <c r="B15" s="1039">
        <v>168386.18601</v>
      </c>
      <c r="C15" s="958">
        <v>0.12761622724208077</v>
      </c>
      <c r="D15" s="957">
        <v>1805.4592000000121</v>
      </c>
      <c r="E15" s="958">
        <v>1.0838343874314482E-2</v>
      </c>
      <c r="F15" s="957">
        <v>-9208.1906000000017</v>
      </c>
      <c r="G15" s="958">
        <v>-5.1849561769747532E-2</v>
      </c>
    </row>
    <row r="16" spans="1:8" s="64" customFormat="1" ht="15" customHeight="1">
      <c r="A16" s="956" t="s">
        <v>189</v>
      </c>
      <c r="B16" s="1039">
        <v>96070.982150000011</v>
      </c>
      <c r="C16" s="958">
        <v>7.2810107408075531E-2</v>
      </c>
      <c r="D16" s="957">
        <v>725.90681000000041</v>
      </c>
      <c r="E16" s="958">
        <v>7.6134693628528982E-3</v>
      </c>
      <c r="F16" s="957">
        <v>-6314.6448499999824</v>
      </c>
      <c r="G16" s="958">
        <v>-6.1675110413691003E-2</v>
      </c>
    </row>
    <row r="17" spans="1:7" s="64" customFormat="1" ht="15" customHeight="1">
      <c r="A17" s="956" t="s">
        <v>190</v>
      </c>
      <c r="B17" s="1039">
        <v>77984.819700000007</v>
      </c>
      <c r="C17" s="958">
        <v>5.9102998340237169E-2</v>
      </c>
      <c r="D17" s="957">
        <v>1179.9149000000034</v>
      </c>
      <c r="E17" s="958">
        <v>1.5362494141129446E-2</v>
      </c>
      <c r="F17" s="957">
        <v>-5022.9584800000011</v>
      </c>
      <c r="G17" s="958">
        <v>-6.0511901295657644E-2</v>
      </c>
    </row>
    <row r="18" spans="1:7" s="64" customFormat="1" ht="15" customHeight="1">
      <c r="A18" s="956" t="s">
        <v>191</v>
      </c>
      <c r="B18" s="1039">
        <v>187052.06200000001</v>
      </c>
      <c r="C18" s="958">
        <v>0.141762688590584</v>
      </c>
      <c r="D18" s="957">
        <v>3350.6081800000102</v>
      </c>
      <c r="E18" s="958">
        <v>1.8239421138621426E-2</v>
      </c>
      <c r="F18" s="957">
        <v>-6395.1229999999923</v>
      </c>
      <c r="G18" s="958">
        <v>-3.3058754512245825E-2</v>
      </c>
    </row>
    <row r="19" spans="1:7" s="64" customFormat="1" ht="15" customHeight="1">
      <c r="A19" s="956" t="s">
        <v>192</v>
      </c>
      <c r="B19" s="1039">
        <v>236418.50313999999</v>
      </c>
      <c r="C19" s="958">
        <v>0.17917644039490899</v>
      </c>
      <c r="D19" s="957">
        <v>3440.9890399999858</v>
      </c>
      <c r="E19" s="958">
        <v>1.4769618661666373E-2</v>
      </c>
      <c r="F19" s="957">
        <v>-16837.273880000022</v>
      </c>
      <c r="G19" s="958">
        <v>-6.6483276623025889E-2</v>
      </c>
    </row>
    <row r="20" spans="1:7" s="64" customFormat="1" ht="15" customHeight="1">
      <c r="A20" s="956" t="s">
        <v>658</v>
      </c>
      <c r="B20" s="1039">
        <v>57508.22507</v>
      </c>
      <c r="C20" s="958">
        <v>4.3584232725515877E-2</v>
      </c>
      <c r="D20" s="957">
        <v>994.6107700000066</v>
      </c>
      <c r="E20" s="958">
        <v>1.7599489650762079E-2</v>
      </c>
      <c r="F20" s="957">
        <v>-2049.0223899999983</v>
      </c>
      <c r="G20" s="958">
        <v>-3.4404249312834145E-2</v>
      </c>
    </row>
    <row r="21" spans="1:7" s="64" customFormat="1" ht="15" customHeight="1">
      <c r="A21" s="956" t="s">
        <v>193</v>
      </c>
      <c r="B21" s="1039">
        <v>27459.635469999997</v>
      </c>
      <c r="C21" s="958">
        <v>2.0811060355723658E-2</v>
      </c>
      <c r="D21" s="957">
        <v>570.95226999999795</v>
      </c>
      <c r="E21" s="958">
        <v>2.1233924538186288E-2</v>
      </c>
      <c r="F21" s="957">
        <v>-513.58097000000271</v>
      </c>
      <c r="G21" s="958">
        <v>-1.835973961384052E-2</v>
      </c>
    </row>
    <row r="22" spans="1:7" s="64" customFormat="1" ht="15" customHeight="1">
      <c r="A22" s="956" t="s">
        <v>194</v>
      </c>
      <c r="B22" s="1039">
        <v>51724.051119999996</v>
      </c>
      <c r="C22" s="958">
        <v>3.9200533119854122E-2</v>
      </c>
      <c r="D22" s="957">
        <v>1033.2922399999952</v>
      </c>
      <c r="E22" s="958">
        <v>2.0384233000853236E-2</v>
      </c>
      <c r="F22" s="957">
        <v>-3731.2385600000052</v>
      </c>
      <c r="G22" s="958">
        <v>-6.7283726791994014E-2</v>
      </c>
    </row>
    <row r="23" spans="1:7" s="64" customFormat="1" ht="15" customHeight="1">
      <c r="A23" s="956" t="s">
        <v>199</v>
      </c>
      <c r="B23" s="1039">
        <v>2984.4135799999999</v>
      </c>
      <c r="C23" s="958">
        <v>2.261822128253523E-3</v>
      </c>
      <c r="D23" s="957">
        <v>86.839760000000297</v>
      </c>
      <c r="E23" s="958">
        <v>2.9969817990694203E-2</v>
      </c>
      <c r="F23" s="957">
        <v>45.273509999999987</v>
      </c>
      <c r="G23" s="958">
        <v>1.5403658526556674E-2</v>
      </c>
    </row>
    <row r="24" spans="1:7" s="64" customFormat="1" ht="15" customHeight="1">
      <c r="A24" s="956" t="s">
        <v>232</v>
      </c>
      <c r="B24" s="1039">
        <v>1946.7910099999999</v>
      </c>
      <c r="C24" s="958">
        <v>1.47543055527278E-3</v>
      </c>
      <c r="D24" s="957">
        <v>45.820050000000037</v>
      </c>
      <c r="E24" s="958">
        <v>2.4103498140760626E-2</v>
      </c>
      <c r="F24" s="957">
        <v>167.30460999999991</v>
      </c>
      <c r="G24" s="958">
        <v>9.4018481961986256E-2</v>
      </c>
    </row>
    <row r="25" spans="1:7" s="64" customFormat="1" ht="15" customHeight="1">
      <c r="A25" s="956" t="s">
        <v>231</v>
      </c>
      <c r="B25" s="1039">
        <v>57616.515450000006</v>
      </c>
      <c r="C25" s="958">
        <v>4.3666303648729206E-2</v>
      </c>
      <c r="D25" s="957">
        <v>-15.944099999993341</v>
      </c>
      <c r="E25" s="958">
        <v>-2.7665138924293231E-4</v>
      </c>
      <c r="F25" s="957">
        <v>-2277.1855499999947</v>
      </c>
      <c r="G25" s="958">
        <v>-3.8020451432780766E-2</v>
      </c>
    </row>
    <row r="26" spans="1:7" s="64" customFormat="1" ht="15" customHeight="1">
      <c r="A26" s="956" t="s">
        <v>195</v>
      </c>
      <c r="B26" s="1039">
        <v>45661.69111</v>
      </c>
      <c r="C26" s="958">
        <v>3.460600235108003E-2</v>
      </c>
      <c r="D26" s="957">
        <v>1069.8834600000046</v>
      </c>
      <c r="E26" s="958">
        <v>2.3992825507265669E-2</v>
      </c>
      <c r="F26" s="957">
        <v>1763.9232899999988</v>
      </c>
      <c r="G26" s="958">
        <v>4.0182528123818395E-2</v>
      </c>
    </row>
    <row r="27" spans="1:7" s="64" customFormat="1" ht="15" customHeight="1">
      <c r="A27" s="956" t="s">
        <v>898</v>
      </c>
      <c r="B27" s="1039">
        <v>36630.667350000003</v>
      </c>
      <c r="C27" s="958">
        <v>2.7761585907581831E-2</v>
      </c>
      <c r="D27" s="957">
        <v>599.21962000000349</v>
      </c>
      <c r="E27" s="958">
        <v>1.6630461936756769E-2</v>
      </c>
      <c r="F27" s="957">
        <v>-2151.5789799999984</v>
      </c>
      <c r="G27" s="958">
        <v>-5.5478451704218168E-2</v>
      </c>
    </row>
    <row r="28" spans="1:7" s="64" customFormat="1" ht="15" customHeight="1">
      <c r="A28" s="956" t="s">
        <v>197</v>
      </c>
      <c r="B28" s="1039">
        <v>41913.876429999997</v>
      </c>
      <c r="C28" s="958">
        <v>3.1765615136444249E-2</v>
      </c>
      <c r="D28" s="957">
        <v>638.83006999999634</v>
      </c>
      <c r="E28" s="958">
        <v>1.5477391943503394E-2</v>
      </c>
      <c r="F28" s="957">
        <v>-331.72043000000122</v>
      </c>
      <c r="G28" s="958">
        <v>-7.8521894506380363E-3</v>
      </c>
    </row>
    <row r="29" spans="1:7" s="64" customFormat="1" ht="15" customHeight="1">
      <c r="A29" s="956" t="s">
        <v>198</v>
      </c>
      <c r="B29" s="1039">
        <v>55332.999459999999</v>
      </c>
      <c r="C29" s="958">
        <v>4.1935676556353232E-2</v>
      </c>
      <c r="D29" s="957">
        <v>311.75216000000364</v>
      </c>
      <c r="E29" s="958">
        <v>5.6660322202475299E-3</v>
      </c>
      <c r="F29" s="957">
        <v>-2289.523000000001</v>
      </c>
      <c r="G29" s="958">
        <v>-3.9733126948569897E-2</v>
      </c>
    </row>
    <row r="30" spans="1:7" s="64" customFormat="1" ht="18.75" customHeight="1">
      <c r="A30" s="934" t="s">
        <v>1097</v>
      </c>
      <c r="B30" s="1040">
        <v>1319473.1551699999</v>
      </c>
      <c r="C30" s="936">
        <v>1.0000000000000002</v>
      </c>
      <c r="D30" s="935">
        <v>17114.374489999842</v>
      </c>
      <c r="E30" s="936">
        <v>1.3141059701738955E-2</v>
      </c>
      <c r="F30" s="935">
        <v>-64707.548250000225</v>
      </c>
      <c r="G30" s="936">
        <v>-4.6747905161603764E-2</v>
      </c>
    </row>
    <row r="31" spans="1:7">
      <c r="A31" s="34" t="s">
        <v>555</v>
      </c>
      <c r="B31" s="960"/>
      <c r="C31" s="960"/>
      <c r="D31" s="927"/>
      <c r="E31" s="952"/>
      <c r="F31" s="952"/>
      <c r="G31" s="952"/>
    </row>
    <row r="33" spans="1:13">
      <c r="A33" s="535"/>
      <c r="H33" s="912"/>
    </row>
    <row r="34" spans="1:13" ht="12.75" customHeight="1">
      <c r="A34" s="155" t="s">
        <v>1107</v>
      </c>
      <c r="J34" s="139" t="str">
        <f>G1</f>
        <v>Listopad 2022.</v>
      </c>
    </row>
    <row r="35" spans="1:13">
      <c r="A35" s="840" t="s">
        <v>1108</v>
      </c>
      <c r="J35" s="537" t="str">
        <f>G2</f>
        <v>October 2022</v>
      </c>
      <c r="M35" s="805"/>
    </row>
    <row r="37" spans="1:13" ht="30" customHeight="1">
      <c r="A37" s="1106" t="s">
        <v>1163</v>
      </c>
      <c r="B37" s="1017" t="s">
        <v>1066</v>
      </c>
      <c r="C37" s="1094" t="s">
        <v>1528</v>
      </c>
      <c r="D37" s="1094"/>
      <c r="E37" s="1094"/>
      <c r="F37" s="1094"/>
      <c r="G37" s="1094"/>
      <c r="H37" s="1094"/>
      <c r="I37" s="1094"/>
      <c r="J37" s="1036"/>
    </row>
    <row r="38" spans="1:13" ht="42.75" customHeight="1">
      <c r="A38" s="1106"/>
      <c r="B38" s="818" t="str">
        <f>J34</f>
        <v>Listopad 2022.</v>
      </c>
      <c r="C38" s="971" t="s">
        <v>659</v>
      </c>
      <c r="D38" s="971" t="s">
        <v>59</v>
      </c>
      <c r="E38" s="971" t="s">
        <v>60</v>
      </c>
      <c r="F38" s="1037" t="s">
        <v>1517</v>
      </c>
      <c r="G38" s="1037" t="s">
        <v>1518</v>
      </c>
      <c r="H38" s="1037" t="s">
        <v>1519</v>
      </c>
      <c r="I38" s="1037" t="s">
        <v>1523</v>
      </c>
      <c r="J38" s="1041" t="s">
        <v>61</v>
      </c>
    </row>
    <row r="39" spans="1:13" ht="48" customHeight="1">
      <c r="A39" s="1106"/>
      <c r="B39" s="819" t="str">
        <f>J35</f>
        <v>October 2022</v>
      </c>
      <c r="C39" s="972" t="s">
        <v>245</v>
      </c>
      <c r="D39" s="972" t="s">
        <v>1417</v>
      </c>
      <c r="E39" s="972" t="s">
        <v>853</v>
      </c>
      <c r="F39" s="710" t="s">
        <v>1520</v>
      </c>
      <c r="G39" s="710" t="s">
        <v>1521</v>
      </c>
      <c r="H39" s="710" t="s">
        <v>1522</v>
      </c>
      <c r="I39" s="797" t="s">
        <v>1524</v>
      </c>
      <c r="J39" s="1042" t="s">
        <v>852</v>
      </c>
    </row>
    <row r="40" spans="1:13" ht="15" customHeight="1">
      <c r="A40" s="956" t="s">
        <v>892</v>
      </c>
      <c r="B40" s="953">
        <v>162.04730000000001</v>
      </c>
      <c r="C40" s="954">
        <v>6.7313271679720899E-3</v>
      </c>
      <c r="D40" s="954">
        <v>-7.1391446114878909E-2</v>
      </c>
      <c r="E40" s="954">
        <v>-6.3713062128194498E-2</v>
      </c>
      <c r="F40" s="954">
        <v>-3.8010562846947371E-3</v>
      </c>
      <c r="G40" s="954">
        <v>1.1799135172772646E-2</v>
      </c>
      <c r="H40" s="954">
        <v>3.3316779729958501E-2</v>
      </c>
      <c r="I40" s="954">
        <v>4.5509360474425664E-2</v>
      </c>
      <c r="J40" s="955">
        <v>40906</v>
      </c>
    </row>
    <row r="41" spans="1:13" ht="15" customHeight="1">
      <c r="A41" s="956" t="s">
        <v>877</v>
      </c>
      <c r="B41" s="953">
        <v>285.39710000000002</v>
      </c>
      <c r="C41" s="954">
        <v>6.3055166130248086E-3</v>
      </c>
      <c r="D41" s="954">
        <v>-6.981691438121973E-2</v>
      </c>
      <c r="E41" s="954">
        <v>-6.246528146201713E-2</v>
      </c>
      <c r="F41" s="954">
        <v>-7.0160273675967666E-4</v>
      </c>
      <c r="G41" s="954">
        <v>1.3855304854204942E-2</v>
      </c>
      <c r="H41" s="954">
        <v>2.9120034811639606E-2</v>
      </c>
      <c r="I41" s="954">
        <v>5.7809448942349517E-2</v>
      </c>
      <c r="J41" s="955">
        <v>38054</v>
      </c>
    </row>
    <row r="42" spans="1:13" ht="15" customHeight="1">
      <c r="A42" s="956" t="s">
        <v>186</v>
      </c>
      <c r="B42" s="953">
        <v>272.01710000000003</v>
      </c>
      <c r="C42" s="954">
        <v>5.9781672082088733E-3</v>
      </c>
      <c r="D42" s="954">
        <v>-6.6328392164104355E-2</v>
      </c>
      <c r="E42" s="954">
        <v>-5.9599331527785293E-2</v>
      </c>
      <c r="F42" s="954">
        <v>1.9676976127345203E-3</v>
      </c>
      <c r="G42" s="954">
        <v>1.5787764156194095E-2</v>
      </c>
      <c r="H42" s="954">
        <v>2.9479739706646413E-2</v>
      </c>
      <c r="I42" s="954">
        <v>5.7528623450833427E-2</v>
      </c>
      <c r="J42" s="955">
        <v>38335</v>
      </c>
    </row>
    <row r="43" spans="1:13" ht="15" customHeight="1">
      <c r="A43" s="956" t="s">
        <v>894</v>
      </c>
      <c r="B43" s="953">
        <v>264.36349999999999</v>
      </c>
      <c r="C43" s="954">
        <v>8.0883182887283578E-3</v>
      </c>
      <c r="D43" s="954">
        <v>-6.7441342815890537E-2</v>
      </c>
      <c r="E43" s="954">
        <v>-5.9608559597354449E-2</v>
      </c>
      <c r="F43" s="954">
        <v>8.6163398055294493E-4</v>
      </c>
      <c r="G43" s="954">
        <v>1.5255129265295153E-2</v>
      </c>
      <c r="H43" s="954">
        <v>2.8941665494641278E-2</v>
      </c>
      <c r="I43" s="954">
        <v>5.6645047618092192E-2</v>
      </c>
      <c r="J43" s="955">
        <v>38425</v>
      </c>
    </row>
    <row r="44" spans="1:13" ht="15" customHeight="1">
      <c r="A44" s="959" t="s">
        <v>187</v>
      </c>
      <c r="B44" s="953">
        <v>104.99720000000001</v>
      </c>
      <c r="C44" s="954">
        <v>1.7230095233007336E-3</v>
      </c>
      <c r="D44" s="954">
        <v>-6.515258897313625E-2</v>
      </c>
      <c r="E44" s="954">
        <v>-6.5190875307382323E-2</v>
      </c>
      <c r="F44" s="954">
        <v>-2.0098393007768611E-2</v>
      </c>
      <c r="G44" s="954">
        <v>3.3247287422120131E-3</v>
      </c>
      <c r="H44" s="954" t="e">
        <v>#DIV/0!</v>
      </c>
      <c r="I44" s="954">
        <v>8.3872423566195842E-3</v>
      </c>
      <c r="J44" s="955">
        <v>42734</v>
      </c>
    </row>
    <row r="45" spans="1:13" ht="15" customHeight="1">
      <c r="A45" s="959" t="s">
        <v>188</v>
      </c>
      <c r="B45" s="953">
        <v>142.1361</v>
      </c>
      <c r="C45" s="954">
        <v>7.7436883126458245E-3</v>
      </c>
      <c r="D45" s="954">
        <v>-6.8991130479095664E-2</v>
      </c>
      <c r="E45" s="954">
        <v>-6.0268994967997092E-2</v>
      </c>
      <c r="F45" s="954">
        <v>-5.3527709467149354E-4</v>
      </c>
      <c r="G45" s="954">
        <v>1.5991588350359631E-2</v>
      </c>
      <c r="H45" s="954">
        <v>3.5691786841830275E-2</v>
      </c>
      <c r="I45" s="954">
        <v>3.5480292178130757E-2</v>
      </c>
      <c r="J45" s="955">
        <v>41184</v>
      </c>
      <c r="K45" s="201"/>
      <c r="L45" s="201"/>
      <c r="M45" s="201"/>
    </row>
    <row r="46" spans="1:13" ht="15" customHeight="1">
      <c r="A46" s="959" t="s">
        <v>189</v>
      </c>
      <c r="B46" s="953">
        <v>210.3741</v>
      </c>
      <c r="C46" s="954">
        <v>7.1500177613430527E-3</v>
      </c>
      <c r="D46" s="954">
        <v>-6.9865502971137472E-2</v>
      </c>
      <c r="E46" s="954">
        <v>-6.2412508172589032E-2</v>
      </c>
      <c r="F46" s="954">
        <v>2.7100391101986254E-4</v>
      </c>
      <c r="G46" s="954">
        <v>1.5031967722014539E-2</v>
      </c>
      <c r="H46" s="954">
        <v>3.0686047532419103E-2</v>
      </c>
      <c r="I46" s="954">
        <v>5.4286279905458423E-2</v>
      </c>
      <c r="J46" s="955">
        <v>39730</v>
      </c>
      <c r="K46" s="201"/>
      <c r="L46" s="201"/>
      <c r="M46" s="201"/>
    </row>
    <row r="47" spans="1:13" ht="15" customHeight="1">
      <c r="A47" s="959" t="s">
        <v>190</v>
      </c>
      <c r="B47" s="953">
        <v>156.45599999999999</v>
      </c>
      <c r="C47" s="954">
        <v>1.3077883891287279E-2</v>
      </c>
      <c r="D47" s="954">
        <v>-7.9589916998607513E-2</v>
      </c>
      <c r="E47" s="954">
        <v>-6.9193540230774064E-2</v>
      </c>
      <c r="F47" s="954">
        <v>-2.9080874099207676E-3</v>
      </c>
      <c r="G47" s="954">
        <v>1.8747811249857804E-2</v>
      </c>
      <c r="H47" s="954">
        <v>3.5438882394677629E-2</v>
      </c>
      <c r="I47" s="954">
        <v>2.648475983844456E-2</v>
      </c>
      <c r="J47" s="955">
        <v>38615</v>
      </c>
      <c r="K47" s="201"/>
      <c r="L47" s="201"/>
      <c r="M47" s="201"/>
    </row>
    <row r="48" spans="1:13" ht="15" customHeight="1">
      <c r="A48" s="959" t="s">
        <v>191</v>
      </c>
      <c r="B48" s="953">
        <v>186.75790000000001</v>
      </c>
      <c r="C48" s="954">
        <v>1.3051126676752567E-2</v>
      </c>
      <c r="D48" s="954">
        <v>-7.4983815997174741E-2</v>
      </c>
      <c r="E48" s="954">
        <v>-6.4548670713522549E-2</v>
      </c>
      <c r="F48" s="954">
        <v>4.5406181329465944E-4</v>
      </c>
      <c r="G48" s="954">
        <v>2.241819291272118E-2</v>
      </c>
      <c r="H48" s="954">
        <v>3.8992766070573115E-2</v>
      </c>
      <c r="I48" s="954">
        <v>4.4272308634414559E-2</v>
      </c>
      <c r="J48" s="955">
        <v>39602</v>
      </c>
      <c r="K48" s="1013"/>
      <c r="L48" s="201"/>
      <c r="M48" s="201"/>
    </row>
    <row r="49" spans="1:15" ht="15" customHeight="1">
      <c r="A49" s="959" t="s">
        <v>192</v>
      </c>
      <c r="B49" s="953">
        <v>175.4228</v>
      </c>
      <c r="C49" s="954">
        <v>1.3829987666864385E-2</v>
      </c>
      <c r="D49" s="954">
        <v>-7.5629889000424222E-2</v>
      </c>
      <c r="E49" s="954">
        <v>-6.4498048980014211E-2</v>
      </c>
      <c r="F49" s="954">
        <v>3.0747390379957107E-3</v>
      </c>
      <c r="G49" s="954">
        <v>2.5917098697834096E-2</v>
      </c>
      <c r="H49" s="954">
        <v>3.8780329304124006E-2</v>
      </c>
      <c r="I49" s="954">
        <v>3.4669614786671632E-2</v>
      </c>
      <c r="J49" s="955">
        <v>38846</v>
      </c>
      <c r="K49" s="1123"/>
      <c r="L49" s="201"/>
      <c r="M49" s="201"/>
    </row>
    <row r="50" spans="1:15" ht="15" customHeight="1">
      <c r="A50" s="959" t="s">
        <v>658</v>
      </c>
      <c r="B50" s="953">
        <v>110.279</v>
      </c>
      <c r="C50" s="954">
        <v>1.3553692271353279E-2</v>
      </c>
      <c r="D50" s="954">
        <v>-6.1368246075593325E-2</v>
      </c>
      <c r="E50" s="954">
        <v>-5.1240204103930931E-2</v>
      </c>
      <c r="F50" s="954">
        <v>9.4590912871199695E-3</v>
      </c>
      <c r="G50" s="954" t="s">
        <v>140</v>
      </c>
      <c r="H50" s="954" t="s">
        <v>140</v>
      </c>
      <c r="I50" s="954">
        <v>2.6390968870710907E-2</v>
      </c>
      <c r="J50" s="955">
        <v>43494</v>
      </c>
      <c r="K50" s="1124"/>
      <c r="L50" s="201"/>
      <c r="M50" s="201"/>
    </row>
    <row r="51" spans="1:15" ht="15" customHeight="1">
      <c r="A51" s="956" t="s">
        <v>193</v>
      </c>
      <c r="B51" s="953">
        <v>224.32140000000001</v>
      </c>
      <c r="C51" s="954">
        <v>1.512036604201028E-2</v>
      </c>
      <c r="D51" s="954">
        <v>-8.3020992033304042E-2</v>
      </c>
      <c r="E51" s="954">
        <v>-6.9878506955343034E-2</v>
      </c>
      <c r="F51" s="954">
        <v>4.3414764620812729E-3</v>
      </c>
      <c r="G51" s="954">
        <v>2.9182323480848371E-2</v>
      </c>
      <c r="H51" s="954">
        <v>5.1077588782730166E-2</v>
      </c>
      <c r="I51" s="954">
        <v>6.0095291581974797E-2</v>
      </c>
      <c r="J51" s="955">
        <v>39812</v>
      </c>
      <c r="K51" s="334"/>
      <c r="L51" s="201"/>
      <c r="M51" s="201"/>
    </row>
    <row r="52" spans="1:15" ht="15" customHeight="1">
      <c r="A52" s="956" t="s">
        <v>194</v>
      </c>
      <c r="B52" s="953">
        <v>140.23060000000001</v>
      </c>
      <c r="C52" s="954">
        <v>1.9464469019986552E-2</v>
      </c>
      <c r="D52" s="954">
        <v>-0.10299318692242199</v>
      </c>
      <c r="E52" s="954">
        <v>-9.007345307308956E-2</v>
      </c>
      <c r="F52" s="954">
        <v>3.302589977458581E-3</v>
      </c>
      <c r="G52" s="954">
        <v>3.662469362079146E-2</v>
      </c>
      <c r="H52" s="954" t="s">
        <v>140</v>
      </c>
      <c r="I52" s="954">
        <v>5.0645519106026882E-2</v>
      </c>
      <c r="J52" s="955">
        <v>42367</v>
      </c>
      <c r="K52" s="334"/>
      <c r="L52" s="201"/>
      <c r="M52" s="201"/>
    </row>
    <row r="53" spans="1:15" ht="15" customHeight="1">
      <c r="A53" s="956" t="s">
        <v>199</v>
      </c>
      <c r="B53" s="953">
        <v>117.2829</v>
      </c>
      <c r="C53" s="954">
        <v>1.890151093936776E-2</v>
      </c>
      <c r="D53" s="954">
        <v>-0.10177396786593107</v>
      </c>
      <c r="E53" s="954">
        <v>-8.5920420615850479E-2</v>
      </c>
      <c r="F53" s="954">
        <v>8.1995831210335268E-3</v>
      </c>
      <c r="G53" s="954">
        <v>3.2689904892054589E-2</v>
      </c>
      <c r="H53" s="954" t="s">
        <v>140</v>
      </c>
      <c r="I53" s="954">
        <v>3.0737574842687909E-2</v>
      </c>
      <c r="J53" s="955">
        <v>42943</v>
      </c>
      <c r="K53" s="334"/>
      <c r="L53" s="201"/>
      <c r="M53" s="201"/>
    </row>
    <row r="54" spans="1:15" ht="15" customHeight="1">
      <c r="A54" s="956" t="s">
        <v>232</v>
      </c>
      <c r="B54" s="953">
        <v>101.3297</v>
      </c>
      <c r="C54" s="954">
        <v>4.4288972660380121E-3</v>
      </c>
      <c r="D54" s="954">
        <v>-0.11875416360103874</v>
      </c>
      <c r="E54" s="954">
        <v>-0.11666922376849398</v>
      </c>
      <c r="F54" s="954">
        <v>-2.1279217949021323E-2</v>
      </c>
      <c r="G54" s="954" t="s">
        <v>140</v>
      </c>
      <c r="H54" s="954" t="s">
        <v>140</v>
      </c>
      <c r="I54" s="954">
        <v>3.2476430756311903E-3</v>
      </c>
      <c r="J54" s="955">
        <v>43378</v>
      </c>
      <c r="K54" s="334"/>
      <c r="L54" s="201"/>
      <c r="M54" s="201"/>
    </row>
    <row r="55" spans="1:15" ht="15" customHeight="1">
      <c r="A55" s="956" t="s">
        <v>231</v>
      </c>
      <c r="B55" s="953">
        <v>104.14149999999999</v>
      </c>
      <c r="C55" s="954">
        <v>4.5064205883231789E-3</v>
      </c>
      <c r="D55" s="954">
        <v>-0.10581367293721478</v>
      </c>
      <c r="E55" s="954">
        <v>-0.10128014387595197</v>
      </c>
      <c r="F55" s="954">
        <v>-1.7291836602180921E-2</v>
      </c>
      <c r="G55" s="954" t="s">
        <v>140</v>
      </c>
      <c r="H55" s="954" t="s">
        <v>140</v>
      </c>
      <c r="I55" s="954">
        <v>9.772877970567917E-3</v>
      </c>
      <c r="J55" s="955">
        <v>43342</v>
      </c>
      <c r="K55" s="334"/>
      <c r="L55" s="201"/>
      <c r="M55" s="201"/>
    </row>
    <row r="56" spans="1:15" ht="15" customHeight="1">
      <c r="A56" s="956" t="s">
        <v>195</v>
      </c>
      <c r="B56" s="953">
        <v>287.56939999999997</v>
      </c>
      <c r="C56" s="954">
        <v>1.1764954235281344E-2</v>
      </c>
      <c r="D56" s="954">
        <v>-6.094360392421061E-2</v>
      </c>
      <c r="E56" s="954">
        <v>-5.4459212145244851E-2</v>
      </c>
      <c r="F56" s="954">
        <v>1.1720905713336283E-2</v>
      </c>
      <c r="G56" s="954">
        <v>2.7666313757133798E-2</v>
      </c>
      <c r="H56" s="954">
        <v>4.9001502032175681E-2</v>
      </c>
      <c r="I56" s="954">
        <v>6.14893943078334E-2</v>
      </c>
      <c r="J56" s="955">
        <v>38404</v>
      </c>
      <c r="K56" s="201"/>
      <c r="L56" s="201"/>
      <c r="M56" s="201"/>
    </row>
    <row r="57" spans="1:15" ht="15" customHeight="1">
      <c r="A57" s="956" t="s">
        <v>196</v>
      </c>
      <c r="B57" s="953">
        <v>296.47460000000001</v>
      </c>
      <c r="C57" s="954">
        <v>1.1623233090454876E-2</v>
      </c>
      <c r="D57" s="954">
        <v>-6.9271590040070219E-2</v>
      </c>
      <c r="E57" s="954">
        <v>-6.2263450318478242E-2</v>
      </c>
      <c r="F57" s="954">
        <v>8.9763136512159836E-3</v>
      </c>
      <c r="G57" s="954">
        <v>2.3140625431711248E-2</v>
      </c>
      <c r="H57" s="954">
        <v>4.5698711253749691E-2</v>
      </c>
      <c r="I57" s="954">
        <v>6.103109448698274E-2</v>
      </c>
      <c r="J57" s="955">
        <v>38169</v>
      </c>
      <c r="K57" s="201"/>
      <c r="L57" s="201"/>
      <c r="M57" s="201"/>
    </row>
    <row r="58" spans="1:15" ht="15" customHeight="1">
      <c r="A58" s="959" t="s">
        <v>197</v>
      </c>
      <c r="B58" s="953">
        <v>136.6062</v>
      </c>
      <c r="C58" s="954">
        <v>1.1847560158125603E-2</v>
      </c>
      <c r="D58" s="954">
        <v>-6.3913445389092161E-2</v>
      </c>
      <c r="E58" s="954">
        <v>-5.696475168785986E-2</v>
      </c>
      <c r="F58" s="954">
        <v>1.0819789066376373E-2</v>
      </c>
      <c r="G58" s="954">
        <v>2.5505973145952821E-2</v>
      </c>
      <c r="H58" s="954" t="e">
        <v>#DIV/0!</v>
      </c>
      <c r="I58" s="954">
        <v>4.5642583425824723E-2</v>
      </c>
      <c r="J58" s="955">
        <v>42314</v>
      </c>
      <c r="K58" s="201"/>
      <c r="L58" s="201"/>
      <c r="M58" s="201"/>
    </row>
    <row r="59" spans="1:15" ht="15" customHeight="1">
      <c r="A59" s="956" t="s">
        <v>198</v>
      </c>
      <c r="B59" s="953">
        <v>257.72359999999998</v>
      </c>
      <c r="C59" s="954">
        <v>3.9711076016675229E-3</v>
      </c>
      <c r="D59" s="954">
        <v>-4.5075214282617737E-2</v>
      </c>
      <c r="E59" s="954">
        <v>-4.0230651265088846E-2</v>
      </c>
      <c r="F59" s="954">
        <v>1.0657429476037317E-2</v>
      </c>
      <c r="G59" s="954">
        <v>2.6072527974997595E-2</v>
      </c>
      <c r="H59" s="954">
        <v>5.3199216598852184E-2</v>
      </c>
      <c r="I59" s="954">
        <v>6.1453938324866897E-2</v>
      </c>
      <c r="J59" s="955">
        <v>39071</v>
      </c>
    </row>
    <row r="60" spans="1:15" ht="12.75" customHeight="1">
      <c r="A60" s="34" t="s">
        <v>555</v>
      </c>
      <c r="O60" s="265" t="str">
        <f>IF(A60=H60,"ok","")</f>
        <v/>
      </c>
    </row>
    <row r="61" spans="1:15" ht="12.75" customHeight="1">
      <c r="C61" s="77"/>
      <c r="D61" s="77"/>
      <c r="E61" s="77"/>
      <c r="F61" s="77"/>
    </row>
    <row r="62" spans="1:15" ht="12.75" customHeight="1">
      <c r="A62" s="48"/>
      <c r="C62" s="77"/>
      <c r="D62" s="77"/>
      <c r="E62" s="77"/>
      <c r="F62" s="77"/>
    </row>
    <row r="63" spans="1:15" ht="12.75" customHeight="1">
      <c r="A63" s="51"/>
    </row>
    <row r="64" spans="1:15" ht="12.75" customHeight="1">
      <c r="J64" s="14" t="s">
        <v>1110</v>
      </c>
    </row>
    <row r="65" spans="1:7" ht="12.75" customHeight="1"/>
    <row r="66" spans="1:7" ht="12.75" customHeight="1">
      <c r="B66" s="986"/>
      <c r="C66" s="77"/>
      <c r="D66" s="77"/>
      <c r="E66" s="77"/>
      <c r="F66" s="77"/>
      <c r="G66" s="987"/>
    </row>
    <row r="67" spans="1:7" ht="12.75" customHeight="1">
      <c r="B67" s="986"/>
      <c r="C67" s="77"/>
      <c r="D67" s="77"/>
      <c r="E67" s="77"/>
      <c r="F67" s="77"/>
      <c r="G67" s="987"/>
    </row>
    <row r="68" spans="1:7" ht="12.75" customHeight="1">
      <c r="B68" s="986"/>
      <c r="C68" s="77"/>
      <c r="D68" s="77"/>
      <c r="E68" s="77"/>
      <c r="F68" s="77"/>
      <c r="G68" s="987"/>
    </row>
    <row r="69" spans="1:7" ht="12.75" customHeight="1">
      <c r="B69" s="986"/>
      <c r="C69" s="77"/>
      <c r="D69" s="77"/>
      <c r="E69" s="77"/>
      <c r="F69" s="77"/>
      <c r="G69" s="987"/>
    </row>
    <row r="70" spans="1:7" ht="12.75" customHeight="1">
      <c r="B70" s="986"/>
      <c r="C70" s="77"/>
      <c r="D70" s="77"/>
      <c r="E70" s="77"/>
      <c r="F70" s="77"/>
      <c r="G70" s="987"/>
    </row>
    <row r="71" spans="1:7" ht="12.75" customHeight="1">
      <c r="B71" s="986"/>
      <c r="C71" s="77"/>
      <c r="D71" s="77"/>
      <c r="E71" s="77"/>
      <c r="F71" s="77"/>
      <c r="G71" s="987"/>
    </row>
    <row r="72" spans="1:7" ht="12.75" customHeight="1">
      <c r="B72" s="986"/>
      <c r="C72" s="77"/>
      <c r="D72" s="77"/>
      <c r="E72" s="77"/>
      <c r="F72" s="77"/>
      <c r="G72" s="987"/>
    </row>
    <row r="73" spans="1:7" ht="12.75" customHeight="1">
      <c r="B73" s="986"/>
      <c r="C73" s="77"/>
      <c r="D73" s="77"/>
      <c r="E73" s="77"/>
      <c r="F73" s="77"/>
      <c r="G73" s="987"/>
    </row>
    <row r="74" spans="1:7" ht="12.75" customHeight="1">
      <c r="B74" s="986"/>
      <c r="C74" s="77"/>
      <c r="D74" s="77"/>
      <c r="E74" s="77"/>
      <c r="F74" s="77"/>
      <c r="G74" s="987"/>
    </row>
    <row r="75" spans="1:7" ht="12.75" customHeight="1">
      <c r="B75" s="986"/>
      <c r="C75" s="77"/>
      <c r="D75" s="77"/>
      <c r="E75" s="77"/>
      <c r="F75" s="77"/>
      <c r="G75" s="987"/>
    </row>
    <row r="76" spans="1:7" ht="12.75" customHeight="1">
      <c r="B76" s="986"/>
      <c r="C76" s="77"/>
      <c r="D76" s="77"/>
      <c r="E76" s="77"/>
      <c r="F76" s="77"/>
      <c r="G76" s="987"/>
    </row>
    <row r="77" spans="1:7" ht="12.75" customHeight="1">
      <c r="B77" s="986"/>
      <c r="C77" s="77"/>
      <c r="D77" s="77"/>
      <c r="E77" s="77"/>
      <c r="F77" s="77"/>
      <c r="G77" s="987"/>
    </row>
    <row r="78" spans="1:7" ht="12.75" customHeight="1">
      <c r="A78" s="332"/>
      <c r="B78" s="986"/>
      <c r="C78" s="77"/>
      <c r="D78" s="77"/>
      <c r="E78" s="77"/>
      <c r="F78" s="77"/>
      <c r="G78" s="987"/>
    </row>
    <row r="79" spans="1:7" ht="12.75" customHeight="1">
      <c r="A79" s="332"/>
      <c r="B79" s="986"/>
      <c r="C79" s="77"/>
      <c r="D79" s="77"/>
      <c r="E79" s="77"/>
      <c r="F79" s="77"/>
      <c r="G79" s="987"/>
    </row>
    <row r="80" spans="1:7" ht="12.75" customHeight="1">
      <c r="A80" s="332"/>
      <c r="B80" s="986"/>
      <c r="C80" s="77"/>
      <c r="D80" s="77"/>
      <c r="E80" s="77"/>
      <c r="F80" s="77"/>
      <c r="G80" s="987"/>
    </row>
    <row r="81" spans="1:7" ht="12.75" customHeight="1">
      <c r="A81" s="928"/>
      <c r="B81" s="986"/>
      <c r="C81" s="77"/>
      <c r="D81" s="77"/>
      <c r="E81" s="77"/>
      <c r="F81" s="77"/>
      <c r="G81" s="987"/>
    </row>
    <row r="82" spans="1:7">
      <c r="A82" s="928"/>
      <c r="B82" s="986"/>
      <c r="C82" s="77"/>
      <c r="D82" s="77"/>
      <c r="E82" s="77"/>
      <c r="F82" s="77"/>
      <c r="G82" s="987"/>
    </row>
    <row r="83" spans="1:7">
      <c r="A83" s="928"/>
      <c r="B83" s="986"/>
      <c r="C83" s="77"/>
      <c r="D83" s="77"/>
      <c r="E83" s="77"/>
      <c r="F83" s="77"/>
      <c r="G83" s="987"/>
    </row>
    <row r="84" spans="1:7">
      <c r="A84" s="928"/>
      <c r="B84" s="986"/>
      <c r="C84" s="77"/>
      <c r="D84" s="77"/>
      <c r="E84" s="77"/>
      <c r="F84" s="77"/>
      <c r="G84" s="987"/>
    </row>
    <row r="85" spans="1:7">
      <c r="A85" s="928"/>
      <c r="B85" s="986"/>
      <c r="C85" s="77"/>
      <c r="D85" s="77"/>
      <c r="E85" s="77"/>
      <c r="F85" s="77"/>
      <c r="G85" s="987"/>
    </row>
    <row r="86" spans="1:7">
      <c r="A86" s="928"/>
    </row>
    <row r="87" spans="1:7">
      <c r="A87" s="928"/>
    </row>
    <row r="88" spans="1:7">
      <c r="A88" s="931"/>
    </row>
    <row r="89" spans="1:7">
      <c r="A89" s="931"/>
    </row>
    <row r="90" spans="1:7">
      <c r="A90" s="931"/>
    </row>
    <row r="91" spans="1:7">
      <c r="A91" s="931"/>
    </row>
    <row r="92" spans="1:7">
      <c r="A92" s="928"/>
    </row>
    <row r="93" spans="1:7">
      <c r="A93" s="928"/>
    </row>
    <row r="94" spans="1:7">
      <c r="A94" s="928"/>
    </row>
    <row r="95" spans="1:7">
      <c r="A95" s="928"/>
    </row>
    <row r="96" spans="1:7">
      <c r="A96" s="928"/>
    </row>
    <row r="97" spans="1:1">
      <c r="A97" s="931"/>
    </row>
    <row r="98" spans="1:1">
      <c r="A98" s="931"/>
    </row>
    <row r="99" spans="1:1">
      <c r="A99" s="931"/>
    </row>
    <row r="100" spans="1:1">
      <c r="A100" s="931"/>
    </row>
    <row r="101" spans="1:1">
      <c r="A101" s="201"/>
    </row>
  </sheetData>
  <mergeCells count="11">
    <mergeCell ref="K49:K50"/>
    <mergeCell ref="A5:A9"/>
    <mergeCell ref="B5:G5"/>
    <mergeCell ref="B6:C6"/>
    <mergeCell ref="D6:E6"/>
    <mergeCell ref="F6:G6"/>
    <mergeCell ref="B7:C7"/>
    <mergeCell ref="A37:A39"/>
    <mergeCell ref="D7:E7"/>
    <mergeCell ref="F7:G7"/>
    <mergeCell ref="C37:I37"/>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3" t="s">
        <v>1131</v>
      </c>
      <c r="AQ1" s="139" t="str">
        <f>Naslovnica!A20</f>
        <v>Listopad 2022.</v>
      </c>
    </row>
    <row r="2" spans="1:43" ht="12.75" customHeight="1">
      <c r="A2" s="560" t="s">
        <v>1132</v>
      </c>
      <c r="G2" s="526"/>
      <c r="AQ2" s="537" t="str">
        <f>Naslovnica!A24</f>
        <v>October 2022</v>
      </c>
    </row>
    <row r="3" spans="1:43" ht="12.75" customHeight="1">
      <c r="AQ3" s="25"/>
    </row>
    <row r="4" spans="1:43" ht="12.75" customHeight="1">
      <c r="A4" s="332"/>
      <c r="B4" s="841"/>
      <c r="C4" s="841"/>
      <c r="D4" s="841"/>
      <c r="E4" s="841"/>
      <c r="F4" s="841"/>
      <c r="G4" s="841"/>
      <c r="H4" s="841"/>
      <c r="I4" s="841"/>
      <c r="J4" s="841"/>
      <c r="K4" s="841"/>
      <c r="L4" s="841"/>
      <c r="M4" s="841"/>
      <c r="N4" s="841"/>
      <c r="O4" s="841"/>
      <c r="P4" s="841"/>
      <c r="Q4" s="841"/>
      <c r="R4" s="841"/>
      <c r="S4" s="841"/>
      <c r="T4" s="841"/>
      <c r="U4" s="841"/>
      <c r="V4" s="841"/>
      <c r="W4" s="841"/>
      <c r="X4" s="841"/>
      <c r="Y4" s="841"/>
      <c r="Z4" s="841"/>
      <c r="AA4" s="841"/>
      <c r="AB4" s="841"/>
      <c r="AC4" s="841"/>
      <c r="AD4" s="841"/>
      <c r="AE4" s="841"/>
      <c r="AF4" s="841"/>
      <c r="AG4" s="841"/>
      <c r="AH4" s="841"/>
      <c r="AI4" s="841"/>
      <c r="AJ4" s="841"/>
      <c r="AK4" s="841"/>
      <c r="AL4" s="841"/>
      <c r="AM4" s="841"/>
      <c r="AN4" s="841"/>
      <c r="AO4" s="841"/>
      <c r="AP4" s="265"/>
      <c r="AQ4" s="25" t="s">
        <v>433</v>
      </c>
    </row>
    <row r="5" spans="1:43" ht="48.75" customHeight="1">
      <c r="A5" s="1113" t="s">
        <v>566</v>
      </c>
      <c r="B5" s="1082" t="s">
        <v>892</v>
      </c>
      <c r="C5" s="1082"/>
      <c r="D5" s="1082" t="s">
        <v>877</v>
      </c>
      <c r="E5" s="1082"/>
      <c r="F5" s="1082" t="s">
        <v>893</v>
      </c>
      <c r="G5" s="1082"/>
      <c r="H5" s="1115" t="s">
        <v>894</v>
      </c>
      <c r="I5" s="1115"/>
      <c r="J5" s="1082" t="s">
        <v>187</v>
      </c>
      <c r="K5" s="1082"/>
      <c r="L5" s="1082" t="s">
        <v>188</v>
      </c>
      <c r="M5" s="1082"/>
      <c r="N5" s="1082" t="s">
        <v>189</v>
      </c>
      <c r="O5" s="1082"/>
      <c r="P5" s="1082" t="s">
        <v>193</v>
      </c>
      <c r="Q5" s="1082"/>
      <c r="R5" s="1082" t="s">
        <v>190</v>
      </c>
      <c r="S5" s="1082"/>
      <c r="T5" s="1082" t="s">
        <v>895</v>
      </c>
      <c r="U5" s="1082"/>
      <c r="V5" s="1082" t="s">
        <v>896</v>
      </c>
      <c r="W5" s="1082"/>
      <c r="X5" s="1082" t="s">
        <v>658</v>
      </c>
      <c r="Y5" s="1082"/>
      <c r="Z5" s="1082" t="s">
        <v>192</v>
      </c>
      <c r="AA5" s="1082"/>
      <c r="AB5" s="1082" t="s">
        <v>897</v>
      </c>
      <c r="AC5" s="1082"/>
      <c r="AD5" s="1082" t="s">
        <v>898</v>
      </c>
      <c r="AE5" s="1082"/>
      <c r="AF5" s="1082" t="s">
        <v>899</v>
      </c>
      <c r="AG5" s="1082"/>
      <c r="AH5" s="1082" t="s">
        <v>232</v>
      </c>
      <c r="AI5" s="1082"/>
      <c r="AJ5" s="1082" t="s">
        <v>231</v>
      </c>
      <c r="AK5" s="1082"/>
      <c r="AL5" s="1082" t="s">
        <v>900</v>
      </c>
      <c r="AM5" s="1082"/>
      <c r="AN5" s="1082" t="s">
        <v>901</v>
      </c>
      <c r="AO5" s="1082"/>
      <c r="AP5" s="1082" t="s">
        <v>432</v>
      </c>
      <c r="AQ5" s="1082"/>
    </row>
    <row r="6" spans="1:43">
      <c r="A6" s="1113"/>
      <c r="B6" s="715" t="s">
        <v>31</v>
      </c>
      <c r="C6" s="715" t="s">
        <v>32</v>
      </c>
      <c r="D6" s="715" t="s">
        <v>31</v>
      </c>
      <c r="E6" s="715" t="s">
        <v>32</v>
      </c>
      <c r="F6" s="715" t="s">
        <v>31</v>
      </c>
      <c r="G6" s="715" t="s">
        <v>32</v>
      </c>
      <c r="H6" s="715" t="s">
        <v>31</v>
      </c>
      <c r="I6" s="715" t="s">
        <v>32</v>
      </c>
      <c r="J6" s="715" t="s">
        <v>32</v>
      </c>
      <c r="K6" s="715" t="s">
        <v>32</v>
      </c>
      <c r="L6" s="715" t="s">
        <v>31</v>
      </c>
      <c r="M6" s="715" t="s">
        <v>32</v>
      </c>
      <c r="N6" s="715" t="s">
        <v>31</v>
      </c>
      <c r="O6" s="715" t="s">
        <v>32</v>
      </c>
      <c r="P6" s="715" t="s">
        <v>31</v>
      </c>
      <c r="Q6" s="715" t="s">
        <v>32</v>
      </c>
      <c r="R6" s="715" t="s">
        <v>31</v>
      </c>
      <c r="S6" s="715" t="s">
        <v>32</v>
      </c>
      <c r="T6" s="715" t="s">
        <v>31</v>
      </c>
      <c r="U6" s="715" t="s">
        <v>32</v>
      </c>
      <c r="V6" s="715" t="s">
        <v>31</v>
      </c>
      <c r="W6" s="715" t="s">
        <v>32</v>
      </c>
      <c r="X6" s="715" t="s">
        <v>31</v>
      </c>
      <c r="Y6" s="715" t="s">
        <v>32</v>
      </c>
      <c r="Z6" s="715" t="s">
        <v>31</v>
      </c>
      <c r="AA6" s="715" t="s">
        <v>32</v>
      </c>
      <c r="AB6" s="715" t="s">
        <v>31</v>
      </c>
      <c r="AC6" s="715" t="s">
        <v>32</v>
      </c>
      <c r="AD6" s="715" t="s">
        <v>31</v>
      </c>
      <c r="AE6" s="715" t="s">
        <v>32</v>
      </c>
      <c r="AF6" s="715" t="s">
        <v>31</v>
      </c>
      <c r="AG6" s="715" t="s">
        <v>32</v>
      </c>
      <c r="AH6" s="715" t="s">
        <v>31</v>
      </c>
      <c r="AI6" s="715" t="s">
        <v>32</v>
      </c>
      <c r="AJ6" s="715" t="s">
        <v>31</v>
      </c>
      <c r="AK6" s="715" t="s">
        <v>32</v>
      </c>
      <c r="AL6" s="715" t="s">
        <v>31</v>
      </c>
      <c r="AM6" s="715" t="s">
        <v>32</v>
      </c>
      <c r="AN6" s="715" t="s">
        <v>31</v>
      </c>
      <c r="AO6" s="715" t="s">
        <v>32</v>
      </c>
      <c r="AP6" s="715" t="s">
        <v>31</v>
      </c>
      <c r="AQ6" s="715" t="s">
        <v>32</v>
      </c>
    </row>
    <row r="7" spans="1:43">
      <c r="A7" s="1113"/>
      <c r="B7" s="716" t="s">
        <v>29</v>
      </c>
      <c r="C7" s="716" t="s">
        <v>30</v>
      </c>
      <c r="D7" s="716" t="s">
        <v>29</v>
      </c>
      <c r="E7" s="716" t="s">
        <v>30</v>
      </c>
      <c r="F7" s="716" t="s">
        <v>29</v>
      </c>
      <c r="G7" s="716" t="s">
        <v>30</v>
      </c>
      <c r="H7" s="716" t="s">
        <v>29</v>
      </c>
      <c r="I7" s="716" t="s">
        <v>30</v>
      </c>
      <c r="J7" s="716" t="s">
        <v>30</v>
      </c>
      <c r="K7" s="716" t="s">
        <v>30</v>
      </c>
      <c r="L7" s="716" t="s">
        <v>29</v>
      </c>
      <c r="M7" s="716" t="s">
        <v>30</v>
      </c>
      <c r="N7" s="716" t="s">
        <v>29</v>
      </c>
      <c r="O7" s="716" t="s">
        <v>30</v>
      </c>
      <c r="P7" s="716" t="s">
        <v>29</v>
      </c>
      <c r="Q7" s="716" t="s">
        <v>30</v>
      </c>
      <c r="R7" s="716" t="s">
        <v>29</v>
      </c>
      <c r="S7" s="716" t="s">
        <v>30</v>
      </c>
      <c r="T7" s="716" t="s">
        <v>29</v>
      </c>
      <c r="U7" s="716" t="s">
        <v>30</v>
      </c>
      <c r="V7" s="716" t="s">
        <v>29</v>
      </c>
      <c r="W7" s="716" t="s">
        <v>30</v>
      </c>
      <c r="X7" s="716" t="s">
        <v>29</v>
      </c>
      <c r="Y7" s="716" t="s">
        <v>30</v>
      </c>
      <c r="Z7" s="716" t="s">
        <v>29</v>
      </c>
      <c r="AA7" s="716" t="s">
        <v>30</v>
      </c>
      <c r="AB7" s="716" t="s">
        <v>29</v>
      </c>
      <c r="AC7" s="716" t="s">
        <v>30</v>
      </c>
      <c r="AD7" s="716" t="s">
        <v>29</v>
      </c>
      <c r="AE7" s="716" t="s">
        <v>30</v>
      </c>
      <c r="AF7" s="716" t="s">
        <v>29</v>
      </c>
      <c r="AG7" s="716" t="s">
        <v>30</v>
      </c>
      <c r="AH7" s="716" t="s">
        <v>29</v>
      </c>
      <c r="AI7" s="716" t="s">
        <v>30</v>
      </c>
      <c r="AJ7" s="716" t="s">
        <v>29</v>
      </c>
      <c r="AK7" s="716" t="s">
        <v>30</v>
      </c>
      <c r="AL7" s="716" t="s">
        <v>29</v>
      </c>
      <c r="AM7" s="716" t="s">
        <v>30</v>
      </c>
      <c r="AN7" s="716" t="s">
        <v>29</v>
      </c>
      <c r="AO7" s="716" t="s">
        <v>30</v>
      </c>
      <c r="AP7" s="716" t="s">
        <v>29</v>
      </c>
      <c r="AQ7" s="716" t="s">
        <v>30</v>
      </c>
    </row>
    <row r="8" spans="1:43" ht="18">
      <c r="A8" s="365" t="s">
        <v>434</v>
      </c>
      <c r="B8" s="386">
        <v>1825.0330800000002</v>
      </c>
      <c r="C8" s="387">
        <v>7.2221216800190349E-2</v>
      </c>
      <c r="D8" s="386">
        <v>1672.9906899999999</v>
      </c>
      <c r="E8" s="387">
        <v>6.8198306093276137E-2</v>
      </c>
      <c r="F8" s="386">
        <v>1954.3373799999999</v>
      </c>
      <c r="G8" s="387">
        <v>7.707571634685996E-2</v>
      </c>
      <c r="H8" s="386">
        <v>5863.7304800000002</v>
      </c>
      <c r="I8" s="387">
        <v>6.3278092112976816E-2</v>
      </c>
      <c r="J8" s="386">
        <v>690.71898999999996</v>
      </c>
      <c r="K8" s="387">
        <v>9.9265263520299463E-2</v>
      </c>
      <c r="L8" s="386">
        <v>10505.633390000001</v>
      </c>
      <c r="M8" s="387">
        <v>6.2390114286169515E-2</v>
      </c>
      <c r="N8" s="386">
        <v>6784.04349</v>
      </c>
      <c r="O8" s="387">
        <v>7.0614907209002639E-2</v>
      </c>
      <c r="P8" s="386">
        <v>2665.9142999999999</v>
      </c>
      <c r="Q8" s="387">
        <v>9.7084839415022287E-2</v>
      </c>
      <c r="R8" s="386">
        <v>14649.68786</v>
      </c>
      <c r="S8" s="387">
        <v>0.18785307084578665</v>
      </c>
      <c r="T8" s="386">
        <v>4239.9459900000002</v>
      </c>
      <c r="U8" s="387">
        <v>9.285564956253517E-2</v>
      </c>
      <c r="V8" s="386">
        <v>2389.6876699999998</v>
      </c>
      <c r="W8" s="387">
        <v>4.6200705827467291E-2</v>
      </c>
      <c r="X8" s="386">
        <v>8614.4793699999991</v>
      </c>
      <c r="Y8" s="387">
        <v>0.149795605055004</v>
      </c>
      <c r="Z8" s="386">
        <v>35609.820009999996</v>
      </c>
      <c r="AA8" s="387">
        <v>0.15062196713475054</v>
      </c>
      <c r="AB8" s="386">
        <v>32272.57705</v>
      </c>
      <c r="AC8" s="387">
        <v>0.17253259175512323</v>
      </c>
      <c r="AD8" s="386">
        <v>1721.85418</v>
      </c>
      <c r="AE8" s="387">
        <v>4.7005809750011507E-2</v>
      </c>
      <c r="AF8" s="386">
        <v>330.02978000000002</v>
      </c>
      <c r="AG8" s="387">
        <v>0.11058446530725143</v>
      </c>
      <c r="AH8" s="386">
        <v>232.75402</v>
      </c>
      <c r="AI8" s="387">
        <v>0.11955778447939309</v>
      </c>
      <c r="AJ8" s="386">
        <v>2316.47181</v>
      </c>
      <c r="AK8" s="387">
        <v>4.0204996638685125E-2</v>
      </c>
      <c r="AL8" s="386">
        <v>2048.9308300000002</v>
      </c>
      <c r="AM8" s="387">
        <v>4.8884307656695623E-2</v>
      </c>
      <c r="AN8" s="386">
        <v>4248.3043299999999</v>
      </c>
      <c r="AO8" s="387">
        <v>7.6777047524837536E-2</v>
      </c>
      <c r="AP8" s="386">
        <v>140636.94469999999</v>
      </c>
      <c r="AQ8" s="387">
        <v>0.10658568092041285</v>
      </c>
    </row>
    <row r="9" spans="1:43" ht="18">
      <c r="A9" s="365" t="s">
        <v>435</v>
      </c>
      <c r="B9" s="386">
        <v>7.7577799999999995</v>
      </c>
      <c r="C9" s="387">
        <v>3.0699515390054222E-4</v>
      </c>
      <c r="D9" s="386">
        <v>7.7023199999999994</v>
      </c>
      <c r="E9" s="387">
        <v>3.1397973708291384E-4</v>
      </c>
      <c r="F9" s="386">
        <v>5.3776700000000002</v>
      </c>
      <c r="G9" s="387">
        <v>2.1208608696161684E-4</v>
      </c>
      <c r="H9" s="386">
        <v>50.820709999999998</v>
      </c>
      <c r="I9" s="387">
        <v>5.4842861205770866E-4</v>
      </c>
      <c r="J9" s="386">
        <v>4.2584399999999993</v>
      </c>
      <c r="K9" s="387">
        <v>6.1199297385089121E-4</v>
      </c>
      <c r="L9" s="386">
        <v>59.995779999999996</v>
      </c>
      <c r="M9" s="387">
        <v>3.5629870488826214E-4</v>
      </c>
      <c r="N9" s="386">
        <v>56.287599999999998</v>
      </c>
      <c r="O9" s="387">
        <v>5.85895956722037E-4</v>
      </c>
      <c r="P9" s="386">
        <v>0</v>
      </c>
      <c r="Q9" s="387">
        <v>0</v>
      </c>
      <c r="R9" s="386">
        <v>6.4849199999999998</v>
      </c>
      <c r="S9" s="387">
        <v>8.3156183792523398E-5</v>
      </c>
      <c r="T9" s="386">
        <v>0.20393</v>
      </c>
      <c r="U9" s="387">
        <v>4.46610703531339E-6</v>
      </c>
      <c r="V9" s="386">
        <v>0</v>
      </c>
      <c r="W9" s="387">
        <v>0</v>
      </c>
      <c r="X9" s="386">
        <v>7.03444</v>
      </c>
      <c r="Y9" s="387">
        <v>1.2232058964500397E-4</v>
      </c>
      <c r="Z9" s="386">
        <v>19.902750000000001</v>
      </c>
      <c r="AA9" s="387">
        <v>8.4184400694789041E-5</v>
      </c>
      <c r="AB9" s="386">
        <v>15.091959999999998</v>
      </c>
      <c r="AC9" s="387">
        <v>8.0683205726970276E-5</v>
      </c>
      <c r="AD9" s="386">
        <v>0.29397000000000001</v>
      </c>
      <c r="AE9" s="387">
        <v>8.0252428183035113E-6</v>
      </c>
      <c r="AF9" s="386">
        <v>0</v>
      </c>
      <c r="AG9" s="387">
        <v>0</v>
      </c>
      <c r="AH9" s="386">
        <v>0</v>
      </c>
      <c r="AI9" s="387">
        <v>0</v>
      </c>
      <c r="AJ9" s="386">
        <v>0</v>
      </c>
      <c r="AK9" s="387">
        <v>0</v>
      </c>
      <c r="AL9" s="386">
        <v>19.349540000000001</v>
      </c>
      <c r="AM9" s="387">
        <v>4.6164997496549859E-4</v>
      </c>
      <c r="AN9" s="386">
        <v>0.27889999999999998</v>
      </c>
      <c r="AO9" s="387">
        <v>5.0403918578679577E-6</v>
      </c>
      <c r="AP9" s="386">
        <v>260.84071</v>
      </c>
      <c r="AQ9" s="387">
        <v>1.9768549968445057E-4</v>
      </c>
    </row>
    <row r="10" spans="1:43" ht="27">
      <c r="A10" s="365" t="s">
        <v>436</v>
      </c>
      <c r="B10" s="386">
        <v>23491.413710000001</v>
      </c>
      <c r="C10" s="387">
        <v>0.9296151949710818</v>
      </c>
      <c r="D10" s="386">
        <v>22914.121649999997</v>
      </c>
      <c r="E10" s="387">
        <v>0.9340782895482016</v>
      </c>
      <c r="F10" s="386">
        <v>23455.043850000002</v>
      </c>
      <c r="G10" s="387">
        <v>0.92502672526570728</v>
      </c>
      <c r="H10" s="386">
        <v>87015.035829999993</v>
      </c>
      <c r="I10" s="387">
        <v>0.93901748575332156</v>
      </c>
      <c r="J10" s="386">
        <v>6269.0230000000001</v>
      </c>
      <c r="K10" s="387">
        <v>0.90093978755357274</v>
      </c>
      <c r="L10" s="386">
        <v>158156.37536999999</v>
      </c>
      <c r="M10" s="387">
        <v>0.93924792233975185</v>
      </c>
      <c r="N10" s="386">
        <v>89546.829719999994</v>
      </c>
      <c r="O10" s="387">
        <v>0.93209029111606712</v>
      </c>
      <c r="P10" s="386">
        <v>24853.98876</v>
      </c>
      <c r="Q10" s="387">
        <v>0.90510993079836399</v>
      </c>
      <c r="R10" s="386">
        <v>63497.616609999997</v>
      </c>
      <c r="S10" s="387">
        <v>0.81423047272878402</v>
      </c>
      <c r="T10" s="386">
        <v>41488.46486</v>
      </c>
      <c r="U10" s="387">
        <v>0.9086055254038069</v>
      </c>
      <c r="V10" s="386">
        <v>49420.780869999995</v>
      </c>
      <c r="W10" s="387">
        <v>0.95547003376327955</v>
      </c>
      <c r="X10" s="386">
        <v>48968.080299999994</v>
      </c>
      <c r="Y10" s="387">
        <v>0.85149698569891885</v>
      </c>
      <c r="Z10" s="386">
        <v>201024.03378</v>
      </c>
      <c r="AA10" s="387">
        <v>0.85028892032600156</v>
      </c>
      <c r="AB10" s="386">
        <v>155022.73875999998</v>
      </c>
      <c r="AC10" s="387">
        <v>0.82876786870170926</v>
      </c>
      <c r="AD10" s="386">
        <v>34972.086969999997</v>
      </c>
      <c r="AE10" s="387">
        <v>0.95472153552089767</v>
      </c>
      <c r="AF10" s="386">
        <v>2657.6018399999998</v>
      </c>
      <c r="AG10" s="387">
        <v>0.89049381687909346</v>
      </c>
      <c r="AH10" s="386">
        <v>1716.0992900000001</v>
      </c>
      <c r="AI10" s="387">
        <v>0.88150154854064189</v>
      </c>
      <c r="AJ10" s="386">
        <v>55927.35007</v>
      </c>
      <c r="AK10" s="387">
        <v>0.97068261822487556</v>
      </c>
      <c r="AL10" s="386">
        <v>39927.188600000001</v>
      </c>
      <c r="AM10" s="387">
        <v>0.95260071389980017</v>
      </c>
      <c r="AN10" s="386">
        <v>51163.916310000001</v>
      </c>
      <c r="AO10" s="387">
        <v>0.92465466900524063</v>
      </c>
      <c r="AP10" s="386">
        <v>1181487.79015</v>
      </c>
      <c r="AQ10" s="387">
        <v>0.89542389363562158</v>
      </c>
    </row>
    <row r="11" spans="1:43" ht="18.75">
      <c r="A11" s="365" t="s">
        <v>437</v>
      </c>
      <c r="B11" s="388">
        <v>19196.05845</v>
      </c>
      <c r="C11" s="389">
        <v>0.75963702478564166</v>
      </c>
      <c r="D11" s="388">
        <v>18830.92887</v>
      </c>
      <c r="E11" s="389">
        <v>0.76762976552904216</v>
      </c>
      <c r="F11" s="388">
        <v>19644.055760000003</v>
      </c>
      <c r="G11" s="389">
        <v>0.7747278873925344</v>
      </c>
      <c r="H11" s="388">
        <v>71851.214810000005</v>
      </c>
      <c r="I11" s="389">
        <v>0.77537803019494578</v>
      </c>
      <c r="J11" s="388">
        <v>5855.3467799999999</v>
      </c>
      <c r="K11" s="389">
        <v>0.84148915772452837</v>
      </c>
      <c r="L11" s="388">
        <v>129012.94954</v>
      </c>
      <c r="M11" s="389">
        <v>0.76617300141637823</v>
      </c>
      <c r="N11" s="388">
        <v>73719.251090000005</v>
      </c>
      <c r="O11" s="389">
        <v>0.76734149521755457</v>
      </c>
      <c r="P11" s="388">
        <v>18569.698899999999</v>
      </c>
      <c r="Q11" s="389">
        <v>0.67625438510600888</v>
      </c>
      <c r="R11" s="388">
        <v>32368.22841</v>
      </c>
      <c r="S11" s="389">
        <v>0.41505806558914177</v>
      </c>
      <c r="T11" s="388">
        <v>27677.378789999999</v>
      </c>
      <c r="U11" s="389">
        <v>0.60614002909357423</v>
      </c>
      <c r="V11" s="388">
        <v>33135.887029999998</v>
      </c>
      <c r="W11" s="389">
        <v>0.64062822444291179</v>
      </c>
      <c r="X11" s="388">
        <v>27920.182359999999</v>
      </c>
      <c r="Y11" s="389">
        <v>0.48549894082133593</v>
      </c>
      <c r="Z11" s="388">
        <v>106602.14126</v>
      </c>
      <c r="AA11" s="389">
        <v>0.45090439134061089</v>
      </c>
      <c r="AB11" s="388">
        <v>81673.596139999994</v>
      </c>
      <c r="AC11" s="389">
        <v>0.436635636446499</v>
      </c>
      <c r="AD11" s="388">
        <v>23230.974309999998</v>
      </c>
      <c r="AE11" s="389">
        <v>0.63419467885675707</v>
      </c>
      <c r="AF11" s="388">
        <v>1698.3319299999998</v>
      </c>
      <c r="AG11" s="389">
        <v>0.56906721688352591</v>
      </c>
      <c r="AH11" s="388">
        <v>1425.3865600000001</v>
      </c>
      <c r="AI11" s="389">
        <v>0.73217235577844597</v>
      </c>
      <c r="AJ11" s="388">
        <v>45896.78832</v>
      </c>
      <c r="AK11" s="389">
        <v>0.79659083791399254</v>
      </c>
      <c r="AL11" s="388">
        <v>26715.345020000001</v>
      </c>
      <c r="AM11" s="389">
        <v>0.63738664380019661</v>
      </c>
      <c r="AN11" s="388">
        <v>37432.788869999997</v>
      </c>
      <c r="AO11" s="389">
        <v>0.67650026618013015</v>
      </c>
      <c r="AP11" s="388">
        <v>802456.53320000006</v>
      </c>
      <c r="AQ11" s="389">
        <v>0.60816434957830734</v>
      </c>
    </row>
    <row r="12" spans="1:43" ht="19.5">
      <c r="A12" s="372" t="s">
        <v>438</v>
      </c>
      <c r="B12" s="388">
        <v>5688.6965</v>
      </c>
      <c r="C12" s="389">
        <v>0.22511623911879122</v>
      </c>
      <c r="D12" s="388">
        <v>6000.9304800000009</v>
      </c>
      <c r="E12" s="389">
        <v>0.24462377236511135</v>
      </c>
      <c r="F12" s="388">
        <v>6574.8597</v>
      </c>
      <c r="G12" s="389">
        <v>0.25930119663248763</v>
      </c>
      <c r="H12" s="388">
        <v>22967.495469999998</v>
      </c>
      <c r="I12" s="389">
        <v>0.24785233545642732</v>
      </c>
      <c r="J12" s="388">
        <v>347.86963000000003</v>
      </c>
      <c r="K12" s="389">
        <v>4.9993370665339716E-2</v>
      </c>
      <c r="L12" s="388">
        <v>39298.083210000004</v>
      </c>
      <c r="M12" s="389">
        <v>0.23338068364665249</v>
      </c>
      <c r="N12" s="388">
        <v>23569.438859999998</v>
      </c>
      <c r="O12" s="389">
        <v>0.24533358910810299</v>
      </c>
      <c r="P12" s="388">
        <v>5623.1852600000002</v>
      </c>
      <c r="Q12" s="389">
        <v>0.2047800403666466</v>
      </c>
      <c r="R12" s="388">
        <v>11895.06797</v>
      </c>
      <c r="S12" s="389">
        <v>0.15253055678988764</v>
      </c>
      <c r="T12" s="388">
        <v>7997.1498099999999</v>
      </c>
      <c r="U12" s="389">
        <v>0.17513915083065826</v>
      </c>
      <c r="V12" s="388">
        <v>12367.06949</v>
      </c>
      <c r="W12" s="389">
        <v>0.23909707809445072</v>
      </c>
      <c r="X12" s="388">
        <v>7728.7024599999995</v>
      </c>
      <c r="Y12" s="389">
        <v>0.13439299249094352</v>
      </c>
      <c r="Z12" s="388">
        <v>35294.666450000004</v>
      </c>
      <c r="AA12" s="389">
        <v>0.14928893458520695</v>
      </c>
      <c r="AB12" s="388">
        <v>26411.793890000001</v>
      </c>
      <c r="AC12" s="389">
        <v>0.14120022846901309</v>
      </c>
      <c r="AD12" s="388">
        <v>6875.7068200000003</v>
      </c>
      <c r="AE12" s="389">
        <v>0.18770356423432827</v>
      </c>
      <c r="AF12" s="388">
        <v>697.95571999999993</v>
      </c>
      <c r="AG12" s="389">
        <v>0.23386695620115761</v>
      </c>
      <c r="AH12" s="388">
        <v>214.82679000000002</v>
      </c>
      <c r="AI12" s="389">
        <v>0.11034917918590555</v>
      </c>
      <c r="AJ12" s="388">
        <v>7527.1299000000008</v>
      </c>
      <c r="AK12" s="389">
        <v>0.13064188004448296</v>
      </c>
      <c r="AL12" s="388">
        <v>7657.1970499999998</v>
      </c>
      <c r="AM12" s="389">
        <v>0.18268883014471607</v>
      </c>
      <c r="AN12" s="388">
        <v>5999.8090300000003</v>
      </c>
      <c r="AO12" s="389">
        <v>0.10843093791170545</v>
      </c>
      <c r="AP12" s="388">
        <v>240737.63449</v>
      </c>
      <c r="AQ12" s="389">
        <v>0.18244981608510522</v>
      </c>
    </row>
    <row r="13" spans="1:43" ht="19.5">
      <c r="A13" s="372" t="s">
        <v>439</v>
      </c>
      <c r="B13" s="388">
        <v>13115.270130000001</v>
      </c>
      <c r="C13" s="389">
        <v>0.51900471165804329</v>
      </c>
      <c r="D13" s="388">
        <v>12611.400460000001</v>
      </c>
      <c r="E13" s="389">
        <v>0.51409500003611108</v>
      </c>
      <c r="F13" s="388">
        <v>12784.6134</v>
      </c>
      <c r="G13" s="389">
        <v>0.50420323845142079</v>
      </c>
      <c r="H13" s="388">
        <v>48039.962930000002</v>
      </c>
      <c r="I13" s="389">
        <v>0.51842034857450192</v>
      </c>
      <c r="J13" s="388">
        <v>5495.5213800000001</v>
      </c>
      <c r="K13" s="389">
        <v>0.78977758808562626</v>
      </c>
      <c r="L13" s="388">
        <v>87590.711420000007</v>
      </c>
      <c r="M13" s="389">
        <v>0.52017753647319054</v>
      </c>
      <c r="N13" s="388">
        <v>49251.607309999999</v>
      </c>
      <c r="O13" s="389">
        <v>0.51265851777284022</v>
      </c>
      <c r="P13" s="388">
        <v>12131.02447</v>
      </c>
      <c r="Q13" s="389">
        <v>0.44177660272487229</v>
      </c>
      <c r="R13" s="388">
        <v>14801.789220000001</v>
      </c>
      <c r="S13" s="389">
        <v>0.18980346786645194</v>
      </c>
      <c r="T13" s="388">
        <v>17595.54264</v>
      </c>
      <c r="U13" s="389">
        <v>0.3853458381535857</v>
      </c>
      <c r="V13" s="388">
        <v>19884.51657</v>
      </c>
      <c r="W13" s="389">
        <v>0.38443463223458357</v>
      </c>
      <c r="X13" s="388">
        <v>14324.782730000001</v>
      </c>
      <c r="Y13" s="389">
        <v>0.24909102502404881</v>
      </c>
      <c r="Z13" s="388">
        <v>50720.530579999999</v>
      </c>
      <c r="AA13" s="389">
        <v>0.21453705994392838</v>
      </c>
      <c r="AB13" s="388">
        <v>39224.821880000003</v>
      </c>
      <c r="AC13" s="389">
        <v>0.20970002394306672</v>
      </c>
      <c r="AD13" s="388">
        <v>14541.95234</v>
      </c>
      <c r="AE13" s="389">
        <v>0.39698846338298788</v>
      </c>
      <c r="AF13" s="388">
        <v>936.5883</v>
      </c>
      <c r="AG13" s="389">
        <v>0.31382657761529154</v>
      </c>
      <c r="AH13" s="388">
        <v>1179.1628700000001</v>
      </c>
      <c r="AI13" s="389">
        <v>0.60569566221697324</v>
      </c>
      <c r="AJ13" s="388">
        <v>34929.884439999994</v>
      </c>
      <c r="AK13" s="389">
        <v>0.60624777751983938</v>
      </c>
      <c r="AL13" s="388">
        <v>17169.58956</v>
      </c>
      <c r="AM13" s="389">
        <v>0.4096397428849412</v>
      </c>
      <c r="AN13" s="388">
        <v>30245.26513</v>
      </c>
      <c r="AO13" s="389">
        <v>0.54660447508178434</v>
      </c>
      <c r="AP13" s="388">
        <v>496574.53776000004</v>
      </c>
      <c r="AQ13" s="389">
        <v>0.37634303950353709</v>
      </c>
    </row>
    <row r="14" spans="1:43" ht="19.5">
      <c r="A14" s="372" t="s">
        <v>440</v>
      </c>
      <c r="B14" s="388">
        <v>0</v>
      </c>
      <c r="C14" s="389">
        <v>0</v>
      </c>
      <c r="D14" s="388">
        <v>0</v>
      </c>
      <c r="E14" s="389">
        <v>0</v>
      </c>
      <c r="F14" s="388">
        <v>0</v>
      </c>
      <c r="G14" s="389">
        <v>0</v>
      </c>
      <c r="H14" s="388">
        <v>0</v>
      </c>
      <c r="I14" s="389">
        <v>0</v>
      </c>
      <c r="J14" s="388">
        <v>0</v>
      </c>
      <c r="K14" s="389">
        <v>0</v>
      </c>
      <c r="L14" s="388">
        <v>0</v>
      </c>
      <c r="M14" s="389">
        <v>0</v>
      </c>
      <c r="N14" s="388">
        <v>0</v>
      </c>
      <c r="O14" s="389">
        <v>0</v>
      </c>
      <c r="P14" s="388">
        <v>0</v>
      </c>
      <c r="Q14" s="389">
        <v>0</v>
      </c>
      <c r="R14" s="388">
        <v>0</v>
      </c>
      <c r="S14" s="389">
        <v>0</v>
      </c>
      <c r="T14" s="388">
        <v>0</v>
      </c>
      <c r="U14" s="389">
        <v>0</v>
      </c>
      <c r="V14" s="388">
        <v>0</v>
      </c>
      <c r="W14" s="389">
        <v>0</v>
      </c>
      <c r="X14" s="388">
        <v>417.93726000000004</v>
      </c>
      <c r="Y14" s="389">
        <v>7.2674345189975799E-3</v>
      </c>
      <c r="Z14" s="388">
        <v>0</v>
      </c>
      <c r="AA14" s="389">
        <v>0</v>
      </c>
      <c r="AB14" s="388">
        <v>0</v>
      </c>
      <c r="AC14" s="389">
        <v>0</v>
      </c>
      <c r="AD14" s="388">
        <v>0</v>
      </c>
      <c r="AE14" s="389">
        <v>0</v>
      </c>
      <c r="AF14" s="388">
        <v>0</v>
      </c>
      <c r="AG14" s="389">
        <v>0</v>
      </c>
      <c r="AH14" s="388">
        <v>0</v>
      </c>
      <c r="AI14" s="389">
        <v>0</v>
      </c>
      <c r="AJ14" s="388">
        <v>0</v>
      </c>
      <c r="AK14" s="389">
        <v>0</v>
      </c>
      <c r="AL14" s="388">
        <v>0</v>
      </c>
      <c r="AM14" s="389">
        <v>0</v>
      </c>
      <c r="AN14" s="388">
        <v>0</v>
      </c>
      <c r="AO14" s="389">
        <v>0</v>
      </c>
      <c r="AP14" s="388">
        <v>417.93726000000004</v>
      </c>
      <c r="AQ14" s="389">
        <v>3.167455573934381E-4</v>
      </c>
    </row>
    <row r="15" spans="1:43" ht="19.5">
      <c r="A15" s="372" t="s">
        <v>441</v>
      </c>
      <c r="B15" s="388">
        <v>189.90922</v>
      </c>
      <c r="C15" s="389">
        <v>7.5151925191268556E-3</v>
      </c>
      <c r="D15" s="388">
        <v>218.59792999999999</v>
      </c>
      <c r="E15" s="389">
        <v>8.9109931278198266E-3</v>
      </c>
      <c r="F15" s="388">
        <v>284.58265999999998</v>
      </c>
      <c r="G15" s="389">
        <v>1.1223452308625897E-2</v>
      </c>
      <c r="H15" s="388">
        <v>843.75641000000007</v>
      </c>
      <c r="I15" s="389">
        <v>9.1053461640165003E-3</v>
      </c>
      <c r="J15" s="388">
        <v>0</v>
      </c>
      <c r="K15" s="389">
        <v>0</v>
      </c>
      <c r="L15" s="388">
        <v>2124.1549100000002</v>
      </c>
      <c r="M15" s="389">
        <v>1.2614781296535241E-2</v>
      </c>
      <c r="N15" s="388">
        <v>898.20492000000002</v>
      </c>
      <c r="O15" s="389">
        <v>9.3493883366112737E-3</v>
      </c>
      <c r="P15" s="388">
        <v>752.62361999999996</v>
      </c>
      <c r="Q15" s="389">
        <v>2.7408361659507493E-2</v>
      </c>
      <c r="R15" s="388">
        <v>4426.1429699999999</v>
      </c>
      <c r="S15" s="389">
        <v>5.6756468592566348E-2</v>
      </c>
      <c r="T15" s="388">
        <v>328.17948999999999</v>
      </c>
      <c r="U15" s="389">
        <v>7.1871952588366608E-3</v>
      </c>
      <c r="V15" s="388">
        <v>884.30097000000001</v>
      </c>
      <c r="W15" s="389">
        <v>1.7096514113877477E-2</v>
      </c>
      <c r="X15" s="388">
        <v>4801.1740599999994</v>
      </c>
      <c r="Y15" s="389">
        <v>8.3486736969467026E-2</v>
      </c>
      <c r="Z15" s="388">
        <v>17038.128670000002</v>
      </c>
      <c r="AA15" s="389">
        <v>7.2067661556551393E-2</v>
      </c>
      <c r="AB15" s="388">
        <v>13522.149009999999</v>
      </c>
      <c r="AC15" s="389">
        <v>7.2290831041466941E-2</v>
      </c>
      <c r="AD15" s="388">
        <v>277.69009999999997</v>
      </c>
      <c r="AE15" s="389">
        <v>7.5808092007313118E-3</v>
      </c>
      <c r="AF15" s="388">
        <v>38.686150000000005</v>
      </c>
      <c r="AG15" s="389">
        <v>1.2962730855821935E-2</v>
      </c>
      <c r="AH15" s="388">
        <v>31.396900000000002</v>
      </c>
      <c r="AI15" s="389">
        <v>1.6127514375567208E-2</v>
      </c>
      <c r="AJ15" s="388">
        <v>3439.7739799999999</v>
      </c>
      <c r="AK15" s="389">
        <v>5.9701180349670029E-2</v>
      </c>
      <c r="AL15" s="388">
        <v>249.86082000000002</v>
      </c>
      <c r="AM15" s="389">
        <v>5.9612911365261884E-3</v>
      </c>
      <c r="AN15" s="388">
        <v>617.23234000000002</v>
      </c>
      <c r="AO15" s="389">
        <v>1.1154868630149828E-2</v>
      </c>
      <c r="AP15" s="388">
        <v>50966.545130000006</v>
      </c>
      <c r="AQ15" s="389">
        <v>3.8626435809096485E-2</v>
      </c>
    </row>
    <row r="16" spans="1:43" ht="19.5">
      <c r="A16" s="373" t="s">
        <v>442</v>
      </c>
      <c r="B16" s="388">
        <v>0</v>
      </c>
      <c r="C16" s="389">
        <v>0</v>
      </c>
      <c r="D16" s="388">
        <v>0</v>
      </c>
      <c r="E16" s="389">
        <v>0</v>
      </c>
      <c r="F16" s="388">
        <v>0</v>
      </c>
      <c r="G16" s="389">
        <v>0</v>
      </c>
      <c r="H16" s="388">
        <v>0</v>
      </c>
      <c r="I16" s="389">
        <v>0</v>
      </c>
      <c r="J16" s="388">
        <v>0</v>
      </c>
      <c r="K16" s="389">
        <v>0</v>
      </c>
      <c r="L16" s="388">
        <v>0</v>
      </c>
      <c r="M16" s="389">
        <v>0</v>
      </c>
      <c r="N16" s="388">
        <v>0</v>
      </c>
      <c r="O16" s="389">
        <v>0</v>
      </c>
      <c r="P16" s="388">
        <v>0</v>
      </c>
      <c r="Q16" s="389">
        <v>0</v>
      </c>
      <c r="R16" s="388">
        <v>0</v>
      </c>
      <c r="S16" s="389">
        <v>0</v>
      </c>
      <c r="T16" s="388">
        <v>0</v>
      </c>
      <c r="U16" s="389">
        <v>0</v>
      </c>
      <c r="V16" s="388">
        <v>0</v>
      </c>
      <c r="W16" s="389">
        <v>0</v>
      </c>
      <c r="X16" s="388">
        <v>0</v>
      </c>
      <c r="Y16" s="389">
        <v>0</v>
      </c>
      <c r="Z16" s="388">
        <v>0</v>
      </c>
      <c r="AA16" s="389">
        <v>0</v>
      </c>
      <c r="AB16" s="388">
        <v>0</v>
      </c>
      <c r="AC16" s="389">
        <v>0</v>
      </c>
      <c r="AD16" s="388">
        <v>0</v>
      </c>
      <c r="AE16" s="389">
        <v>0</v>
      </c>
      <c r="AF16" s="388">
        <v>0</v>
      </c>
      <c r="AG16" s="389">
        <v>0</v>
      </c>
      <c r="AH16" s="388">
        <v>0</v>
      </c>
      <c r="AI16" s="389">
        <v>0</v>
      </c>
      <c r="AJ16" s="388">
        <v>0</v>
      </c>
      <c r="AK16" s="389">
        <v>0</v>
      </c>
      <c r="AL16" s="388">
        <v>0</v>
      </c>
      <c r="AM16" s="389">
        <v>0</v>
      </c>
      <c r="AN16" s="388">
        <v>0</v>
      </c>
      <c r="AO16" s="389">
        <v>0</v>
      </c>
      <c r="AP16" s="388">
        <v>0</v>
      </c>
      <c r="AQ16" s="389">
        <v>0</v>
      </c>
    </row>
    <row r="17" spans="1:43" s="265" customFormat="1" ht="19.5">
      <c r="A17" s="373" t="s">
        <v>443</v>
      </c>
      <c r="B17" s="388">
        <v>202.18260000000001</v>
      </c>
      <c r="C17" s="389">
        <v>8.0008814896802664E-3</v>
      </c>
      <c r="D17" s="388">
        <v>0</v>
      </c>
      <c r="E17" s="389">
        <v>0</v>
      </c>
      <c r="F17" s="388">
        <v>0</v>
      </c>
      <c r="G17" s="389">
        <v>0</v>
      </c>
      <c r="H17" s="388">
        <v>0</v>
      </c>
      <c r="I17" s="389">
        <v>0</v>
      </c>
      <c r="J17" s="388">
        <v>11.955770000000001</v>
      </c>
      <c r="K17" s="389">
        <v>1.7181989735624481E-3</v>
      </c>
      <c r="L17" s="388">
        <v>0</v>
      </c>
      <c r="M17" s="389">
        <v>0</v>
      </c>
      <c r="N17" s="388">
        <v>0</v>
      </c>
      <c r="O17" s="389">
        <v>0</v>
      </c>
      <c r="P17" s="388">
        <v>62.865550000000006</v>
      </c>
      <c r="Q17" s="389">
        <v>2.2893803549825496E-3</v>
      </c>
      <c r="R17" s="388">
        <v>1245.2282499999999</v>
      </c>
      <c r="S17" s="389">
        <v>1.5967572340235849E-2</v>
      </c>
      <c r="T17" s="388">
        <v>767.6708000000001</v>
      </c>
      <c r="U17" s="389">
        <v>1.6812141228287444E-2</v>
      </c>
      <c r="V17" s="388">
        <v>0</v>
      </c>
      <c r="W17" s="389">
        <v>0</v>
      </c>
      <c r="X17" s="388">
        <v>647.58584999999994</v>
      </c>
      <c r="Y17" s="389">
        <v>1.1260751817879049E-2</v>
      </c>
      <c r="Z17" s="388">
        <v>3548.81556</v>
      </c>
      <c r="AA17" s="389">
        <v>1.5010735254924176E-2</v>
      </c>
      <c r="AB17" s="388">
        <v>2514.8313599999997</v>
      </c>
      <c r="AC17" s="389">
        <v>1.3444552992952302E-2</v>
      </c>
      <c r="AD17" s="388">
        <v>546.78899999999999</v>
      </c>
      <c r="AE17" s="389">
        <v>1.4927082679788274E-2</v>
      </c>
      <c r="AF17" s="388">
        <v>25.101759999999999</v>
      </c>
      <c r="AG17" s="389">
        <v>8.410952211254848E-3</v>
      </c>
      <c r="AH17" s="388">
        <v>0</v>
      </c>
      <c r="AI17" s="389">
        <v>0</v>
      </c>
      <c r="AJ17" s="388">
        <v>0</v>
      </c>
      <c r="AK17" s="389">
        <v>0</v>
      </c>
      <c r="AL17" s="388">
        <v>573.79719999999998</v>
      </c>
      <c r="AM17" s="389">
        <v>1.3689910096843292E-2</v>
      </c>
      <c r="AN17" s="388">
        <v>0</v>
      </c>
      <c r="AO17" s="389">
        <v>0</v>
      </c>
      <c r="AP17" s="388">
        <v>10146.823700000001</v>
      </c>
      <c r="AQ17" s="389">
        <v>7.6900569445027414E-3</v>
      </c>
    </row>
    <row r="18" spans="1:43" ht="19.5">
      <c r="A18" s="374" t="s">
        <v>444</v>
      </c>
      <c r="B18" s="388">
        <v>0</v>
      </c>
      <c r="C18" s="389">
        <v>0</v>
      </c>
      <c r="D18" s="388">
        <v>0</v>
      </c>
      <c r="E18" s="389">
        <v>0</v>
      </c>
      <c r="F18" s="388">
        <v>0</v>
      </c>
      <c r="G18" s="389">
        <v>0</v>
      </c>
      <c r="H18" s="388">
        <v>0</v>
      </c>
      <c r="I18" s="389">
        <v>0</v>
      </c>
      <c r="J18" s="388">
        <v>0</v>
      </c>
      <c r="K18" s="389">
        <v>0</v>
      </c>
      <c r="L18" s="388">
        <v>0</v>
      </c>
      <c r="M18" s="389">
        <v>0</v>
      </c>
      <c r="N18" s="388">
        <v>0</v>
      </c>
      <c r="O18" s="389">
        <v>0</v>
      </c>
      <c r="P18" s="388">
        <v>0</v>
      </c>
      <c r="Q18" s="389">
        <v>0</v>
      </c>
      <c r="R18" s="388">
        <v>0</v>
      </c>
      <c r="S18" s="389">
        <v>0</v>
      </c>
      <c r="T18" s="388">
        <v>0</v>
      </c>
      <c r="U18" s="389">
        <v>0</v>
      </c>
      <c r="V18" s="388">
        <v>0</v>
      </c>
      <c r="W18" s="389">
        <v>0</v>
      </c>
      <c r="X18" s="388">
        <v>0</v>
      </c>
      <c r="Y18" s="389">
        <v>0</v>
      </c>
      <c r="Z18" s="388">
        <v>0</v>
      </c>
      <c r="AA18" s="389">
        <v>0</v>
      </c>
      <c r="AB18" s="388">
        <v>0</v>
      </c>
      <c r="AC18" s="389">
        <v>0</v>
      </c>
      <c r="AD18" s="388">
        <v>0</v>
      </c>
      <c r="AE18" s="389">
        <v>0</v>
      </c>
      <c r="AF18" s="388">
        <v>0</v>
      </c>
      <c r="AG18" s="389">
        <v>0</v>
      </c>
      <c r="AH18" s="388">
        <v>0</v>
      </c>
      <c r="AI18" s="389">
        <v>0</v>
      </c>
      <c r="AJ18" s="388">
        <v>0</v>
      </c>
      <c r="AK18" s="389">
        <v>0</v>
      </c>
      <c r="AL18" s="388">
        <v>0</v>
      </c>
      <c r="AM18" s="389">
        <v>0</v>
      </c>
      <c r="AN18" s="388">
        <v>0</v>
      </c>
      <c r="AO18" s="389">
        <v>0</v>
      </c>
      <c r="AP18" s="388">
        <v>0</v>
      </c>
      <c r="AQ18" s="389">
        <v>0</v>
      </c>
    </row>
    <row r="19" spans="1:43" ht="18.75">
      <c r="A19" s="365" t="s">
        <v>445</v>
      </c>
      <c r="B19" s="388">
        <v>0</v>
      </c>
      <c r="C19" s="389">
        <v>0</v>
      </c>
      <c r="D19" s="388">
        <v>0</v>
      </c>
      <c r="E19" s="389">
        <v>0</v>
      </c>
      <c r="F19" s="388">
        <v>0</v>
      </c>
      <c r="G19" s="389">
        <v>0</v>
      </c>
      <c r="H19" s="388">
        <v>0</v>
      </c>
      <c r="I19" s="389">
        <v>0</v>
      </c>
      <c r="J19" s="388">
        <v>0</v>
      </c>
      <c r="K19" s="389">
        <v>0</v>
      </c>
      <c r="L19" s="388">
        <v>0</v>
      </c>
      <c r="M19" s="389">
        <v>0</v>
      </c>
      <c r="N19" s="388">
        <v>0</v>
      </c>
      <c r="O19" s="389">
        <v>0</v>
      </c>
      <c r="P19" s="388">
        <v>0</v>
      </c>
      <c r="Q19" s="389">
        <v>0</v>
      </c>
      <c r="R19" s="388">
        <v>0</v>
      </c>
      <c r="S19" s="389">
        <v>0</v>
      </c>
      <c r="T19" s="388">
        <v>988.83605</v>
      </c>
      <c r="U19" s="389">
        <v>2.1655703622206163E-2</v>
      </c>
      <c r="V19" s="388">
        <v>0</v>
      </c>
      <c r="W19" s="389">
        <v>0</v>
      </c>
      <c r="X19" s="388">
        <v>0</v>
      </c>
      <c r="Y19" s="389">
        <v>0</v>
      </c>
      <c r="Z19" s="388">
        <v>0</v>
      </c>
      <c r="AA19" s="389">
        <v>0</v>
      </c>
      <c r="AB19" s="388">
        <v>0</v>
      </c>
      <c r="AC19" s="389">
        <v>0</v>
      </c>
      <c r="AD19" s="388">
        <v>988.83605</v>
      </c>
      <c r="AE19" s="389">
        <v>2.6994759358921361E-2</v>
      </c>
      <c r="AF19" s="388">
        <v>0</v>
      </c>
      <c r="AG19" s="389">
        <v>0</v>
      </c>
      <c r="AH19" s="388">
        <v>0</v>
      </c>
      <c r="AI19" s="389">
        <v>0</v>
      </c>
      <c r="AJ19" s="388">
        <v>0</v>
      </c>
      <c r="AK19" s="389">
        <v>0</v>
      </c>
      <c r="AL19" s="388">
        <v>1064.9003899999998</v>
      </c>
      <c r="AM19" s="389">
        <v>2.5406869537169852E-2</v>
      </c>
      <c r="AN19" s="388">
        <v>570.48236999999995</v>
      </c>
      <c r="AO19" s="389">
        <v>1.0309984556490554E-2</v>
      </c>
      <c r="AP19" s="388">
        <v>3613.0548599999993</v>
      </c>
      <c r="AQ19" s="389">
        <v>2.7382556786723685E-3</v>
      </c>
    </row>
    <row r="20" spans="1:43" ht="19.5">
      <c r="A20" s="372" t="s">
        <v>446</v>
      </c>
      <c r="B20" s="388">
        <v>4295.3552599999994</v>
      </c>
      <c r="C20" s="389">
        <v>0.16997817018544009</v>
      </c>
      <c r="D20" s="388">
        <v>4083.1927799999999</v>
      </c>
      <c r="E20" s="389">
        <v>0.16644852401915944</v>
      </c>
      <c r="F20" s="388">
        <v>3810.9880899999998</v>
      </c>
      <c r="G20" s="389">
        <v>0.15029883787317294</v>
      </c>
      <c r="H20" s="388">
        <v>15163.821019999999</v>
      </c>
      <c r="I20" s="389">
        <v>0.16363945555837586</v>
      </c>
      <c r="J20" s="388">
        <v>413.67621999999994</v>
      </c>
      <c r="K20" s="389">
        <v>5.9450629829044331E-2</v>
      </c>
      <c r="L20" s="388">
        <v>29143.425829999996</v>
      </c>
      <c r="M20" s="389">
        <v>0.1730749209233737</v>
      </c>
      <c r="N20" s="388">
        <v>15827.57863</v>
      </c>
      <c r="O20" s="389">
        <v>0.1647487958985126</v>
      </c>
      <c r="P20" s="388">
        <v>6284.2898600000008</v>
      </c>
      <c r="Q20" s="389">
        <v>0.22885554569235517</v>
      </c>
      <c r="R20" s="388">
        <v>31129.388199999998</v>
      </c>
      <c r="S20" s="389">
        <v>0.39917240713964225</v>
      </c>
      <c r="T20" s="388">
        <v>13811.086070000001</v>
      </c>
      <c r="U20" s="389">
        <v>0.30246549631023273</v>
      </c>
      <c r="V20" s="388">
        <v>16284.893840000001</v>
      </c>
      <c r="W20" s="389">
        <v>0.31484180932036793</v>
      </c>
      <c r="X20" s="388">
        <v>21047.897940000003</v>
      </c>
      <c r="Y20" s="389">
        <v>0.36599804487758297</v>
      </c>
      <c r="Z20" s="388">
        <v>94421.892519999994</v>
      </c>
      <c r="AA20" s="389">
        <v>0.39938452898539062</v>
      </c>
      <c r="AB20" s="388">
        <v>73349.142619999999</v>
      </c>
      <c r="AC20" s="389">
        <v>0.39213223225521032</v>
      </c>
      <c r="AD20" s="388">
        <v>11741.112660000001</v>
      </c>
      <c r="AE20" s="389">
        <v>0.32052685666414071</v>
      </c>
      <c r="AF20" s="388">
        <v>959.26990999999998</v>
      </c>
      <c r="AG20" s="389">
        <v>0.32142659999556766</v>
      </c>
      <c r="AH20" s="388">
        <v>290.71272999999997</v>
      </c>
      <c r="AI20" s="389">
        <v>0.14932919276219586</v>
      </c>
      <c r="AJ20" s="388">
        <v>10030.561750000001</v>
      </c>
      <c r="AK20" s="389">
        <v>0.17409178031088307</v>
      </c>
      <c r="AL20" s="388">
        <v>13211.843580000001</v>
      </c>
      <c r="AM20" s="389">
        <v>0.31521407009960356</v>
      </c>
      <c r="AN20" s="388">
        <v>13731.12744</v>
      </c>
      <c r="AO20" s="389">
        <v>0.24815440282511042</v>
      </c>
      <c r="AP20" s="388">
        <v>379031.25694999995</v>
      </c>
      <c r="AQ20" s="389">
        <v>0.28725954405731419</v>
      </c>
    </row>
    <row r="21" spans="1:43" s="265" customFormat="1" ht="19.5">
      <c r="A21" s="372" t="s">
        <v>447</v>
      </c>
      <c r="B21" s="388">
        <v>1689.53729</v>
      </c>
      <c r="C21" s="389">
        <v>6.685930257937904E-2</v>
      </c>
      <c r="D21" s="388">
        <v>1783.39589</v>
      </c>
      <c r="E21" s="389">
        <v>7.2698897560338857E-2</v>
      </c>
      <c r="F21" s="388">
        <v>1909.32179</v>
      </c>
      <c r="G21" s="389">
        <v>7.5300378638267107E-2</v>
      </c>
      <c r="H21" s="388">
        <v>6643.7952400000004</v>
      </c>
      <c r="I21" s="389">
        <v>7.1696113695948208E-2</v>
      </c>
      <c r="J21" s="388">
        <v>9.8149800000000003</v>
      </c>
      <c r="K21" s="389">
        <v>1.4105397278080757E-3</v>
      </c>
      <c r="L21" s="388">
        <v>11701.636329999999</v>
      </c>
      <c r="M21" s="389">
        <v>6.9492852154808826E-2</v>
      </c>
      <c r="N21" s="388">
        <v>6886.1430599999994</v>
      </c>
      <c r="O21" s="389">
        <v>7.167765860089105E-2</v>
      </c>
      <c r="P21" s="388">
        <v>1676.98197</v>
      </c>
      <c r="Q21" s="389">
        <v>6.1070802335745654E-2</v>
      </c>
      <c r="R21" s="388">
        <v>5935.8134300000002</v>
      </c>
      <c r="S21" s="389">
        <v>7.6114985619438441E-2</v>
      </c>
      <c r="T21" s="388">
        <v>5857.2449200000001</v>
      </c>
      <c r="U21" s="389">
        <v>0.12827481363588297</v>
      </c>
      <c r="V21" s="388">
        <v>3474.6427000000003</v>
      </c>
      <c r="W21" s="389">
        <v>6.7176538278852449E-2</v>
      </c>
      <c r="X21" s="388">
        <v>4215.5866599999999</v>
      </c>
      <c r="Y21" s="389">
        <v>7.330406485104897E-2</v>
      </c>
      <c r="Z21" s="388">
        <v>17947.202219999999</v>
      </c>
      <c r="AA21" s="389">
        <v>7.5912849382064662E-2</v>
      </c>
      <c r="AB21" s="388">
        <v>13655.993640000001</v>
      </c>
      <c r="AC21" s="389">
        <v>7.3006378512951123E-2</v>
      </c>
      <c r="AD21" s="388">
        <v>4964.1839300000001</v>
      </c>
      <c r="AE21" s="389">
        <v>0.1355198878558023</v>
      </c>
      <c r="AF21" s="388">
        <v>180.45112</v>
      </c>
      <c r="AG21" s="389">
        <v>6.0464515109196093E-2</v>
      </c>
      <c r="AH21" s="388">
        <v>60.599150000000002</v>
      </c>
      <c r="AI21" s="389">
        <v>3.1127712059857933E-2</v>
      </c>
      <c r="AJ21" s="388">
        <v>2189.6049800000001</v>
      </c>
      <c r="AK21" s="389">
        <v>3.8003078855057694E-2</v>
      </c>
      <c r="AL21" s="388">
        <v>5601.6459000000004</v>
      </c>
      <c r="AM21" s="389">
        <v>0.13364657193404017</v>
      </c>
      <c r="AN21" s="388">
        <v>3853.4399500000004</v>
      </c>
      <c r="AO21" s="389">
        <v>6.9640901214640061E-2</v>
      </c>
      <c r="AP21" s="388">
        <v>100237.03515</v>
      </c>
      <c r="AQ21" s="389">
        <v>7.596746834692937E-2</v>
      </c>
    </row>
    <row r="22" spans="1:43" s="265" customFormat="1" ht="19.5">
      <c r="A22" s="372" t="s">
        <v>448</v>
      </c>
      <c r="B22" s="388">
        <v>280.89918</v>
      </c>
      <c r="C22" s="389">
        <v>1.1115897459664507E-2</v>
      </c>
      <c r="D22" s="388">
        <v>294.38711000000001</v>
      </c>
      <c r="E22" s="389">
        <v>1.2000486528526321E-2</v>
      </c>
      <c r="F22" s="388">
        <v>287.64314000000002</v>
      </c>
      <c r="G22" s="389">
        <v>1.1344152393871793E-2</v>
      </c>
      <c r="H22" s="388">
        <v>1036.7076099999999</v>
      </c>
      <c r="I22" s="389">
        <v>1.1187567345319739E-2</v>
      </c>
      <c r="J22" s="388">
        <v>258.43919</v>
      </c>
      <c r="K22" s="389">
        <v>3.7141058333031704E-2</v>
      </c>
      <c r="L22" s="388">
        <v>1880.1876499999998</v>
      </c>
      <c r="M22" s="389">
        <v>1.1165925747475989E-2</v>
      </c>
      <c r="N22" s="388">
        <v>1102.64201</v>
      </c>
      <c r="O22" s="389">
        <v>1.1477367934871268E-2</v>
      </c>
      <c r="P22" s="388">
        <v>1780.0263200000002</v>
      </c>
      <c r="Q22" s="389">
        <v>6.4823377642602056E-2</v>
      </c>
      <c r="R22" s="388">
        <v>11801.186589999999</v>
      </c>
      <c r="S22" s="389">
        <v>0.15132671506323939</v>
      </c>
      <c r="T22" s="388">
        <v>2138.0862400000001</v>
      </c>
      <c r="U22" s="389">
        <v>4.6824508402739926E-2</v>
      </c>
      <c r="V22" s="388">
        <v>3740.1925899999997</v>
      </c>
      <c r="W22" s="389">
        <v>7.2310511435439165E-2</v>
      </c>
      <c r="X22" s="388">
        <v>7687.7301500000003</v>
      </c>
      <c r="Y22" s="389">
        <v>0.13368053249152384</v>
      </c>
      <c r="Z22" s="388">
        <v>35576.946409999997</v>
      </c>
      <c r="AA22" s="389">
        <v>0.15048291879647166</v>
      </c>
      <c r="AB22" s="388">
        <v>28546.457460000001</v>
      </c>
      <c r="AC22" s="389">
        <v>0.1526123644656748</v>
      </c>
      <c r="AD22" s="388">
        <v>1934.5643700000001</v>
      </c>
      <c r="AE22" s="389">
        <v>5.281269795179222E-2</v>
      </c>
      <c r="AF22" s="388">
        <v>146.24245999999999</v>
      </c>
      <c r="AG22" s="389">
        <v>4.9002075643952807E-2</v>
      </c>
      <c r="AH22" s="388">
        <v>99.970649999999992</v>
      </c>
      <c r="AI22" s="389">
        <v>5.1351505881465927E-2</v>
      </c>
      <c r="AJ22" s="388">
        <v>4399.4326799999999</v>
      </c>
      <c r="AK22" s="389">
        <v>7.6357145961349515E-2</v>
      </c>
      <c r="AL22" s="388">
        <v>2013.97129</v>
      </c>
      <c r="AM22" s="389">
        <v>4.8050227323736525E-2</v>
      </c>
      <c r="AN22" s="388">
        <v>3362.6493300000002</v>
      </c>
      <c r="AO22" s="389">
        <v>6.0771137697372336E-2</v>
      </c>
      <c r="AP22" s="388">
        <v>108368.36242999999</v>
      </c>
      <c r="AQ22" s="389">
        <v>8.2130024400563037E-2</v>
      </c>
    </row>
    <row r="23" spans="1:43" ht="19.5">
      <c r="A23" s="372" t="s">
        <v>440</v>
      </c>
      <c r="B23" s="388">
        <v>0</v>
      </c>
      <c r="C23" s="389">
        <v>0</v>
      </c>
      <c r="D23" s="388">
        <v>0</v>
      </c>
      <c r="E23" s="389">
        <v>0</v>
      </c>
      <c r="F23" s="388">
        <v>0</v>
      </c>
      <c r="G23" s="389">
        <v>0</v>
      </c>
      <c r="H23" s="388">
        <v>0</v>
      </c>
      <c r="I23" s="389">
        <v>0</v>
      </c>
      <c r="J23" s="388">
        <v>0</v>
      </c>
      <c r="K23" s="389">
        <v>0</v>
      </c>
      <c r="L23" s="388">
        <v>0</v>
      </c>
      <c r="M23" s="389">
        <v>0</v>
      </c>
      <c r="N23" s="388">
        <v>0</v>
      </c>
      <c r="O23" s="389">
        <v>0</v>
      </c>
      <c r="P23" s="388">
        <v>0</v>
      </c>
      <c r="Q23" s="389">
        <v>0</v>
      </c>
      <c r="R23" s="388">
        <v>0</v>
      </c>
      <c r="S23" s="389">
        <v>0</v>
      </c>
      <c r="T23" s="388">
        <v>0</v>
      </c>
      <c r="U23" s="389">
        <v>0</v>
      </c>
      <c r="V23" s="388">
        <v>0</v>
      </c>
      <c r="W23" s="389">
        <v>0</v>
      </c>
      <c r="X23" s="388">
        <v>0</v>
      </c>
      <c r="Y23" s="389">
        <v>0</v>
      </c>
      <c r="Z23" s="388">
        <v>0</v>
      </c>
      <c r="AA23" s="389">
        <v>0</v>
      </c>
      <c r="AB23" s="388">
        <v>0</v>
      </c>
      <c r="AC23" s="389">
        <v>0</v>
      </c>
      <c r="AD23" s="388">
        <v>0</v>
      </c>
      <c r="AE23" s="389">
        <v>0</v>
      </c>
      <c r="AF23" s="388">
        <v>0</v>
      </c>
      <c r="AG23" s="389">
        <v>0</v>
      </c>
      <c r="AH23" s="388">
        <v>0</v>
      </c>
      <c r="AI23" s="389">
        <v>0</v>
      </c>
      <c r="AJ23" s="388">
        <v>0</v>
      </c>
      <c r="AK23" s="389">
        <v>0</v>
      </c>
      <c r="AL23" s="388">
        <v>0</v>
      </c>
      <c r="AM23" s="389">
        <v>0</v>
      </c>
      <c r="AN23" s="388">
        <v>0</v>
      </c>
      <c r="AO23" s="389">
        <v>0</v>
      </c>
      <c r="AP23" s="388">
        <v>0</v>
      </c>
      <c r="AQ23" s="389">
        <v>0</v>
      </c>
    </row>
    <row r="24" spans="1:43" ht="19.5">
      <c r="A24" s="372" t="s">
        <v>449</v>
      </c>
      <c r="B24" s="388">
        <v>0</v>
      </c>
      <c r="C24" s="389">
        <v>0</v>
      </c>
      <c r="D24" s="388">
        <v>0</v>
      </c>
      <c r="E24" s="389">
        <v>0</v>
      </c>
      <c r="F24" s="388">
        <v>0</v>
      </c>
      <c r="G24" s="389">
        <v>0</v>
      </c>
      <c r="H24" s="388">
        <v>0</v>
      </c>
      <c r="I24" s="389">
        <v>0</v>
      </c>
      <c r="J24" s="388">
        <v>0</v>
      </c>
      <c r="K24" s="389">
        <v>0</v>
      </c>
      <c r="L24" s="388">
        <v>0</v>
      </c>
      <c r="M24" s="389">
        <v>0</v>
      </c>
      <c r="N24" s="388">
        <v>0</v>
      </c>
      <c r="O24" s="389">
        <v>0</v>
      </c>
      <c r="P24" s="388">
        <v>0</v>
      </c>
      <c r="Q24" s="389">
        <v>0</v>
      </c>
      <c r="R24" s="388">
        <v>0</v>
      </c>
      <c r="S24" s="389">
        <v>0</v>
      </c>
      <c r="T24" s="388">
        <v>0</v>
      </c>
      <c r="U24" s="389">
        <v>0</v>
      </c>
      <c r="V24" s="388">
        <v>0</v>
      </c>
      <c r="W24" s="389">
        <v>0</v>
      </c>
      <c r="X24" s="388">
        <v>0</v>
      </c>
      <c r="Y24" s="389">
        <v>0</v>
      </c>
      <c r="Z24" s="388">
        <v>0</v>
      </c>
      <c r="AA24" s="389">
        <v>0</v>
      </c>
      <c r="AB24" s="388">
        <v>0</v>
      </c>
      <c r="AC24" s="389">
        <v>0</v>
      </c>
      <c r="AD24" s="388">
        <v>0</v>
      </c>
      <c r="AE24" s="389">
        <v>0</v>
      </c>
      <c r="AF24" s="388">
        <v>0</v>
      </c>
      <c r="AG24" s="389">
        <v>0</v>
      </c>
      <c r="AH24" s="388">
        <v>0</v>
      </c>
      <c r="AI24" s="389">
        <v>0</v>
      </c>
      <c r="AJ24" s="388">
        <v>0</v>
      </c>
      <c r="AK24" s="389">
        <v>0</v>
      </c>
      <c r="AL24" s="388">
        <v>0</v>
      </c>
      <c r="AM24" s="389">
        <v>0</v>
      </c>
      <c r="AN24" s="388">
        <v>0</v>
      </c>
      <c r="AO24" s="389">
        <v>0</v>
      </c>
      <c r="AP24" s="388">
        <v>0</v>
      </c>
      <c r="AQ24" s="389">
        <v>0</v>
      </c>
    </row>
    <row r="25" spans="1:43" ht="19.5">
      <c r="A25" s="373" t="s">
        <v>442</v>
      </c>
      <c r="B25" s="388">
        <v>193.02329999999998</v>
      </c>
      <c r="C25" s="389">
        <v>7.638424612439452E-3</v>
      </c>
      <c r="D25" s="388">
        <v>187.49836999999999</v>
      </c>
      <c r="E25" s="389">
        <v>7.6432411164525631E-3</v>
      </c>
      <c r="F25" s="388">
        <v>191.18163000000001</v>
      </c>
      <c r="G25" s="389">
        <v>7.5398757836839473E-3</v>
      </c>
      <c r="H25" s="388">
        <v>712.06119999999999</v>
      </c>
      <c r="I25" s="389">
        <v>7.6841652864776287E-3</v>
      </c>
      <c r="J25" s="388">
        <v>0</v>
      </c>
      <c r="K25" s="389">
        <v>0</v>
      </c>
      <c r="L25" s="388">
        <v>1292.9818</v>
      </c>
      <c r="M25" s="389">
        <v>7.6786690794601554E-3</v>
      </c>
      <c r="N25" s="388">
        <v>741.51884999999993</v>
      </c>
      <c r="O25" s="389">
        <v>7.7184476873800737E-3</v>
      </c>
      <c r="P25" s="388">
        <v>0</v>
      </c>
      <c r="Q25" s="389">
        <v>0</v>
      </c>
      <c r="R25" s="388">
        <v>894.84990000000005</v>
      </c>
      <c r="S25" s="389">
        <v>1.147466780640643E-2</v>
      </c>
      <c r="T25" s="388">
        <v>0</v>
      </c>
      <c r="U25" s="389">
        <v>0</v>
      </c>
      <c r="V25" s="388">
        <v>0</v>
      </c>
      <c r="W25" s="389">
        <v>0</v>
      </c>
      <c r="X25" s="388">
        <v>0</v>
      </c>
      <c r="Y25" s="389">
        <v>0</v>
      </c>
      <c r="Z25" s="388">
        <v>2709.6319900000003</v>
      </c>
      <c r="AA25" s="389">
        <v>1.146116718451363E-2</v>
      </c>
      <c r="AB25" s="388">
        <v>2081.8063899999997</v>
      </c>
      <c r="AC25" s="389">
        <v>1.1129555952181911E-2</v>
      </c>
      <c r="AD25" s="388">
        <v>0</v>
      </c>
      <c r="AE25" s="389">
        <v>0</v>
      </c>
      <c r="AF25" s="388">
        <v>0</v>
      </c>
      <c r="AG25" s="389">
        <v>0</v>
      </c>
      <c r="AH25" s="388">
        <v>0</v>
      </c>
      <c r="AI25" s="389">
        <v>0</v>
      </c>
      <c r="AJ25" s="388">
        <v>0</v>
      </c>
      <c r="AK25" s="389">
        <v>0</v>
      </c>
      <c r="AL25" s="388">
        <v>0</v>
      </c>
      <c r="AM25" s="389">
        <v>0</v>
      </c>
      <c r="AN25" s="388">
        <v>0</v>
      </c>
      <c r="AO25" s="389">
        <v>0</v>
      </c>
      <c r="AP25" s="388">
        <v>9004.5534299999999</v>
      </c>
      <c r="AQ25" s="389">
        <v>6.824355156236475E-3</v>
      </c>
    </row>
    <row r="26" spans="1:43" ht="39">
      <c r="A26" s="373" t="s">
        <v>450</v>
      </c>
      <c r="B26" s="388">
        <v>2131.8954900000003</v>
      </c>
      <c r="C26" s="389">
        <v>8.4364545533957142E-2</v>
      </c>
      <c r="D26" s="388">
        <v>1817.9114099999999</v>
      </c>
      <c r="E26" s="389">
        <v>7.4105898813841706E-2</v>
      </c>
      <c r="F26" s="388">
        <v>1422.8415299999999</v>
      </c>
      <c r="G26" s="389">
        <v>5.6114431057350103E-2</v>
      </c>
      <c r="H26" s="388">
        <v>6771.2569699999995</v>
      </c>
      <c r="I26" s="389">
        <v>7.3071609230630302E-2</v>
      </c>
      <c r="J26" s="388">
        <v>145.42204999999998</v>
      </c>
      <c r="K26" s="389">
        <v>2.0899031768204554E-2</v>
      </c>
      <c r="L26" s="388">
        <v>14268.620050000001</v>
      </c>
      <c r="M26" s="389">
        <v>8.4737473941628741E-2</v>
      </c>
      <c r="N26" s="388">
        <v>7097.2747099999997</v>
      </c>
      <c r="O26" s="389">
        <v>7.3875321675370198E-2</v>
      </c>
      <c r="P26" s="388">
        <v>2827.2815699999996</v>
      </c>
      <c r="Q26" s="389">
        <v>0.10296136571400742</v>
      </c>
      <c r="R26" s="388">
        <v>12497.538279999999</v>
      </c>
      <c r="S26" s="389">
        <v>0.16025603865055801</v>
      </c>
      <c r="T26" s="388">
        <v>5815.7549100000006</v>
      </c>
      <c r="U26" s="389">
        <v>0.12736617427160982</v>
      </c>
      <c r="V26" s="388">
        <v>9070.0585500000016</v>
      </c>
      <c r="W26" s="389">
        <v>0.1753547596060763</v>
      </c>
      <c r="X26" s="388">
        <v>9144.5811300000005</v>
      </c>
      <c r="Y26" s="389">
        <v>0.15901344753501015</v>
      </c>
      <c r="Z26" s="388">
        <v>38188.111899999996</v>
      </c>
      <c r="AA26" s="389">
        <v>0.1615275936223407</v>
      </c>
      <c r="AB26" s="388">
        <v>29064.885129999999</v>
      </c>
      <c r="AC26" s="389">
        <v>0.15538393332440248</v>
      </c>
      <c r="AD26" s="388">
        <v>4842.3643600000005</v>
      </c>
      <c r="AE26" s="389">
        <v>0.1321942708565462</v>
      </c>
      <c r="AF26" s="388">
        <v>632.57632999999998</v>
      </c>
      <c r="AG26" s="389">
        <v>0.21196000924241873</v>
      </c>
      <c r="AH26" s="388">
        <v>130.14293000000001</v>
      </c>
      <c r="AI26" s="389">
        <v>6.6849974820872016E-2</v>
      </c>
      <c r="AJ26" s="388">
        <v>3441.5240899999999</v>
      </c>
      <c r="AK26" s="389">
        <v>5.9731555494475841E-2</v>
      </c>
      <c r="AL26" s="388">
        <v>5596.2263899999998</v>
      </c>
      <c r="AM26" s="389">
        <v>0.13351727084182685</v>
      </c>
      <c r="AN26" s="388">
        <v>6515.0381600000001</v>
      </c>
      <c r="AO26" s="389">
        <v>0.11774236391309803</v>
      </c>
      <c r="AP26" s="388">
        <v>161421.30594000002</v>
      </c>
      <c r="AQ26" s="389">
        <v>0.12233769615358535</v>
      </c>
    </row>
    <row r="27" spans="1:43" ht="19.5">
      <c r="A27" s="374" t="s">
        <v>444</v>
      </c>
      <c r="B27" s="388">
        <v>0</v>
      </c>
      <c r="C27" s="389">
        <v>0</v>
      </c>
      <c r="D27" s="388">
        <v>0</v>
      </c>
      <c r="E27" s="389">
        <v>0</v>
      </c>
      <c r="F27" s="388">
        <v>0</v>
      </c>
      <c r="G27" s="389">
        <v>0</v>
      </c>
      <c r="H27" s="388">
        <v>0</v>
      </c>
      <c r="I27" s="389">
        <v>0</v>
      </c>
      <c r="J27" s="388">
        <v>0</v>
      </c>
      <c r="K27" s="389">
        <v>0</v>
      </c>
      <c r="L27" s="388">
        <v>0</v>
      </c>
      <c r="M27" s="389">
        <v>0</v>
      </c>
      <c r="N27" s="388">
        <v>0</v>
      </c>
      <c r="O27" s="389">
        <v>0</v>
      </c>
      <c r="P27" s="388">
        <v>0</v>
      </c>
      <c r="Q27" s="389">
        <v>0</v>
      </c>
      <c r="R27" s="388">
        <v>0</v>
      </c>
      <c r="S27" s="389">
        <v>0</v>
      </c>
      <c r="T27" s="388">
        <v>0</v>
      </c>
      <c r="U27" s="389">
        <v>0</v>
      </c>
      <c r="V27" s="388">
        <v>0</v>
      </c>
      <c r="W27" s="389">
        <v>0</v>
      </c>
      <c r="X27" s="388">
        <v>0</v>
      </c>
      <c r="Y27" s="389">
        <v>0</v>
      </c>
      <c r="Z27" s="388">
        <v>0</v>
      </c>
      <c r="AA27" s="389">
        <v>0</v>
      </c>
      <c r="AB27" s="388">
        <v>0</v>
      </c>
      <c r="AC27" s="389">
        <v>0</v>
      </c>
      <c r="AD27" s="388">
        <v>0</v>
      </c>
      <c r="AE27" s="389">
        <v>0</v>
      </c>
      <c r="AF27" s="388">
        <v>0</v>
      </c>
      <c r="AG27" s="389">
        <v>0</v>
      </c>
      <c r="AH27" s="388">
        <v>0</v>
      </c>
      <c r="AI27" s="389">
        <v>0</v>
      </c>
      <c r="AJ27" s="388">
        <v>0</v>
      </c>
      <c r="AK27" s="389">
        <v>0</v>
      </c>
      <c r="AL27" s="388">
        <v>0</v>
      </c>
      <c r="AM27" s="389">
        <v>0</v>
      </c>
      <c r="AN27" s="388">
        <v>0</v>
      </c>
      <c r="AO27" s="389">
        <v>0</v>
      </c>
      <c r="AP27" s="388">
        <v>0</v>
      </c>
      <c r="AQ27" s="389">
        <v>0</v>
      </c>
    </row>
    <row r="28" spans="1:43" ht="19.5">
      <c r="A28" s="372" t="s">
        <v>445</v>
      </c>
      <c r="B28" s="388">
        <v>0</v>
      </c>
      <c r="C28" s="389">
        <v>0</v>
      </c>
      <c r="D28" s="388">
        <v>0</v>
      </c>
      <c r="E28" s="389">
        <v>0</v>
      </c>
      <c r="F28" s="388">
        <v>0</v>
      </c>
      <c r="G28" s="389">
        <v>0</v>
      </c>
      <c r="H28" s="388">
        <v>0</v>
      </c>
      <c r="I28" s="389">
        <v>0</v>
      </c>
      <c r="J28" s="388">
        <v>0</v>
      </c>
      <c r="K28" s="389">
        <v>0</v>
      </c>
      <c r="L28" s="388">
        <v>0</v>
      </c>
      <c r="M28" s="389">
        <v>0</v>
      </c>
      <c r="N28" s="388">
        <v>0</v>
      </c>
      <c r="O28" s="389">
        <v>0</v>
      </c>
      <c r="P28" s="388">
        <v>0</v>
      </c>
      <c r="Q28" s="389">
        <v>0</v>
      </c>
      <c r="R28" s="388">
        <v>0</v>
      </c>
      <c r="S28" s="389">
        <v>0</v>
      </c>
      <c r="T28" s="388">
        <v>0</v>
      </c>
      <c r="U28" s="389">
        <v>0</v>
      </c>
      <c r="V28" s="388">
        <v>0</v>
      </c>
      <c r="W28" s="389">
        <v>0</v>
      </c>
      <c r="X28" s="388">
        <v>0</v>
      </c>
      <c r="Y28" s="389">
        <v>0</v>
      </c>
      <c r="Z28" s="388">
        <v>0</v>
      </c>
      <c r="AA28" s="389">
        <v>0</v>
      </c>
      <c r="AB28" s="388">
        <v>0</v>
      </c>
      <c r="AC28" s="389">
        <v>0</v>
      </c>
      <c r="AD28" s="388">
        <v>0</v>
      </c>
      <c r="AE28" s="389">
        <v>0</v>
      </c>
      <c r="AF28" s="388">
        <v>0</v>
      </c>
      <c r="AG28" s="389">
        <v>0</v>
      </c>
      <c r="AH28" s="388">
        <v>0</v>
      </c>
      <c r="AI28" s="389">
        <v>0</v>
      </c>
      <c r="AJ28" s="388">
        <v>0</v>
      </c>
      <c r="AK28" s="389">
        <v>0</v>
      </c>
      <c r="AL28" s="388">
        <v>0</v>
      </c>
      <c r="AM28" s="389">
        <v>0</v>
      </c>
      <c r="AN28" s="388">
        <v>0</v>
      </c>
      <c r="AO28" s="389">
        <v>0</v>
      </c>
      <c r="AP28" s="388">
        <v>0</v>
      </c>
      <c r="AQ28" s="389">
        <v>0</v>
      </c>
    </row>
    <row r="29" spans="1:43" ht="19.5">
      <c r="A29" s="372" t="s">
        <v>451</v>
      </c>
      <c r="B29" s="388">
        <v>0</v>
      </c>
      <c r="C29" s="389">
        <v>0</v>
      </c>
      <c r="D29" s="388">
        <v>0</v>
      </c>
      <c r="E29" s="389">
        <v>0</v>
      </c>
      <c r="F29" s="388">
        <v>0</v>
      </c>
      <c r="G29" s="389">
        <v>0</v>
      </c>
      <c r="H29" s="388">
        <v>0</v>
      </c>
      <c r="I29" s="389">
        <v>0</v>
      </c>
      <c r="J29" s="388">
        <v>0</v>
      </c>
      <c r="K29" s="389">
        <v>0</v>
      </c>
      <c r="L29" s="388">
        <v>0</v>
      </c>
      <c r="M29" s="389">
        <v>0</v>
      </c>
      <c r="N29" s="388">
        <v>0</v>
      </c>
      <c r="O29" s="389">
        <v>0</v>
      </c>
      <c r="P29" s="388">
        <v>0</v>
      </c>
      <c r="Q29" s="389">
        <v>0</v>
      </c>
      <c r="R29" s="388">
        <v>0</v>
      </c>
      <c r="S29" s="389">
        <v>0</v>
      </c>
      <c r="T29" s="388">
        <v>0</v>
      </c>
      <c r="U29" s="389">
        <v>0</v>
      </c>
      <c r="V29" s="388">
        <v>0</v>
      </c>
      <c r="W29" s="389">
        <v>0</v>
      </c>
      <c r="X29" s="388">
        <v>0</v>
      </c>
      <c r="Y29" s="389">
        <v>0</v>
      </c>
      <c r="Z29" s="388">
        <v>0</v>
      </c>
      <c r="AA29" s="389">
        <v>0</v>
      </c>
      <c r="AB29" s="388">
        <v>0</v>
      </c>
      <c r="AC29" s="389">
        <v>0</v>
      </c>
      <c r="AD29" s="388">
        <v>0</v>
      </c>
      <c r="AE29" s="389">
        <v>0</v>
      </c>
      <c r="AF29" s="388">
        <v>0</v>
      </c>
      <c r="AG29" s="389">
        <v>0</v>
      </c>
      <c r="AH29" s="388">
        <v>0</v>
      </c>
      <c r="AI29" s="389">
        <v>0</v>
      </c>
      <c r="AJ29" s="388">
        <v>0</v>
      </c>
      <c r="AK29" s="389">
        <v>0</v>
      </c>
      <c r="AL29" s="388">
        <v>0</v>
      </c>
      <c r="AM29" s="389">
        <v>0</v>
      </c>
      <c r="AN29" s="388">
        <v>0</v>
      </c>
      <c r="AO29" s="389">
        <v>0</v>
      </c>
      <c r="AP29" s="388">
        <v>0</v>
      </c>
      <c r="AQ29" s="389">
        <v>0</v>
      </c>
    </row>
    <row r="30" spans="1:43" ht="18">
      <c r="A30" s="365" t="s">
        <v>452</v>
      </c>
      <c r="B30" s="386">
        <v>25324.204570000002</v>
      </c>
      <c r="C30" s="387">
        <v>1.0021434069251727</v>
      </c>
      <c r="D30" s="386">
        <v>24594.81466</v>
      </c>
      <c r="E30" s="387">
        <v>1.0025905753785607</v>
      </c>
      <c r="F30" s="386">
        <v>25414.758899999997</v>
      </c>
      <c r="G30" s="387">
        <v>1.0023145276995287</v>
      </c>
      <c r="H30" s="386">
        <v>92929.587019999992</v>
      </c>
      <c r="I30" s="387">
        <v>1.0028440064783561</v>
      </c>
      <c r="J30" s="386">
        <v>6964.0004300000001</v>
      </c>
      <c r="K30" s="387">
        <v>1.0008170440477231</v>
      </c>
      <c r="L30" s="386">
        <v>168722.00453999999</v>
      </c>
      <c r="M30" s="387">
        <v>1.0019943353308096</v>
      </c>
      <c r="N30" s="386">
        <v>96387.160810000001</v>
      </c>
      <c r="O30" s="387">
        <v>1.0032910942817919</v>
      </c>
      <c r="P30" s="386">
        <v>27519.903059999997</v>
      </c>
      <c r="Q30" s="387">
        <v>1.0021947702133862</v>
      </c>
      <c r="R30" s="386">
        <v>78153.789390000005</v>
      </c>
      <c r="S30" s="387">
        <v>1.0021666997583634</v>
      </c>
      <c r="T30" s="386">
        <v>45728.614780000004</v>
      </c>
      <c r="U30" s="387">
        <v>1.0014656410733775</v>
      </c>
      <c r="V30" s="386">
        <v>51810.468540000002</v>
      </c>
      <c r="W30" s="387">
        <v>1.0016707395907469</v>
      </c>
      <c r="X30" s="386">
        <v>57589.594109999998</v>
      </c>
      <c r="Y30" s="387">
        <v>1.001414911343568</v>
      </c>
      <c r="Z30" s="386">
        <v>236653.75654</v>
      </c>
      <c r="AA30" s="387">
        <v>1.0009950718614469</v>
      </c>
      <c r="AB30" s="386">
        <v>187310.40777000002</v>
      </c>
      <c r="AC30" s="387">
        <v>1.0013811436625597</v>
      </c>
      <c r="AD30" s="386">
        <v>36694.235119999998</v>
      </c>
      <c r="AE30" s="387">
        <v>1.0017353705137275</v>
      </c>
      <c r="AF30" s="386">
        <v>2987.6316200000001</v>
      </c>
      <c r="AG30" s="387">
        <v>1.0010782821863451</v>
      </c>
      <c r="AH30" s="386">
        <v>1948.85331</v>
      </c>
      <c r="AI30" s="387">
        <v>1.0010593330200348</v>
      </c>
      <c r="AJ30" s="386">
        <v>58243.821880000003</v>
      </c>
      <c r="AK30" s="387">
        <v>1.0108876148635608</v>
      </c>
      <c r="AL30" s="386">
        <v>41995.468970000002</v>
      </c>
      <c r="AM30" s="387">
        <v>1.0019466715314613</v>
      </c>
      <c r="AN30" s="386">
        <v>55412.499539999997</v>
      </c>
      <c r="AO30" s="387">
        <v>1.001436756921936</v>
      </c>
      <c r="AP30" s="386">
        <v>1322385.5755599998</v>
      </c>
      <c r="AQ30" s="387">
        <v>1.0022072600557188</v>
      </c>
    </row>
    <row r="31" spans="1:43" ht="19.5">
      <c r="A31" s="372" t="s">
        <v>453</v>
      </c>
      <c r="B31" s="388">
        <v>54.163980000000002</v>
      </c>
      <c r="C31" s="389">
        <v>2.1434069251726516E-3</v>
      </c>
      <c r="D31" s="388">
        <v>63.550089999999997</v>
      </c>
      <c r="E31" s="389">
        <v>2.5905753785606823E-3</v>
      </c>
      <c r="F31" s="388">
        <v>58.687330000000003</v>
      </c>
      <c r="G31" s="389">
        <v>2.3145276995288114E-3</v>
      </c>
      <c r="H31" s="388">
        <v>263.54283000000004</v>
      </c>
      <c r="I31" s="389">
        <v>2.8440064783561798E-3</v>
      </c>
      <c r="J31" s="388">
        <v>5.6852499999999999</v>
      </c>
      <c r="K31" s="389">
        <v>8.170440477230582E-4</v>
      </c>
      <c r="L31" s="388">
        <v>335.81852000000003</v>
      </c>
      <c r="M31" s="389">
        <v>1.9943353308098165E-3</v>
      </c>
      <c r="N31" s="388">
        <v>316.17865999999998</v>
      </c>
      <c r="O31" s="389">
        <v>3.291094281791934E-3</v>
      </c>
      <c r="P31" s="388">
        <v>60.267589999999998</v>
      </c>
      <c r="Q31" s="389">
        <v>2.1947702133862305E-3</v>
      </c>
      <c r="R31" s="388">
        <v>168.96969000000001</v>
      </c>
      <c r="S31" s="389">
        <v>2.1666997583633576E-3</v>
      </c>
      <c r="T31" s="388">
        <v>66.923649999999995</v>
      </c>
      <c r="U31" s="389">
        <v>1.465641073377389E-3</v>
      </c>
      <c r="V31" s="388">
        <v>86.417419999999993</v>
      </c>
      <c r="W31" s="389">
        <v>1.6707395907468896E-3</v>
      </c>
      <c r="X31" s="388">
        <v>81.369039999999998</v>
      </c>
      <c r="Y31" s="389">
        <v>1.4149113435679192E-3</v>
      </c>
      <c r="Z31" s="388">
        <v>235.2534</v>
      </c>
      <c r="AA31" s="389">
        <v>9.9507186144685953E-4</v>
      </c>
      <c r="AB31" s="388">
        <v>258.34577000000002</v>
      </c>
      <c r="AC31" s="389">
        <v>1.3811436625595713E-3</v>
      </c>
      <c r="AD31" s="388">
        <v>63.567779999999999</v>
      </c>
      <c r="AE31" s="389">
        <v>1.735370513727583E-3</v>
      </c>
      <c r="AF31" s="388">
        <v>3.2180399999999998</v>
      </c>
      <c r="AG31" s="389">
        <v>1.0782821863449636E-3</v>
      </c>
      <c r="AH31" s="388">
        <v>2.0623</v>
      </c>
      <c r="AI31" s="389">
        <v>1.0593330200348522E-3</v>
      </c>
      <c r="AJ31" s="388">
        <v>627.30643000000009</v>
      </c>
      <c r="AK31" s="389">
        <v>1.0887614863560793E-2</v>
      </c>
      <c r="AL31" s="388">
        <v>81.592550000000003</v>
      </c>
      <c r="AM31" s="389">
        <v>1.9466715314612746E-3</v>
      </c>
      <c r="AN31" s="388">
        <v>79.500070000000008</v>
      </c>
      <c r="AO31" s="389">
        <v>1.4367569219359366E-3</v>
      </c>
      <c r="AP31" s="388">
        <v>2912.4203900000002</v>
      </c>
      <c r="AQ31" s="389">
        <v>2.2072600557188041E-3</v>
      </c>
    </row>
    <row r="32" spans="1:43" ht="22.5" customHeight="1">
      <c r="A32" s="945" t="s">
        <v>454</v>
      </c>
      <c r="B32" s="946">
        <v>25270.040590000001</v>
      </c>
      <c r="C32" s="947">
        <v>1</v>
      </c>
      <c r="D32" s="946">
        <v>24531.264569999999</v>
      </c>
      <c r="E32" s="947">
        <v>1</v>
      </c>
      <c r="F32" s="946">
        <v>25356.07157</v>
      </c>
      <c r="G32" s="947">
        <v>1</v>
      </c>
      <c r="H32" s="946">
        <v>92666.044190000001</v>
      </c>
      <c r="I32" s="947">
        <v>1</v>
      </c>
      <c r="J32" s="946">
        <v>6958.3151799999996</v>
      </c>
      <c r="K32" s="947">
        <v>1</v>
      </c>
      <c r="L32" s="946">
        <v>168386.18602000002</v>
      </c>
      <c r="M32" s="947">
        <v>1</v>
      </c>
      <c r="N32" s="946">
        <v>96070.982150000011</v>
      </c>
      <c r="O32" s="947">
        <v>1</v>
      </c>
      <c r="P32" s="946">
        <v>27459.635469999997</v>
      </c>
      <c r="Q32" s="947">
        <v>1</v>
      </c>
      <c r="R32" s="946">
        <v>77984.819700000007</v>
      </c>
      <c r="S32" s="947">
        <v>1</v>
      </c>
      <c r="T32" s="946">
        <v>45661.691129999999</v>
      </c>
      <c r="U32" s="947">
        <v>1</v>
      </c>
      <c r="V32" s="946">
        <v>51724.051119999996</v>
      </c>
      <c r="W32" s="947">
        <v>1</v>
      </c>
      <c r="X32" s="946">
        <v>57508.22507</v>
      </c>
      <c r="Y32" s="947">
        <v>1</v>
      </c>
      <c r="Z32" s="946">
        <v>236418.50313999999</v>
      </c>
      <c r="AA32" s="947">
        <v>1</v>
      </c>
      <c r="AB32" s="946">
        <v>187052.06200000001</v>
      </c>
      <c r="AC32" s="947">
        <v>1</v>
      </c>
      <c r="AD32" s="946">
        <v>36630.66734</v>
      </c>
      <c r="AE32" s="947">
        <v>1</v>
      </c>
      <c r="AF32" s="946">
        <v>2984.4135799999999</v>
      </c>
      <c r="AG32" s="947">
        <v>1</v>
      </c>
      <c r="AH32" s="946">
        <v>1946.7910099999999</v>
      </c>
      <c r="AI32" s="947">
        <v>1</v>
      </c>
      <c r="AJ32" s="946">
        <v>57616.515450000006</v>
      </c>
      <c r="AK32" s="947">
        <v>1</v>
      </c>
      <c r="AL32" s="946">
        <v>41913.876420000001</v>
      </c>
      <c r="AM32" s="947">
        <v>1</v>
      </c>
      <c r="AN32" s="946">
        <v>55332.999469999995</v>
      </c>
      <c r="AO32" s="947">
        <v>1</v>
      </c>
      <c r="AP32" s="946">
        <v>1319473.1551699999</v>
      </c>
      <c r="AQ32" s="947">
        <v>1</v>
      </c>
    </row>
    <row r="33" spans="1:43" ht="19.5">
      <c r="A33" s="374" t="s">
        <v>455</v>
      </c>
      <c r="B33" s="388">
        <v>5.8581799999999999</v>
      </c>
      <c r="C33" s="389">
        <v>2.3182313376727344E-4</v>
      </c>
      <c r="D33" s="388">
        <v>8.44407</v>
      </c>
      <c r="E33" s="389">
        <v>3.4421666179926572E-4</v>
      </c>
      <c r="F33" s="388">
        <v>4.73095</v>
      </c>
      <c r="G33" s="389">
        <v>1.8658055870127046E-4</v>
      </c>
      <c r="H33" s="388">
        <v>31.325880000000002</v>
      </c>
      <c r="I33" s="389">
        <v>3.3805133556548769E-4</v>
      </c>
      <c r="J33" s="388">
        <v>3.86273</v>
      </c>
      <c r="K33" s="389">
        <v>5.5512432249440016E-4</v>
      </c>
      <c r="L33" s="388">
        <v>35.595150000000004</v>
      </c>
      <c r="M33" s="389">
        <v>2.1138996518260827E-4</v>
      </c>
      <c r="N33" s="388">
        <v>32.087479999999999</v>
      </c>
      <c r="O33" s="389">
        <v>3.3399762635818954E-4</v>
      </c>
      <c r="P33" s="388">
        <v>1.0386199999999999</v>
      </c>
      <c r="Q33" s="389">
        <v>3.7823517400101889E-5</v>
      </c>
      <c r="R33" s="388">
        <v>0</v>
      </c>
      <c r="S33" s="389">
        <v>0</v>
      </c>
      <c r="T33" s="388">
        <v>15.336</v>
      </c>
      <c r="U33" s="389">
        <v>3.3586141074665887E-4</v>
      </c>
      <c r="V33" s="388">
        <v>0</v>
      </c>
      <c r="W33" s="389">
        <v>0</v>
      </c>
      <c r="X33" s="388">
        <v>0</v>
      </c>
      <c r="Y33" s="389">
        <v>0</v>
      </c>
      <c r="Z33" s="388">
        <v>0</v>
      </c>
      <c r="AA33" s="389">
        <v>0</v>
      </c>
      <c r="AB33" s="388">
        <v>0</v>
      </c>
      <c r="AC33" s="389">
        <v>0</v>
      </c>
      <c r="AD33" s="388">
        <v>16.614000000000001</v>
      </c>
      <c r="AE33" s="389">
        <v>4.5355439052724612E-4</v>
      </c>
      <c r="AF33" s="388">
        <v>0</v>
      </c>
      <c r="AG33" s="389">
        <v>0</v>
      </c>
      <c r="AH33" s="388">
        <v>0</v>
      </c>
      <c r="AI33" s="389">
        <v>0</v>
      </c>
      <c r="AJ33" s="388">
        <v>0</v>
      </c>
      <c r="AK33" s="389">
        <v>0</v>
      </c>
      <c r="AL33" s="388">
        <v>15.589649999999999</v>
      </c>
      <c r="AM33" s="389">
        <v>3.7194483859672551E-4</v>
      </c>
      <c r="AN33" s="388">
        <v>25.56</v>
      </c>
      <c r="AO33" s="389">
        <v>4.619304979817318E-4</v>
      </c>
      <c r="AP33" s="388">
        <v>196.04271000000003</v>
      </c>
      <c r="AQ33" s="389">
        <v>1.4857650512392731E-4</v>
      </c>
    </row>
    <row r="34" spans="1:43" ht="28.5">
      <c r="A34" s="374" t="s">
        <v>456</v>
      </c>
      <c r="B34" s="388">
        <v>0</v>
      </c>
      <c r="C34" s="389">
        <v>0</v>
      </c>
      <c r="D34" s="388">
        <v>0</v>
      </c>
      <c r="E34" s="389">
        <v>0</v>
      </c>
      <c r="F34" s="388">
        <v>0</v>
      </c>
      <c r="G34" s="389">
        <v>0</v>
      </c>
      <c r="H34" s="388">
        <v>0</v>
      </c>
      <c r="I34" s="389">
        <v>0</v>
      </c>
      <c r="J34" s="388">
        <v>0</v>
      </c>
      <c r="K34" s="389">
        <v>0</v>
      </c>
      <c r="L34" s="388">
        <v>0</v>
      </c>
      <c r="M34" s="389">
        <v>0</v>
      </c>
      <c r="N34" s="388">
        <v>0</v>
      </c>
      <c r="O34" s="389">
        <v>0</v>
      </c>
      <c r="P34" s="388">
        <v>0</v>
      </c>
      <c r="Q34" s="389">
        <v>0</v>
      </c>
      <c r="R34" s="388">
        <v>0</v>
      </c>
      <c r="S34" s="389">
        <v>0</v>
      </c>
      <c r="T34" s="388">
        <v>0</v>
      </c>
      <c r="U34" s="389">
        <v>0</v>
      </c>
      <c r="V34" s="388">
        <v>0</v>
      </c>
      <c r="W34" s="389">
        <v>0</v>
      </c>
      <c r="X34" s="388">
        <v>0</v>
      </c>
      <c r="Y34" s="389">
        <v>0</v>
      </c>
      <c r="Z34" s="388">
        <v>0</v>
      </c>
      <c r="AA34" s="389">
        <v>0</v>
      </c>
      <c r="AB34" s="388">
        <v>0</v>
      </c>
      <c r="AC34" s="389">
        <v>0</v>
      </c>
      <c r="AD34" s="388">
        <v>0</v>
      </c>
      <c r="AE34" s="389">
        <v>0</v>
      </c>
      <c r="AF34" s="388">
        <v>0</v>
      </c>
      <c r="AG34" s="389">
        <v>0</v>
      </c>
      <c r="AH34" s="388">
        <v>0</v>
      </c>
      <c r="AI34" s="389">
        <v>0</v>
      </c>
      <c r="AJ34" s="388">
        <v>500.01389</v>
      </c>
      <c r="AK34" s="389">
        <v>8.6783083998530838E-3</v>
      </c>
      <c r="AL34" s="388">
        <v>0</v>
      </c>
      <c r="AM34" s="389">
        <v>0</v>
      </c>
      <c r="AN34" s="388">
        <v>0</v>
      </c>
      <c r="AO34" s="389">
        <v>0</v>
      </c>
      <c r="AP34" s="388">
        <v>500.01389</v>
      </c>
      <c r="AQ34" s="389">
        <v>3.78949649745302E-4</v>
      </c>
    </row>
    <row r="35" spans="1:43" ht="12.75" customHeight="1">
      <c r="A35" s="34" t="s">
        <v>555</v>
      </c>
    </row>
    <row r="36" spans="1:43" ht="12.75" customHeight="1"/>
    <row r="37" spans="1:43">
      <c r="A37" s="622" t="s">
        <v>81</v>
      </c>
      <c r="AQ37" s="25" t="s">
        <v>1047</v>
      </c>
    </row>
    <row r="39" spans="1:43" ht="12.75" customHeight="1"/>
    <row r="51" spans="1:1">
      <c r="A51" s="34"/>
    </row>
    <row r="52" spans="1:1">
      <c r="A52" s="544"/>
    </row>
  </sheetData>
  <mergeCells count="22">
    <mergeCell ref="AN5:AO5"/>
    <mergeCell ref="AP5:AQ5"/>
    <mergeCell ref="AB5:AC5"/>
    <mergeCell ref="AD5:AE5"/>
    <mergeCell ref="AF5:AG5"/>
    <mergeCell ref="AH5:AI5"/>
    <mergeCell ref="AJ5:AK5"/>
    <mergeCell ref="T5:U5"/>
    <mergeCell ref="V5:W5"/>
    <mergeCell ref="X5:Y5"/>
    <mergeCell ref="Z5:AA5"/>
    <mergeCell ref="AL5:AM5"/>
    <mergeCell ref="J5:K5"/>
    <mergeCell ref="L5:M5"/>
    <mergeCell ref="N5:O5"/>
    <mergeCell ref="P5:Q5"/>
    <mergeCell ref="R5:S5"/>
    <mergeCell ref="A5:A7"/>
    <mergeCell ref="B5:C5"/>
    <mergeCell ref="D5:E5"/>
    <mergeCell ref="F5:G5"/>
    <mergeCell ref="H5:I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topLeftCell="A7"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03" t="s">
        <v>1470</v>
      </c>
      <c r="B1" s="602"/>
      <c r="C1" s="602"/>
      <c r="D1" s="602"/>
      <c r="E1" s="602"/>
      <c r="F1" s="602"/>
      <c r="G1" s="557"/>
      <c r="H1" s="557"/>
      <c r="I1" s="557"/>
    </row>
    <row r="2" spans="1:9">
      <c r="A2" s="604" t="s">
        <v>1471</v>
      </c>
      <c r="B2" s="602"/>
      <c r="C2" s="602"/>
      <c r="D2" s="602"/>
      <c r="E2" s="602"/>
      <c r="F2" s="602"/>
      <c r="G2" s="557"/>
      <c r="H2" s="557"/>
      <c r="I2" s="557"/>
    </row>
    <row r="4" spans="1:9">
      <c r="A4" s="59" t="s">
        <v>83</v>
      </c>
      <c r="I4" s="60"/>
    </row>
    <row r="5" spans="1:9">
      <c r="A5" s="556" t="s">
        <v>84</v>
      </c>
      <c r="I5" s="61"/>
    </row>
    <row r="7" spans="1:9" ht="26.25" customHeight="1">
      <c r="A7" s="1128" t="s">
        <v>683</v>
      </c>
      <c r="B7" s="1128"/>
      <c r="C7" s="1128"/>
      <c r="D7" s="59"/>
      <c r="E7" s="1128" t="s">
        <v>685</v>
      </c>
      <c r="F7" s="1128"/>
      <c r="G7" s="1128"/>
      <c r="I7" s="59"/>
    </row>
    <row r="8" spans="1:9" ht="27.75" customHeight="1">
      <c r="A8" s="1129" t="s">
        <v>684</v>
      </c>
      <c r="B8" s="1129"/>
      <c r="C8" s="1129"/>
      <c r="E8" s="1129" t="s">
        <v>686</v>
      </c>
      <c r="F8" s="1129"/>
      <c r="G8" s="1129"/>
      <c r="H8" s="558"/>
    </row>
    <row r="9" spans="1:9">
      <c r="B9" s="557"/>
    </row>
    <row r="10" spans="1:9" ht="26.25" customHeight="1">
      <c r="A10" s="140" t="s">
        <v>551</v>
      </c>
      <c r="B10" s="140" t="s">
        <v>552</v>
      </c>
      <c r="C10" s="140" t="s">
        <v>553</v>
      </c>
      <c r="E10" s="140" t="s">
        <v>554</v>
      </c>
      <c r="F10" s="140" t="s">
        <v>552</v>
      </c>
      <c r="G10" s="140" t="s">
        <v>553</v>
      </c>
    </row>
    <row r="11" spans="1:9">
      <c r="A11" s="81" t="s">
        <v>226</v>
      </c>
      <c r="B11" s="82">
        <v>251</v>
      </c>
      <c r="C11" s="82">
        <v>249</v>
      </c>
      <c r="E11" s="83" t="s">
        <v>1449</v>
      </c>
      <c r="F11" s="82">
        <v>6954</v>
      </c>
      <c r="G11" s="82">
        <v>6947</v>
      </c>
    </row>
    <row r="12" spans="1:9">
      <c r="A12" s="81" t="s">
        <v>234</v>
      </c>
      <c r="B12" s="181">
        <v>347</v>
      </c>
      <c r="C12" s="82">
        <v>343</v>
      </c>
      <c r="E12" s="83" t="s">
        <v>1496</v>
      </c>
      <c r="F12" s="82">
        <v>7820</v>
      </c>
      <c r="G12" s="82">
        <v>7813</v>
      </c>
    </row>
    <row r="13" spans="1:9">
      <c r="A13" s="81" t="s">
        <v>904</v>
      </c>
      <c r="B13" s="82">
        <v>1521</v>
      </c>
      <c r="C13" s="82">
        <v>1513</v>
      </c>
      <c r="E13" s="83" t="s">
        <v>1499</v>
      </c>
      <c r="F13" s="82">
        <v>8642</v>
      </c>
      <c r="G13" s="82">
        <v>8630</v>
      </c>
    </row>
    <row r="14" spans="1:9">
      <c r="A14" s="81" t="s">
        <v>1168</v>
      </c>
      <c r="B14" s="82">
        <v>4427</v>
      </c>
      <c r="C14" s="82">
        <v>4419</v>
      </c>
      <c r="E14" s="83" t="s">
        <v>1539</v>
      </c>
      <c r="F14" s="82">
        <v>9205</v>
      </c>
      <c r="G14" s="82">
        <v>9192</v>
      </c>
    </row>
    <row r="15" spans="1:9">
      <c r="A15" s="81" t="s">
        <v>1495</v>
      </c>
      <c r="B15" s="82">
        <v>7820</v>
      </c>
      <c r="C15" s="82">
        <v>7813</v>
      </c>
      <c r="E15" s="83" t="s">
        <v>1597</v>
      </c>
      <c r="F15" s="82">
        <v>10376</v>
      </c>
      <c r="G15" s="82">
        <v>10362</v>
      </c>
    </row>
    <row r="16" spans="1:9" ht="15">
      <c r="A16" s="34" t="s">
        <v>555</v>
      </c>
      <c r="E16" s="34" t="s">
        <v>550</v>
      </c>
      <c r="F16"/>
      <c r="G16"/>
    </row>
    <row r="17" spans="1:9">
      <c r="A17" s="34"/>
    </row>
    <row r="18" spans="1:9">
      <c r="A18" s="899"/>
    </row>
    <row r="19" spans="1:9">
      <c r="A19" s="900"/>
    </row>
    <row r="21" spans="1:9">
      <c r="A21" s="59" t="s">
        <v>85</v>
      </c>
    </row>
    <row r="22" spans="1:9">
      <c r="A22" s="556" t="s">
        <v>86</v>
      </c>
    </row>
    <row r="23" spans="1:9">
      <c r="E23" s="34"/>
    </row>
    <row r="24" spans="1:9" ht="29.25" customHeight="1">
      <c r="A24" s="1128" t="s">
        <v>687</v>
      </c>
      <c r="B24" s="1128"/>
      <c r="C24" s="1128"/>
      <c r="E24" s="1128" t="s">
        <v>689</v>
      </c>
      <c r="F24" s="1128"/>
      <c r="G24" s="1128"/>
    </row>
    <row r="25" spans="1:9" ht="27" customHeight="1">
      <c r="A25" s="1129" t="s">
        <v>688</v>
      </c>
      <c r="B25" s="1129"/>
      <c r="C25" s="1129"/>
      <c r="E25" s="1129" t="s">
        <v>690</v>
      </c>
      <c r="F25" s="1129"/>
      <c r="G25" s="1129"/>
      <c r="H25" s="1130"/>
      <c r="I25" s="1130"/>
    </row>
    <row r="26" spans="1:9">
      <c r="H26" s="75"/>
      <c r="I26" s="76"/>
    </row>
    <row r="27" spans="1:9" ht="25.5" customHeight="1">
      <c r="A27" s="140" t="s">
        <v>551</v>
      </c>
      <c r="B27" s="140" t="s">
        <v>552</v>
      </c>
      <c r="C27" s="140" t="s">
        <v>553</v>
      </c>
      <c r="E27" s="140" t="s">
        <v>554</v>
      </c>
      <c r="F27" s="140" t="s">
        <v>552</v>
      </c>
      <c r="G27" s="140" t="s">
        <v>553</v>
      </c>
    </row>
    <row r="28" spans="1:9">
      <c r="A28" s="81" t="s">
        <v>226</v>
      </c>
      <c r="B28" s="82">
        <v>11521</v>
      </c>
      <c r="C28" s="82">
        <v>11909</v>
      </c>
      <c r="E28" s="83" t="s">
        <v>1449</v>
      </c>
      <c r="F28" s="82">
        <v>5768</v>
      </c>
      <c r="G28" s="82">
        <v>5897</v>
      </c>
    </row>
    <row r="29" spans="1:9">
      <c r="A29" s="81" t="s">
        <v>234</v>
      </c>
      <c r="B29" s="82">
        <v>10024</v>
      </c>
      <c r="C29" s="82">
        <v>10317</v>
      </c>
      <c r="E29" s="83" t="s">
        <v>1496</v>
      </c>
      <c r="F29" s="82">
        <v>5674</v>
      </c>
      <c r="G29" s="82">
        <v>5806</v>
      </c>
    </row>
    <row r="30" spans="1:9">
      <c r="A30" s="81" t="s">
        <v>904</v>
      </c>
      <c r="B30" s="82">
        <v>7714</v>
      </c>
      <c r="C30" s="82">
        <v>7908</v>
      </c>
      <c r="E30" s="83" t="s">
        <v>1499</v>
      </c>
      <c r="F30" s="82">
        <v>5471</v>
      </c>
      <c r="G30" s="82">
        <v>5604</v>
      </c>
    </row>
    <row r="31" spans="1:9">
      <c r="A31" s="81" t="s">
        <v>1168</v>
      </c>
      <c r="B31" s="82">
        <v>6273</v>
      </c>
      <c r="C31" s="82">
        <v>6390</v>
      </c>
      <c r="E31" s="83" t="s">
        <v>1539</v>
      </c>
      <c r="F31" s="82">
        <v>5394</v>
      </c>
      <c r="G31" s="82">
        <v>5534</v>
      </c>
    </row>
    <row r="32" spans="1:9">
      <c r="A32" s="81" t="s">
        <v>1495</v>
      </c>
      <c r="B32" s="82">
        <v>5674</v>
      </c>
      <c r="C32" s="82">
        <v>5806</v>
      </c>
      <c r="E32" s="83" t="s">
        <v>1597</v>
      </c>
      <c r="F32" s="82">
        <v>5308</v>
      </c>
      <c r="G32" s="82">
        <v>5447</v>
      </c>
    </row>
    <row r="33" spans="1:9" ht="15">
      <c r="A33" s="34" t="s">
        <v>550</v>
      </c>
      <c r="E33" s="34" t="s">
        <v>550</v>
      </c>
      <c r="F33" s="265"/>
      <c r="G33" s="265"/>
    </row>
    <row r="35" spans="1:9">
      <c r="A35" s="899"/>
    </row>
    <row r="36" spans="1:9">
      <c r="A36" s="900"/>
    </row>
    <row r="37" spans="1:9">
      <c r="A37" s="622" t="s">
        <v>81</v>
      </c>
    </row>
    <row r="40" spans="1:9">
      <c r="E40" s="34"/>
    </row>
    <row r="41" spans="1:9">
      <c r="E41" s="34"/>
    </row>
    <row r="42" spans="1:9">
      <c r="D42" s="219"/>
      <c r="E42" s="219"/>
      <c r="F42" s="219"/>
      <c r="G42" s="219"/>
      <c r="H42" s="219"/>
      <c r="I42" s="219"/>
    </row>
    <row r="44" spans="1:9">
      <c r="D44" s="220"/>
      <c r="E44" s="220"/>
      <c r="F44" s="220"/>
      <c r="G44" s="220"/>
      <c r="H44" s="220"/>
      <c r="I44" s="220"/>
    </row>
    <row r="46" spans="1:9">
      <c r="I46" s="62"/>
    </row>
    <row r="53" spans="8:8">
      <c r="H53" s="62" t="s">
        <v>1048</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F56"/>
  <sheetViews>
    <sheetView showGridLines="0" zoomScaleNormal="100" workbookViewId="0"/>
  </sheetViews>
  <sheetFormatPr defaultColWidth="9.140625" defaultRowHeight="14.25"/>
  <cols>
    <col min="1" max="1" width="50.140625" style="842" customWidth="1"/>
    <col min="2" max="2" width="14.28515625" style="842" bestFit="1" customWidth="1"/>
    <col min="3" max="3" width="12.5703125" style="842" customWidth="1"/>
    <col min="4" max="4" width="13.7109375" style="842" customWidth="1"/>
    <col min="5" max="16384" width="9.140625" style="842"/>
  </cols>
  <sheetData>
    <row r="1" spans="1:4">
      <c r="A1" s="150" t="s">
        <v>985</v>
      </c>
      <c r="B1" s="290"/>
      <c r="C1" s="290"/>
      <c r="D1" s="290"/>
    </row>
    <row r="2" spans="1:4">
      <c r="A2" s="532" t="s">
        <v>986</v>
      </c>
      <c r="B2" s="290"/>
      <c r="C2" s="290"/>
      <c r="D2" s="290"/>
    </row>
    <row r="3" spans="1:4">
      <c r="A3" s="290"/>
      <c r="B3" s="290"/>
      <c r="C3" s="290"/>
      <c r="D3" s="290"/>
    </row>
    <row r="4" spans="1:4">
      <c r="A4" s="290"/>
      <c r="B4" s="290"/>
      <c r="C4" s="290"/>
      <c r="D4" s="843" t="s">
        <v>324</v>
      </c>
    </row>
    <row r="5" spans="1:4" ht="35.25" customHeight="1">
      <c r="A5" s="1131" t="s">
        <v>314</v>
      </c>
      <c r="B5" s="844" t="s">
        <v>987</v>
      </c>
      <c r="C5" s="1133" t="s">
        <v>353</v>
      </c>
      <c r="D5" s="1133"/>
    </row>
    <row r="6" spans="1:4" ht="22.5">
      <c r="A6" s="1132"/>
      <c r="B6" s="845" t="s">
        <v>1597</v>
      </c>
      <c r="C6" s="846" t="s">
        <v>354</v>
      </c>
      <c r="D6" s="846" t="s">
        <v>355</v>
      </c>
    </row>
    <row r="7" spans="1:4">
      <c r="A7" s="463" t="s">
        <v>988</v>
      </c>
      <c r="B7" s="464">
        <v>5544.7237800000003</v>
      </c>
      <c r="C7" s="465">
        <v>-2.2973199395980172E-2</v>
      </c>
      <c r="D7" s="464">
        <v>-130.37517999999972</v>
      </c>
    </row>
    <row r="8" spans="1:4">
      <c r="A8" s="463" t="s">
        <v>1031</v>
      </c>
      <c r="B8" s="464">
        <v>11513.49496</v>
      </c>
      <c r="C8" s="465">
        <v>-4.5903255658200699E-2</v>
      </c>
      <c r="D8" s="464">
        <v>-553.93428999999912</v>
      </c>
    </row>
    <row r="9" spans="1:4">
      <c r="A9" s="463" t="s">
        <v>1032</v>
      </c>
      <c r="B9" s="464">
        <v>2269445.5684499997</v>
      </c>
      <c r="C9" s="465">
        <v>0.30366080488457509</v>
      </c>
      <c r="D9" s="464">
        <v>528620.37837999966</v>
      </c>
    </row>
    <row r="10" spans="1:4">
      <c r="A10" s="463" t="s">
        <v>989</v>
      </c>
      <c r="B10" s="464">
        <v>1390.7776899999999</v>
      </c>
      <c r="C10" s="465">
        <v>76.36441068767428</v>
      </c>
      <c r="D10" s="464">
        <v>1372.80072</v>
      </c>
    </row>
    <row r="11" spans="1:4">
      <c r="A11" s="463" t="s">
        <v>990</v>
      </c>
      <c r="B11" s="464">
        <v>2606.94389</v>
      </c>
      <c r="C11" s="465">
        <v>-0.76679979714992175</v>
      </c>
      <c r="D11" s="464">
        <v>-8572.051059999998</v>
      </c>
    </row>
    <row r="12" spans="1:4">
      <c r="A12" s="463" t="s">
        <v>1033</v>
      </c>
      <c r="B12" s="464">
        <v>315707.97021</v>
      </c>
      <c r="C12" s="465">
        <v>1.4523705608280086</v>
      </c>
      <c r="D12" s="464">
        <v>186972.13588999998</v>
      </c>
    </row>
    <row r="13" spans="1:4" ht="22.5">
      <c r="A13" s="466" t="s">
        <v>1034</v>
      </c>
      <c r="B13" s="464">
        <v>454.30692000000005</v>
      </c>
      <c r="C13" s="465">
        <v>2.7077565199166669</v>
      </c>
      <c r="D13" s="464">
        <v>331.77813000000009</v>
      </c>
    </row>
    <row r="14" spans="1:4">
      <c r="A14" s="847" t="s">
        <v>991</v>
      </c>
      <c r="B14" s="848">
        <v>2606663.7859</v>
      </c>
      <c r="C14" s="849">
        <v>0.37292327792798269</v>
      </c>
      <c r="D14" s="848">
        <v>708040.73259000015</v>
      </c>
    </row>
    <row r="15" spans="1:4">
      <c r="A15" s="463" t="s">
        <v>1035</v>
      </c>
      <c r="B15" s="464">
        <v>1598526.0570100001</v>
      </c>
      <c r="C15" s="465">
        <v>0.95307722680553286</v>
      </c>
      <c r="D15" s="464">
        <v>780060.69626</v>
      </c>
    </row>
    <row r="16" spans="1:4">
      <c r="A16" s="466" t="s">
        <v>1036</v>
      </c>
      <c r="B16" s="464">
        <v>194773.96991000001</v>
      </c>
      <c r="C16" s="465">
        <v>0.88258991902863193</v>
      </c>
      <c r="D16" s="464">
        <v>91313.32352000002</v>
      </c>
    </row>
    <row r="17" spans="1:4" ht="22.5">
      <c r="A17" s="466" t="s">
        <v>1038</v>
      </c>
      <c r="B17" s="464">
        <v>0</v>
      </c>
      <c r="C17" s="465">
        <v>0</v>
      </c>
      <c r="D17" s="464">
        <v>0</v>
      </c>
    </row>
    <row r="18" spans="1:4">
      <c r="A18" s="463" t="s">
        <v>1039</v>
      </c>
      <c r="B18" s="464">
        <v>0</v>
      </c>
      <c r="C18" s="465">
        <v>0</v>
      </c>
      <c r="D18" s="464">
        <v>0</v>
      </c>
    </row>
    <row r="19" spans="1:4">
      <c r="A19" s="463" t="s">
        <v>1040</v>
      </c>
      <c r="B19" s="464">
        <v>2283982.5843600002</v>
      </c>
      <c r="C19" s="465">
        <v>0.37092399023697903</v>
      </c>
      <c r="D19" s="464">
        <v>617965.64934000012</v>
      </c>
    </row>
    <row r="20" spans="1:4">
      <c r="A20" s="463" t="s">
        <v>1041</v>
      </c>
      <c r="B20" s="464">
        <v>0</v>
      </c>
      <c r="C20" s="465">
        <v>-1</v>
      </c>
      <c r="D20" s="464">
        <v>-17042.875030000003</v>
      </c>
    </row>
    <row r="21" spans="1:4">
      <c r="A21" s="463" t="s">
        <v>1042</v>
      </c>
      <c r="B21" s="464">
        <v>4736.9940800000004</v>
      </c>
      <c r="C21" s="465">
        <v>0.13284131672063745</v>
      </c>
      <c r="D21" s="464">
        <v>555.47808999999984</v>
      </c>
    </row>
    <row r="22" spans="1:4">
      <c r="A22" s="463" t="s">
        <v>1043</v>
      </c>
      <c r="B22" s="464">
        <v>0</v>
      </c>
      <c r="C22" s="465">
        <v>-1</v>
      </c>
      <c r="D22" s="464">
        <v>-481.93283000000002</v>
      </c>
    </row>
    <row r="23" spans="1:4">
      <c r="A23" s="466" t="s">
        <v>1044</v>
      </c>
      <c r="B23" s="464">
        <v>3301.9020599999994</v>
      </c>
      <c r="C23" s="465">
        <v>0.24208368600101854</v>
      </c>
      <c r="D23" s="464">
        <v>643.54489999999942</v>
      </c>
    </row>
    <row r="24" spans="1:4" ht="22.5">
      <c r="A24" s="466" t="s">
        <v>1045</v>
      </c>
      <c r="B24" s="464">
        <v>119868.33549</v>
      </c>
      <c r="C24" s="465">
        <v>0.14399151308868136</v>
      </c>
      <c r="D24" s="464">
        <v>15087.54461999999</v>
      </c>
    </row>
    <row r="25" spans="1:4">
      <c r="A25" s="847" t="s">
        <v>992</v>
      </c>
      <c r="B25" s="848">
        <v>2606663.7859</v>
      </c>
      <c r="C25" s="849">
        <v>0.37292327794244495</v>
      </c>
      <c r="D25" s="848">
        <v>708040.73261000018</v>
      </c>
    </row>
    <row r="26" spans="1:4">
      <c r="A26" s="463" t="s">
        <v>1062</v>
      </c>
      <c r="B26" s="464">
        <v>1598526.0570100001</v>
      </c>
      <c r="C26" s="465">
        <v>0.95307722680553286</v>
      </c>
      <c r="D26" s="464">
        <v>780060.69626</v>
      </c>
    </row>
    <row r="27" spans="1:4">
      <c r="A27" s="34" t="s">
        <v>555</v>
      </c>
      <c r="B27" s="850"/>
      <c r="C27" s="850"/>
      <c r="D27" s="851"/>
    </row>
    <row r="28" spans="1:4">
      <c r="A28" s="899"/>
      <c r="B28" s="850"/>
      <c r="C28" s="850"/>
      <c r="D28" s="851"/>
    </row>
    <row r="29" spans="1:4">
      <c r="A29" s="900"/>
      <c r="B29" s="853"/>
      <c r="C29" s="853"/>
      <c r="D29" s="851"/>
    </row>
    <row r="30" spans="1:4">
      <c r="A30" s="900"/>
      <c r="B30" s="853"/>
      <c r="C30" s="853"/>
      <c r="D30" s="851"/>
    </row>
    <row r="31" spans="1:4">
      <c r="A31" s="150" t="s">
        <v>1051</v>
      </c>
      <c r="B31" s="853"/>
      <c r="C31" s="853"/>
      <c r="D31" s="851"/>
    </row>
    <row r="32" spans="1:4">
      <c r="A32" s="532" t="s">
        <v>1052</v>
      </c>
      <c r="B32" s="853"/>
      <c r="C32" s="853"/>
      <c r="D32" s="851"/>
    </row>
    <row r="33" spans="1:6">
      <c r="A33" s="852"/>
      <c r="B33" s="853"/>
      <c r="C33" s="853"/>
      <c r="D33" s="851"/>
    </row>
    <row r="34" spans="1:6">
      <c r="A34" s="854"/>
      <c r="B34" s="290"/>
      <c r="C34" s="290"/>
      <c r="D34" s="843" t="s">
        <v>324</v>
      </c>
    </row>
    <row r="35" spans="1:6" ht="40.5" customHeight="1">
      <c r="A35" s="1131" t="s">
        <v>314</v>
      </c>
      <c r="B35" s="844" t="s">
        <v>315</v>
      </c>
      <c r="C35" s="1133" t="s">
        <v>373</v>
      </c>
      <c r="D35" s="1133"/>
    </row>
    <row r="36" spans="1:6" ht="22.5">
      <c r="A36" s="1134"/>
      <c r="B36" s="845" t="s">
        <v>1598</v>
      </c>
      <c r="C36" s="846" t="s">
        <v>354</v>
      </c>
      <c r="D36" s="846" t="s">
        <v>355</v>
      </c>
    </row>
    <row r="37" spans="1:6" ht="45">
      <c r="A37" s="80" t="s">
        <v>1019</v>
      </c>
      <c r="B37" s="464">
        <v>693124.22253000003</v>
      </c>
      <c r="C37" s="465">
        <v>4.5465956289040335E-2</v>
      </c>
      <c r="D37" s="464">
        <v>30143.072009999989</v>
      </c>
    </row>
    <row r="38" spans="1:6">
      <c r="A38" s="80" t="s">
        <v>1020</v>
      </c>
      <c r="B38" s="464">
        <v>346349.67550000001</v>
      </c>
      <c r="C38" s="465">
        <v>2.0879764431136771</v>
      </c>
      <c r="D38" s="464">
        <v>234188.95087</v>
      </c>
    </row>
    <row r="39" spans="1:6">
      <c r="A39" s="80" t="s">
        <v>1021</v>
      </c>
      <c r="B39" s="464">
        <v>0</v>
      </c>
      <c r="C39" s="465">
        <v>0</v>
      </c>
      <c r="D39" s="464">
        <v>0</v>
      </c>
    </row>
    <row r="40" spans="1:6">
      <c r="A40" s="80" t="s">
        <v>1022</v>
      </c>
      <c r="B40" s="464">
        <v>374.77807000000001</v>
      </c>
      <c r="C40" s="465">
        <v>-0.72272211694549027</v>
      </c>
      <c r="D40" s="464">
        <v>-976.85540999999989</v>
      </c>
    </row>
    <row r="41" spans="1:6" ht="22.5">
      <c r="A41" s="80" t="s">
        <v>1023</v>
      </c>
      <c r="B41" s="522">
        <v>-684935.14809999999</v>
      </c>
      <c r="C41" s="855">
        <v>4.0982565885853119E-2</v>
      </c>
      <c r="D41" s="522">
        <v>-26965.292939999938</v>
      </c>
    </row>
    <row r="42" spans="1:6">
      <c r="A42" s="80" t="s">
        <v>1024</v>
      </c>
      <c r="B42" s="522">
        <v>-39574.999459999999</v>
      </c>
      <c r="C42" s="855">
        <v>1.8275950849058942</v>
      </c>
      <c r="D42" s="522">
        <v>-25579.007010000001</v>
      </c>
    </row>
    <row r="43" spans="1:6">
      <c r="A43" s="80" t="s">
        <v>1025</v>
      </c>
      <c r="B43" s="522">
        <v>-334243.71044</v>
      </c>
      <c r="C43" s="855">
        <v>2.4896715108547314</v>
      </c>
      <c r="D43" s="522">
        <v>-238462.85845999999</v>
      </c>
    </row>
    <row r="44" spans="1:6">
      <c r="A44" s="80" t="s">
        <v>1026</v>
      </c>
      <c r="B44" s="522">
        <v>-7993.4662600000001</v>
      </c>
      <c r="C44" s="855">
        <v>2.2334570234128068</v>
      </c>
      <c r="D44" s="522">
        <v>-5521.3547699999999</v>
      </c>
    </row>
    <row r="45" spans="1:6" ht="22.5">
      <c r="A45" s="80" t="s">
        <v>1027</v>
      </c>
      <c r="B45" s="522">
        <v>-26898.648160000001</v>
      </c>
      <c r="C45" s="855">
        <v>-5.2868437794264675</v>
      </c>
      <c r="D45" s="522">
        <v>-33173.345710000001</v>
      </c>
      <c r="E45" s="1046"/>
      <c r="F45" s="1046"/>
    </row>
    <row r="46" spans="1:6">
      <c r="A46" s="80" t="s">
        <v>1028</v>
      </c>
      <c r="B46" s="522">
        <v>-7.9930000000000001E-2</v>
      </c>
      <c r="C46" s="855">
        <v>-0.99994931997172853</v>
      </c>
      <c r="D46" s="522">
        <v>1577.0699400000001</v>
      </c>
    </row>
    <row r="47" spans="1:6" ht="22.5">
      <c r="A47" s="80" t="s">
        <v>1029</v>
      </c>
      <c r="B47" s="522">
        <v>-26898.728090000001</v>
      </c>
      <c r="C47" s="855">
        <v>-6.7261213557283153</v>
      </c>
      <c r="D47" s="522">
        <v>-31596.27577</v>
      </c>
    </row>
    <row r="48" spans="1:6">
      <c r="A48" s="80" t="s">
        <v>1030</v>
      </c>
      <c r="B48" s="522">
        <v>-361.26936000000001</v>
      </c>
      <c r="C48" s="855">
        <v>-0.25912434071752133</v>
      </c>
      <c r="D48" s="522">
        <v>126.35546000000002</v>
      </c>
    </row>
    <row r="49" spans="1:5" ht="21.75">
      <c r="A49" s="856" t="s">
        <v>1037</v>
      </c>
      <c r="B49" s="857">
        <v>-27259.997449999999</v>
      </c>
      <c r="C49" s="858">
        <v>-7.4751774216594544</v>
      </c>
      <c r="D49" s="857">
        <v>-31469.920309999998</v>
      </c>
    </row>
    <row r="50" spans="1:5">
      <c r="A50" s="34" t="s">
        <v>555</v>
      </c>
    </row>
    <row r="51" spans="1:5">
      <c r="A51" s="899"/>
    </row>
    <row r="52" spans="1:5">
      <c r="A52" s="900"/>
    </row>
    <row r="54" spans="1:5">
      <c r="A54" s="622" t="s">
        <v>81</v>
      </c>
    </row>
    <row r="56" spans="1:5">
      <c r="E56" s="62" t="s">
        <v>1111</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40625" defaultRowHeight="14.25"/>
  <cols>
    <col min="1" max="1" width="57.140625" style="842" customWidth="1"/>
    <col min="2" max="2" width="13.140625" style="842" customWidth="1"/>
    <col min="3" max="3" width="13.42578125" style="842" customWidth="1"/>
    <col min="4" max="4" width="12.85546875" style="842" customWidth="1"/>
    <col min="5" max="5" width="12.7109375" style="842" bestFit="1" customWidth="1"/>
    <col min="6" max="16384" width="9.140625" style="842"/>
  </cols>
  <sheetData>
    <row r="1" spans="1:5">
      <c r="A1" s="859" t="s">
        <v>1054</v>
      </c>
      <c r="B1" s="860"/>
      <c r="C1" s="860"/>
      <c r="D1" s="861"/>
      <c r="E1" s="708" t="s">
        <v>1590</v>
      </c>
    </row>
    <row r="2" spans="1:5">
      <c r="A2" s="532" t="s">
        <v>1055</v>
      </c>
      <c r="B2" s="861"/>
      <c r="C2" s="861"/>
      <c r="D2" s="861"/>
      <c r="E2" s="537" t="s">
        <v>1591</v>
      </c>
    </row>
    <row r="3" spans="1:5">
      <c r="A3" s="861"/>
      <c r="B3" s="861"/>
      <c r="C3" s="843" t="s">
        <v>324</v>
      </c>
      <c r="D3" s="861"/>
    </row>
    <row r="4" spans="1:5" ht="24">
      <c r="A4" s="844" t="s">
        <v>426</v>
      </c>
      <c r="B4" s="873" t="s">
        <v>993</v>
      </c>
      <c r="C4" s="873" t="s">
        <v>994</v>
      </c>
      <c r="D4" s="861"/>
    </row>
    <row r="5" spans="1:5">
      <c r="A5" s="888" t="s">
        <v>1053</v>
      </c>
      <c r="B5" s="871">
        <v>61995.019190000006</v>
      </c>
      <c r="C5" s="872">
        <v>2.860087610356854E-2</v>
      </c>
      <c r="D5" s="861"/>
    </row>
    <row r="6" spans="1:5">
      <c r="A6" s="80" t="s">
        <v>995</v>
      </c>
      <c r="B6" s="871">
        <v>0</v>
      </c>
      <c r="C6" s="872">
        <v>0</v>
      </c>
      <c r="D6" s="861"/>
    </row>
    <row r="7" spans="1:5">
      <c r="A7" s="80" t="s">
        <v>999</v>
      </c>
      <c r="B7" s="871">
        <v>0</v>
      </c>
      <c r="C7" s="872">
        <v>0</v>
      </c>
      <c r="D7" s="861"/>
    </row>
    <row r="8" spans="1:5">
      <c r="A8" s="80" t="s">
        <v>996</v>
      </c>
      <c r="B8" s="871">
        <v>1863871.88439</v>
      </c>
      <c r="C8" s="872">
        <v>0.85988147975219953</v>
      </c>
      <c r="D8" s="861"/>
    </row>
    <row r="9" spans="1:5">
      <c r="A9" s="80" t="s">
        <v>997</v>
      </c>
      <c r="B9" s="871">
        <v>1527.04207</v>
      </c>
      <c r="C9" s="872">
        <v>7.0448790273221998E-4</v>
      </c>
      <c r="D9" s="861"/>
    </row>
    <row r="10" spans="1:5">
      <c r="A10" s="80" t="s">
        <v>998</v>
      </c>
      <c r="B10" s="871">
        <v>146533.63428999999</v>
      </c>
      <c r="C10" s="872">
        <v>6.7602048907986018E-2</v>
      </c>
      <c r="D10" s="861"/>
    </row>
    <row r="11" spans="1:5">
      <c r="A11" s="80" t="s">
        <v>1000</v>
      </c>
      <c r="B11" s="871"/>
      <c r="C11" s="872">
        <v>0</v>
      </c>
      <c r="D11" s="861"/>
    </row>
    <row r="12" spans="1:5">
      <c r="A12" s="870" t="s">
        <v>1005</v>
      </c>
      <c r="B12" s="871">
        <v>91455.585160000002</v>
      </c>
      <c r="C12" s="872">
        <v>4.2192258254231556E-2</v>
      </c>
      <c r="D12" s="861"/>
    </row>
    <row r="13" spans="1:5">
      <c r="A13" s="80" t="s">
        <v>1001</v>
      </c>
      <c r="B13" s="871">
        <v>2208.4487199999999</v>
      </c>
      <c r="C13" s="872">
        <v>1.0188490792820499E-3</v>
      </c>
      <c r="D13" s="861"/>
    </row>
    <row r="14" spans="1:5" ht="21.75">
      <c r="A14" s="889" t="s">
        <v>1074</v>
      </c>
      <c r="B14" s="890">
        <v>2167591.6138200001</v>
      </c>
      <c r="C14" s="891">
        <v>1</v>
      </c>
      <c r="D14" s="861"/>
    </row>
    <row r="15" spans="1:5">
      <c r="A15" s="34" t="s">
        <v>555</v>
      </c>
      <c r="B15" s="861"/>
      <c r="C15" s="861"/>
      <c r="D15" s="861"/>
    </row>
    <row r="16" spans="1:5">
      <c r="A16" s="899"/>
      <c r="B16" s="861"/>
      <c r="C16" s="861"/>
      <c r="D16" s="861"/>
    </row>
    <row r="17" spans="1:5">
      <c r="A17" s="900"/>
      <c r="B17" s="861"/>
      <c r="C17" s="861"/>
      <c r="D17" s="861"/>
    </row>
    <row r="18" spans="1:5">
      <c r="A18" s="900"/>
      <c r="B18" s="861"/>
      <c r="C18" s="861"/>
      <c r="D18" s="861"/>
    </row>
    <row r="19" spans="1:5">
      <c r="A19" s="862" t="s">
        <v>1056</v>
      </c>
      <c r="B19" s="861"/>
      <c r="C19" s="861"/>
      <c r="E19" s="708" t="s">
        <v>1590</v>
      </c>
    </row>
    <row r="20" spans="1:5">
      <c r="A20" s="532" t="s">
        <v>1057</v>
      </c>
      <c r="B20" s="861"/>
      <c r="C20" s="861"/>
      <c r="E20" s="537" t="s">
        <v>1591</v>
      </c>
    </row>
    <row r="21" spans="1:5">
      <c r="A21" s="861"/>
      <c r="B21" s="843" t="s">
        <v>324</v>
      </c>
      <c r="C21" s="861"/>
      <c r="D21" s="861"/>
    </row>
    <row r="22" spans="1:5" ht="24">
      <c r="A22" s="876" t="s">
        <v>1010</v>
      </c>
      <c r="B22" s="877" t="s">
        <v>1011</v>
      </c>
      <c r="C22" s="861"/>
      <c r="D22" s="861"/>
    </row>
    <row r="23" spans="1:5">
      <c r="A23" s="863" t="s">
        <v>1002</v>
      </c>
      <c r="B23" s="864">
        <v>90478.085890000002</v>
      </c>
      <c r="C23" s="861"/>
      <c r="D23" s="861"/>
    </row>
    <row r="24" spans="1:5">
      <c r="A24" s="863" t="s">
        <v>1003</v>
      </c>
      <c r="B24" s="864">
        <v>189229.24612999998</v>
      </c>
      <c r="C24" s="861"/>
      <c r="D24" s="861"/>
    </row>
    <row r="25" spans="1:5" ht="21.75">
      <c r="A25" s="874" t="s">
        <v>1078</v>
      </c>
      <c r="B25" s="866">
        <v>98751.160239999997</v>
      </c>
      <c r="C25" s="861"/>
      <c r="D25" s="861"/>
    </row>
    <row r="26" spans="1:5">
      <c r="A26" s="863" t="s">
        <v>1004</v>
      </c>
      <c r="B26" s="864">
        <v>30159.361960000002</v>
      </c>
      <c r="C26" s="861"/>
      <c r="D26" s="861"/>
    </row>
    <row r="27" spans="1:5">
      <c r="A27" s="863" t="s">
        <v>1014</v>
      </c>
      <c r="B27" s="864">
        <v>189229.24612999998</v>
      </c>
      <c r="C27" s="861"/>
      <c r="D27" s="861"/>
    </row>
    <row r="28" spans="1:5" ht="32.25">
      <c r="A28" s="874" t="s">
        <v>1006</v>
      </c>
      <c r="B28" s="866">
        <v>159069.88417</v>
      </c>
      <c r="C28" s="861"/>
      <c r="D28" s="861"/>
    </row>
    <row r="29" spans="1:5" ht="22.5">
      <c r="A29" s="875" t="s">
        <v>1007</v>
      </c>
      <c r="B29" s="864">
        <v>46200</v>
      </c>
      <c r="C29" s="861"/>
      <c r="D29" s="861"/>
    </row>
    <row r="30" spans="1:5">
      <c r="A30" s="863" t="s">
        <v>1014</v>
      </c>
      <c r="B30" s="864">
        <v>189229.24612999998</v>
      </c>
      <c r="C30" s="861"/>
      <c r="D30" s="861"/>
    </row>
    <row r="31" spans="1:5" ht="32.25">
      <c r="A31" s="874" t="s">
        <v>1008</v>
      </c>
      <c r="B31" s="866">
        <v>143029.24612999998</v>
      </c>
      <c r="C31" s="861"/>
      <c r="D31" s="861"/>
    </row>
    <row r="32" spans="1:5">
      <c r="A32" s="34" t="s">
        <v>555</v>
      </c>
      <c r="B32" s="861"/>
      <c r="C32" s="861"/>
      <c r="D32" s="861"/>
    </row>
    <row r="33" spans="1:4">
      <c r="A33" s="57" t="s">
        <v>1079</v>
      </c>
      <c r="B33" s="861"/>
      <c r="C33" s="861"/>
      <c r="D33" s="861"/>
    </row>
    <row r="34" spans="1:4">
      <c r="A34" s="899"/>
      <c r="B34" s="861"/>
      <c r="C34" s="861"/>
      <c r="D34" s="861"/>
    </row>
    <row r="35" spans="1:4">
      <c r="A35" s="900"/>
    </row>
    <row r="36" spans="1:4">
      <c r="A36" s="900"/>
    </row>
    <row r="37" spans="1:4">
      <c r="A37" s="862" t="s">
        <v>1058</v>
      </c>
      <c r="B37" s="861"/>
      <c r="C37" s="861"/>
      <c r="D37" s="861"/>
    </row>
    <row r="38" spans="1:4">
      <c r="A38" s="532" t="s">
        <v>1059</v>
      </c>
      <c r="B38" s="861"/>
      <c r="C38" s="861"/>
      <c r="D38" s="861"/>
    </row>
    <row r="39" spans="1:4">
      <c r="A39" s="861"/>
      <c r="C39" s="861"/>
      <c r="D39" s="843" t="s">
        <v>324</v>
      </c>
    </row>
    <row r="40" spans="1:4" ht="78.75" customHeight="1">
      <c r="A40" s="885" t="s">
        <v>1012</v>
      </c>
      <c r="B40" s="885" t="s">
        <v>987</v>
      </c>
      <c r="C40" s="1133" t="s">
        <v>353</v>
      </c>
      <c r="D40" s="1133"/>
    </row>
    <row r="41" spans="1:4" ht="22.5">
      <c r="A41" s="886"/>
      <c r="B41" s="901" t="s">
        <v>1597</v>
      </c>
      <c r="C41" s="887" t="s">
        <v>354</v>
      </c>
      <c r="D41" s="887" t="s">
        <v>355</v>
      </c>
    </row>
    <row r="42" spans="1:4">
      <c r="A42" s="863" t="s">
        <v>1013</v>
      </c>
      <c r="B42" s="864">
        <v>11031.017</v>
      </c>
      <c r="C42" s="867">
        <v>0.35809259246311553</v>
      </c>
      <c r="D42" s="864">
        <v>2908.5833299999986</v>
      </c>
    </row>
    <row r="43" spans="1:4">
      <c r="A43" s="863" t="s">
        <v>1015</v>
      </c>
      <c r="B43" s="864">
        <v>2753.8097900000002</v>
      </c>
      <c r="C43" s="867">
        <v>-4.5120811292544527E-2</v>
      </c>
      <c r="D43" s="864">
        <v>-130.12549999999965</v>
      </c>
    </row>
    <row r="44" spans="1:4">
      <c r="A44" s="863" t="s">
        <v>1016</v>
      </c>
      <c r="B44" s="864">
        <v>1763476.4926300002</v>
      </c>
      <c r="C44" s="867">
        <v>0.48787328911278438</v>
      </c>
      <c r="D44" s="864">
        <v>578243.51242000028</v>
      </c>
    </row>
    <row r="45" spans="1:4">
      <c r="A45" s="863" t="s">
        <v>1017</v>
      </c>
      <c r="B45" s="864">
        <v>165239.85288999998</v>
      </c>
      <c r="C45" s="867">
        <v>2.481627217804383E-2</v>
      </c>
      <c r="D45" s="864">
        <v>4001.338849999971</v>
      </c>
    </row>
    <row r="46" spans="1:4">
      <c r="A46" s="863" t="s">
        <v>1018</v>
      </c>
      <c r="B46" s="864">
        <v>319095.55329999997</v>
      </c>
      <c r="C46" s="867">
        <v>0.36518628702926059</v>
      </c>
      <c r="D46" s="864">
        <v>85357.816309999966</v>
      </c>
    </row>
    <row r="47" spans="1:4">
      <c r="A47" s="865" t="s">
        <v>1046</v>
      </c>
      <c r="B47" s="868">
        <v>2261596.7256100001</v>
      </c>
      <c r="C47" s="869">
        <v>0.42130125253029171</v>
      </c>
      <c r="D47" s="868">
        <v>670381.12540999986</v>
      </c>
    </row>
    <row r="48" spans="1:4">
      <c r="A48" s="34" t="s">
        <v>555</v>
      </c>
    </row>
    <row r="49" spans="1:5">
      <c r="E49" s="842" t="s">
        <v>1009</v>
      </c>
    </row>
    <row r="50" spans="1:5">
      <c r="A50" s="899"/>
    </row>
    <row r="51" spans="1:5">
      <c r="A51" s="900"/>
    </row>
    <row r="54" spans="1:5">
      <c r="A54" s="622" t="s">
        <v>81</v>
      </c>
    </row>
    <row r="58" spans="1:5">
      <c r="E58" s="62" t="s">
        <v>1112</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R115"/>
  <sheetViews>
    <sheetView showGridLines="0" zoomScaleNormal="100" workbookViewId="0"/>
  </sheetViews>
  <sheetFormatPr defaultRowHeight="15"/>
  <cols>
    <col min="1" max="1" width="29.140625" customWidth="1"/>
    <col min="2" max="2" width="23.28515625" style="265" bestFit="1" customWidth="1"/>
    <col min="3" max="4" width="12.140625" customWidth="1"/>
    <col min="5" max="5" width="11" customWidth="1"/>
    <col min="6" max="7" width="11.42578125" customWidth="1"/>
    <col min="8" max="8" width="11.5703125" customWidth="1"/>
    <col min="9" max="9" width="11.85546875" customWidth="1"/>
    <col min="10" max="10" width="11" customWidth="1"/>
    <col min="11" max="12" width="11.42578125" customWidth="1"/>
    <col min="13" max="14" width="11" bestFit="1" customWidth="1"/>
    <col min="15" max="15" width="11" customWidth="1"/>
    <col min="16" max="17" width="11.42578125" customWidth="1"/>
  </cols>
  <sheetData>
    <row r="1" spans="1:18" ht="18">
      <c r="A1" s="605" t="s">
        <v>87</v>
      </c>
      <c r="B1" s="605"/>
      <c r="C1" s="553"/>
      <c r="D1" s="553"/>
      <c r="E1" s="201"/>
      <c r="F1" s="201"/>
      <c r="G1" s="201"/>
      <c r="H1" s="201"/>
      <c r="I1" s="201"/>
      <c r="J1" s="201"/>
      <c r="K1" s="201"/>
      <c r="L1" s="201"/>
      <c r="M1" s="201"/>
      <c r="N1" s="201"/>
      <c r="O1" s="201"/>
      <c r="P1" s="201"/>
      <c r="Q1" s="201"/>
    </row>
    <row r="2" spans="1:18" ht="18">
      <c r="A2" s="606" t="s">
        <v>88</v>
      </c>
      <c r="B2" s="606"/>
      <c r="C2" s="553"/>
      <c r="D2" s="553"/>
      <c r="E2" s="201"/>
      <c r="F2" s="201"/>
      <c r="G2" s="201"/>
      <c r="H2" s="201"/>
      <c r="I2" s="201"/>
      <c r="J2" s="201"/>
      <c r="K2" s="201"/>
      <c r="L2" s="201"/>
      <c r="M2" s="201"/>
      <c r="N2" s="201"/>
      <c r="O2" s="201"/>
      <c r="P2" s="201"/>
      <c r="Q2" s="201"/>
    </row>
    <row r="3" spans="1:18" s="265" customFormat="1" ht="18">
      <c r="A3" s="554"/>
      <c r="B3" s="554"/>
      <c r="C3" s="553"/>
      <c r="D3" s="553"/>
      <c r="E3" s="201"/>
      <c r="F3" s="201"/>
      <c r="G3" s="201"/>
      <c r="H3" s="201"/>
      <c r="I3" s="201"/>
      <c r="J3" s="201"/>
      <c r="K3" s="201"/>
      <c r="L3" s="201"/>
      <c r="M3" s="201"/>
      <c r="N3" s="201"/>
      <c r="O3" s="201"/>
      <c r="P3" s="201"/>
      <c r="Q3" s="201"/>
    </row>
    <row r="4" spans="1:18" ht="12.6" customHeight="1">
      <c r="A4" s="150" t="s">
        <v>1560</v>
      </c>
      <c r="B4" s="150"/>
    </row>
    <row r="5" spans="1:18" ht="12.75" customHeight="1">
      <c r="A5" s="532" t="s">
        <v>1561</v>
      </c>
      <c r="B5" s="532"/>
      <c r="I5" s="53"/>
      <c r="K5" s="53"/>
    </row>
    <row r="6" spans="1:18" ht="12.75" customHeight="1">
      <c r="M6" s="1135" t="s">
        <v>544</v>
      </c>
      <c r="N6" s="1136"/>
      <c r="O6" s="1136"/>
      <c r="P6" s="1136"/>
      <c r="Q6" s="1136"/>
    </row>
    <row r="7" spans="1:18" ht="24" customHeight="1">
      <c r="A7" s="1016"/>
      <c r="B7" s="1015"/>
      <c r="C7" s="1137" t="s">
        <v>541</v>
      </c>
      <c r="D7" s="1137"/>
      <c r="E7" s="1137"/>
      <c r="F7" s="1137"/>
      <c r="G7" s="1137"/>
      <c r="H7" s="1137" t="s">
        <v>542</v>
      </c>
      <c r="I7" s="1137"/>
      <c r="J7" s="1137"/>
      <c r="K7" s="1137"/>
      <c r="L7" s="1137"/>
      <c r="M7" s="1137" t="s">
        <v>543</v>
      </c>
      <c r="N7" s="1137"/>
      <c r="O7" s="1137"/>
      <c r="P7" s="1137"/>
      <c r="Q7" s="1137"/>
    </row>
    <row r="8" spans="1:18" ht="48" customHeight="1">
      <c r="A8" s="1015" t="s">
        <v>1468</v>
      </c>
      <c r="B8" s="1015" t="s">
        <v>1469</v>
      </c>
      <c r="C8" s="1138" t="s">
        <v>545</v>
      </c>
      <c r="D8" s="1138"/>
      <c r="E8" s="1138"/>
      <c r="F8" s="1138" t="s">
        <v>546</v>
      </c>
      <c r="G8" s="1138"/>
      <c r="H8" s="1138" t="s">
        <v>545</v>
      </c>
      <c r="I8" s="1138"/>
      <c r="J8" s="1138"/>
      <c r="K8" s="1138" t="s">
        <v>547</v>
      </c>
      <c r="L8" s="1138"/>
      <c r="M8" s="1138" t="s">
        <v>548</v>
      </c>
      <c r="N8" s="1138"/>
      <c r="O8" s="1138"/>
      <c r="P8" s="1138" t="s">
        <v>547</v>
      </c>
      <c r="Q8" s="1138"/>
    </row>
    <row r="9" spans="1:18" ht="48">
      <c r="A9" s="1016"/>
      <c r="B9" s="1015"/>
      <c r="C9" s="820" t="s">
        <v>1562</v>
      </c>
      <c r="D9" s="820" t="s">
        <v>1563</v>
      </c>
      <c r="E9" s="390" t="s">
        <v>1564</v>
      </c>
      <c r="F9" s="820" t="s">
        <v>1562</v>
      </c>
      <c r="G9" s="820" t="s">
        <v>1563</v>
      </c>
      <c r="H9" s="820" t="s">
        <v>1562</v>
      </c>
      <c r="I9" s="820" t="s">
        <v>1563</v>
      </c>
      <c r="J9" s="1045" t="s">
        <v>1564</v>
      </c>
      <c r="K9" s="820" t="s">
        <v>1562</v>
      </c>
      <c r="L9" s="820" t="s">
        <v>1563</v>
      </c>
      <c r="M9" s="820" t="s">
        <v>1562</v>
      </c>
      <c r="N9" s="820" t="s">
        <v>1563</v>
      </c>
      <c r="O9" s="1045" t="s">
        <v>1564</v>
      </c>
      <c r="P9" s="820" t="s">
        <v>1562</v>
      </c>
      <c r="Q9" s="820" t="s">
        <v>1563</v>
      </c>
    </row>
    <row r="10" spans="1:18">
      <c r="A10" s="84" t="s">
        <v>1434</v>
      </c>
      <c r="B10" s="84" t="s">
        <v>1453</v>
      </c>
      <c r="C10" s="85">
        <v>982872.49005999998</v>
      </c>
      <c r="D10" s="85">
        <v>1100789.9865000001</v>
      </c>
      <c r="E10" s="86">
        <v>111.9972323605071</v>
      </c>
      <c r="F10" s="87">
        <v>0.1312180570938194</v>
      </c>
      <c r="G10" s="88">
        <v>0.13278258195701634</v>
      </c>
      <c r="H10" s="85">
        <v>0</v>
      </c>
      <c r="I10" s="85">
        <v>0</v>
      </c>
      <c r="J10" s="86" t="s">
        <v>140</v>
      </c>
      <c r="K10" s="87">
        <v>0</v>
      </c>
      <c r="L10" s="88">
        <v>0</v>
      </c>
      <c r="M10" s="85">
        <v>982872.49005999998</v>
      </c>
      <c r="N10" s="85">
        <v>1100789.9865000001</v>
      </c>
      <c r="O10" s="89">
        <v>111.9972323605071</v>
      </c>
      <c r="P10" s="90">
        <v>9.9348559047650178E-2</v>
      </c>
      <c r="Q10" s="88">
        <v>0.10338991476275822</v>
      </c>
      <c r="R10" s="64"/>
    </row>
    <row r="11" spans="1:18">
      <c r="A11" s="84" t="s">
        <v>1435</v>
      </c>
      <c r="B11" s="84" t="s">
        <v>1454</v>
      </c>
      <c r="C11" s="85">
        <v>71603.094719999994</v>
      </c>
      <c r="D11" s="85">
        <v>77784.945879999999</v>
      </c>
      <c r="E11" s="86">
        <v>108.63349717519026</v>
      </c>
      <c r="F11" s="87">
        <v>9.5593467780236245E-3</v>
      </c>
      <c r="G11" s="88">
        <v>9.3827942459514535E-3</v>
      </c>
      <c r="H11" s="85">
        <v>253748.89122999998</v>
      </c>
      <c r="I11" s="85">
        <v>254800.55693000002</v>
      </c>
      <c r="J11" s="86">
        <v>100.41445134790629</v>
      </c>
      <c r="K11" s="87">
        <v>0.10560559452568548</v>
      </c>
      <c r="L11" s="88">
        <v>0.10811257014584057</v>
      </c>
      <c r="M11" s="85">
        <v>325351.98595</v>
      </c>
      <c r="N11" s="85">
        <v>332585.50280999998</v>
      </c>
      <c r="O11" s="89">
        <v>102.2232895978424</v>
      </c>
      <c r="P11" s="90">
        <v>3.2886515101720505E-2</v>
      </c>
      <c r="Q11" s="88">
        <v>3.123755412800076E-2</v>
      </c>
      <c r="R11" s="64"/>
    </row>
    <row r="12" spans="1:18">
      <c r="A12" s="84" t="s">
        <v>1436</v>
      </c>
      <c r="B12" s="84" t="s">
        <v>1455</v>
      </c>
      <c r="C12" s="85">
        <v>695061.46214999992</v>
      </c>
      <c r="D12" s="85">
        <v>786776.79803999991</v>
      </c>
      <c r="E12" s="86">
        <v>113.19528428555101</v>
      </c>
      <c r="F12" s="87">
        <v>9.2793943819248256E-2</v>
      </c>
      <c r="G12" s="88">
        <v>9.4904801050917961E-2</v>
      </c>
      <c r="H12" s="85">
        <v>374720.34785000002</v>
      </c>
      <c r="I12" s="85">
        <v>443189.32524000003</v>
      </c>
      <c r="J12" s="86">
        <v>118.27202012990445</v>
      </c>
      <c r="K12" s="87">
        <v>0.1559516769659578</v>
      </c>
      <c r="L12" s="88">
        <v>0.18804643753608632</v>
      </c>
      <c r="M12" s="85">
        <v>1069781.81</v>
      </c>
      <c r="N12" s="85">
        <v>1229966.1232799999</v>
      </c>
      <c r="O12" s="89">
        <v>114.97354991294905</v>
      </c>
      <c r="P12" s="90">
        <v>0.10813333610792088</v>
      </c>
      <c r="Q12" s="88">
        <v>0.11552257397555764</v>
      </c>
      <c r="R12" s="64"/>
    </row>
    <row r="13" spans="1:18">
      <c r="A13" s="84" t="s">
        <v>1437</v>
      </c>
      <c r="B13" s="84" t="s">
        <v>1456</v>
      </c>
      <c r="C13" s="85">
        <v>2100968.6087600002</v>
      </c>
      <c r="D13" s="85">
        <v>2398623.5435300004</v>
      </c>
      <c r="E13" s="86">
        <v>114.167509858497</v>
      </c>
      <c r="F13" s="87">
        <v>0.28048909868233535</v>
      </c>
      <c r="G13" s="88">
        <v>0.28933350698934723</v>
      </c>
      <c r="H13" s="85">
        <v>386538.24816000002</v>
      </c>
      <c r="I13" s="85">
        <v>263978.29483000003</v>
      </c>
      <c r="J13" s="86">
        <v>68.292929894154057</v>
      </c>
      <c r="K13" s="88">
        <v>0.16087006846013621</v>
      </c>
      <c r="L13" s="88">
        <v>0.11200670932845813</v>
      </c>
      <c r="M13" s="85">
        <v>2487506.8569200002</v>
      </c>
      <c r="N13" s="85">
        <v>2662601.8383599999</v>
      </c>
      <c r="O13" s="89">
        <v>107.03897482545234</v>
      </c>
      <c r="P13" s="90">
        <v>0.25143670654681277</v>
      </c>
      <c r="Q13" s="88">
        <v>0.25008056077116547</v>
      </c>
      <c r="R13" s="64"/>
    </row>
    <row r="14" spans="1:18">
      <c r="A14" s="84" t="s">
        <v>1438</v>
      </c>
      <c r="B14" s="84" t="s">
        <v>1457</v>
      </c>
      <c r="C14" s="85">
        <v>1212041.9126600001</v>
      </c>
      <c r="D14" s="85">
        <v>1252230.3824400001</v>
      </c>
      <c r="E14" s="86">
        <v>103.3157656810564</v>
      </c>
      <c r="F14" s="87">
        <v>0.16181324282035114</v>
      </c>
      <c r="G14" s="88">
        <v>0.15105005080404155</v>
      </c>
      <c r="H14" s="85">
        <v>0</v>
      </c>
      <c r="I14" s="85">
        <v>0</v>
      </c>
      <c r="J14" s="86" t="s">
        <v>140</v>
      </c>
      <c r="K14" s="87">
        <v>0</v>
      </c>
      <c r="L14" s="88">
        <v>0</v>
      </c>
      <c r="M14" s="85">
        <v>1212041.9126600001</v>
      </c>
      <c r="N14" s="85">
        <v>1252230.3824400001</v>
      </c>
      <c r="O14" s="89">
        <v>103.3157656810564</v>
      </c>
      <c r="P14" s="90">
        <v>0.12251295945904246</v>
      </c>
      <c r="Q14" s="88">
        <v>0.11761370841994638</v>
      </c>
      <c r="R14" s="64"/>
    </row>
    <row r="15" spans="1:18">
      <c r="A15" s="84" t="s">
        <v>1439</v>
      </c>
      <c r="B15" s="84" t="s">
        <v>1458</v>
      </c>
      <c r="C15" s="85">
        <v>630834.10141</v>
      </c>
      <c r="D15" s="85">
        <v>682298.70179999992</v>
      </c>
      <c r="E15" s="86">
        <v>108.1581829953342</v>
      </c>
      <c r="F15" s="87">
        <v>8.4219291894610332E-2</v>
      </c>
      <c r="G15" s="88">
        <v>8.2302150639089536E-2</v>
      </c>
      <c r="H15" s="85">
        <v>212654.09165000002</v>
      </c>
      <c r="I15" s="85">
        <v>148561.30664</v>
      </c>
      <c r="J15" s="86">
        <v>69.86054464661413</v>
      </c>
      <c r="K15" s="87">
        <v>8.8502699137558954E-2</v>
      </c>
      <c r="L15" s="88">
        <v>6.3034966950590993E-2</v>
      </c>
      <c r="M15" s="85">
        <v>843488.19305999996</v>
      </c>
      <c r="N15" s="85">
        <v>830860.00844000001</v>
      </c>
      <c r="O15" s="89">
        <v>98.502861720661727</v>
      </c>
      <c r="P15" s="90">
        <v>8.5259621570140387E-2</v>
      </c>
      <c r="Q15" s="88">
        <v>7.8037179213018004E-2</v>
      </c>
      <c r="R15" s="64"/>
    </row>
    <row r="16" spans="1:18">
      <c r="A16" s="84" t="s">
        <v>1440</v>
      </c>
      <c r="B16" s="84" t="s">
        <v>1459</v>
      </c>
      <c r="C16" s="85">
        <v>166537.71369</v>
      </c>
      <c r="D16" s="85">
        <v>181070.25943999999</v>
      </c>
      <c r="E16" s="86">
        <v>108.72627912801269</v>
      </c>
      <c r="F16" s="87">
        <v>2.2233560756100269E-2</v>
      </c>
      <c r="G16" s="88">
        <v>2.1841565474732819E-2</v>
      </c>
      <c r="H16" s="85">
        <v>205781.43385</v>
      </c>
      <c r="I16" s="85">
        <v>220318.43184</v>
      </c>
      <c r="J16" s="86">
        <v>107.06429035799043</v>
      </c>
      <c r="K16" s="87">
        <v>8.5642426095881977E-2</v>
      </c>
      <c r="L16" s="88">
        <v>9.3481710572819954E-2</v>
      </c>
      <c r="M16" s="85">
        <v>372319.14754000003</v>
      </c>
      <c r="N16" s="85">
        <v>401388.69127999997</v>
      </c>
      <c r="O16" s="89">
        <v>107.80769507345222</v>
      </c>
      <c r="P16" s="90">
        <v>3.7633946608568156E-2</v>
      </c>
      <c r="Q16" s="88">
        <v>3.7699782053907942E-2</v>
      </c>
      <c r="R16" s="64"/>
    </row>
    <row r="17" spans="1:18">
      <c r="A17" s="84" t="s">
        <v>1441</v>
      </c>
      <c r="B17" s="84" t="s">
        <v>1460</v>
      </c>
      <c r="C17" s="85">
        <v>0</v>
      </c>
      <c r="D17" s="85">
        <v>0</v>
      </c>
      <c r="E17" s="86" t="s">
        <v>140</v>
      </c>
      <c r="F17" s="87">
        <v>0</v>
      </c>
      <c r="G17" s="88">
        <v>0</v>
      </c>
      <c r="H17" s="85">
        <v>33129.565170000002</v>
      </c>
      <c r="I17" s="85">
        <v>42859.128840000005</v>
      </c>
      <c r="J17" s="86">
        <v>129.36822025907685</v>
      </c>
      <c r="K17" s="87">
        <v>1.3787912172526787E-2</v>
      </c>
      <c r="L17" s="88">
        <v>1.8185245075335869E-2</v>
      </c>
      <c r="M17" s="85">
        <v>33129.565170000002</v>
      </c>
      <c r="N17" s="85">
        <v>42859.128840000005</v>
      </c>
      <c r="O17" s="89">
        <v>129.36822025907685</v>
      </c>
      <c r="P17" s="90">
        <v>3.348729967316306E-3</v>
      </c>
      <c r="Q17" s="88">
        <v>4.0254741884624447E-3</v>
      </c>
      <c r="R17" s="64"/>
    </row>
    <row r="18" spans="1:18">
      <c r="A18" s="84" t="s">
        <v>1442</v>
      </c>
      <c r="B18" s="84" t="s">
        <v>1461</v>
      </c>
      <c r="C18" s="85">
        <v>210812.21786999999</v>
      </c>
      <c r="D18" s="85">
        <v>232186.02069999999</v>
      </c>
      <c r="E18" s="86">
        <v>110.13878751713548</v>
      </c>
      <c r="F18" s="87">
        <v>2.8144413360121297E-2</v>
      </c>
      <c r="G18" s="88">
        <v>2.8007394417619222E-2</v>
      </c>
      <c r="H18" s="85">
        <v>0</v>
      </c>
      <c r="I18" s="85">
        <v>0</v>
      </c>
      <c r="J18" s="86" t="s">
        <v>140</v>
      </c>
      <c r="K18" s="87">
        <v>0</v>
      </c>
      <c r="L18" s="88">
        <v>0</v>
      </c>
      <c r="M18" s="85">
        <v>210812.21786999999</v>
      </c>
      <c r="N18" s="85">
        <v>232186.02069999999</v>
      </c>
      <c r="O18" s="89">
        <v>110.13878751713548</v>
      </c>
      <c r="P18" s="90">
        <v>2.1308857747911185E-2</v>
      </c>
      <c r="Q18" s="88">
        <v>2.1807695549269982E-2</v>
      </c>
      <c r="R18" s="64"/>
    </row>
    <row r="19" spans="1:18">
      <c r="A19" s="84" t="s">
        <v>1443</v>
      </c>
      <c r="B19" s="84" t="s">
        <v>1462</v>
      </c>
      <c r="C19" s="85">
        <v>14110.478070000001</v>
      </c>
      <c r="D19" s="85">
        <v>16373.794320000001</v>
      </c>
      <c r="E19" s="86">
        <v>116.03996858768373</v>
      </c>
      <c r="F19" s="87">
        <v>1.8838145697793595E-3</v>
      </c>
      <c r="G19" s="88">
        <v>1.975085813739575E-3</v>
      </c>
      <c r="H19" s="85">
        <v>0</v>
      </c>
      <c r="I19" s="85">
        <v>0</v>
      </c>
      <c r="J19" s="86" t="s">
        <v>140</v>
      </c>
      <c r="K19" s="87">
        <v>0</v>
      </c>
      <c r="L19" s="88">
        <v>0</v>
      </c>
      <c r="M19" s="85">
        <v>14110.478070000001</v>
      </c>
      <c r="N19" s="85">
        <v>16373.794320000001</v>
      </c>
      <c r="O19" s="89">
        <v>116.03996858768373</v>
      </c>
      <c r="P19" s="90">
        <v>1.4262843633383116E-3</v>
      </c>
      <c r="Q19" s="88">
        <v>1.5378820845475909E-3</v>
      </c>
      <c r="R19" s="64"/>
    </row>
    <row r="20" spans="1:18">
      <c r="A20" s="84" t="s">
        <v>1444</v>
      </c>
      <c r="B20" s="84" t="s">
        <v>1463</v>
      </c>
      <c r="C20" s="85">
        <v>27949.006020000001</v>
      </c>
      <c r="D20" s="85">
        <v>29946.704149999998</v>
      </c>
      <c r="E20" s="86">
        <v>107.14765358227933</v>
      </c>
      <c r="F20" s="87">
        <v>3.7313225313936526E-3</v>
      </c>
      <c r="G20" s="88">
        <v>3.6123154706221481E-3</v>
      </c>
      <c r="H20" s="85">
        <v>165685.21177000002</v>
      </c>
      <c r="I20" s="85">
        <v>169594.65513999999</v>
      </c>
      <c r="J20" s="86">
        <v>102.35956083722604</v>
      </c>
      <c r="K20" s="87">
        <v>6.8955120190950028E-2</v>
      </c>
      <c r="L20" s="88">
        <v>7.1959473994478163E-2</v>
      </c>
      <c r="M20" s="85">
        <v>193634.21779</v>
      </c>
      <c r="N20" s="85">
        <v>199541.35928999999</v>
      </c>
      <c r="O20" s="89">
        <v>103.05067026242563</v>
      </c>
      <c r="P20" s="90">
        <v>1.9572508859802374E-2</v>
      </c>
      <c r="Q20" s="88">
        <v>1.8741598653375841E-2</v>
      </c>
      <c r="R20" s="64"/>
    </row>
    <row r="21" spans="1:18">
      <c r="A21" s="84" t="s">
        <v>1445</v>
      </c>
      <c r="B21" s="84" t="s">
        <v>1464</v>
      </c>
      <c r="C21" s="85">
        <v>523847.84698999999</v>
      </c>
      <c r="D21" s="85">
        <v>573312.98212000006</v>
      </c>
      <c r="E21" s="86">
        <v>109.44265313186337</v>
      </c>
      <c r="F21" s="87">
        <v>6.9936128429652175E-2</v>
      </c>
      <c r="G21" s="88">
        <v>6.9155769010413634E-2</v>
      </c>
      <c r="H21" s="85">
        <v>50795.727340000005</v>
      </c>
      <c r="I21" s="85">
        <v>50218.810709999998</v>
      </c>
      <c r="J21" s="86">
        <v>98.864241816760639</v>
      </c>
      <c r="K21" s="86">
        <v>2.1140242068065081E-2</v>
      </c>
      <c r="L21" s="88">
        <v>2.1307978133725675E-2</v>
      </c>
      <c r="M21" s="85">
        <v>574643.57433000009</v>
      </c>
      <c r="N21" s="85">
        <v>623531.79283000005</v>
      </c>
      <c r="O21" s="89">
        <v>108.50757246472314</v>
      </c>
      <c r="P21" s="90">
        <v>5.8084860094305496E-2</v>
      </c>
      <c r="Q21" s="88">
        <v>5.8564212704676086E-2</v>
      </c>
      <c r="R21" s="64"/>
    </row>
    <row r="22" spans="1:18">
      <c r="A22" s="84" t="s">
        <v>1446</v>
      </c>
      <c r="B22" s="84" t="s">
        <v>1465</v>
      </c>
      <c r="C22" s="85">
        <v>362557.95523000002</v>
      </c>
      <c r="D22" s="85">
        <v>407218.08812999999</v>
      </c>
      <c r="E22" s="86">
        <v>112.31806729262593</v>
      </c>
      <c r="F22" s="87">
        <v>4.8403176353307403E-2</v>
      </c>
      <c r="G22" s="88">
        <v>4.9120604133966857E-2</v>
      </c>
      <c r="H22" s="85">
        <v>136998.08734</v>
      </c>
      <c r="I22" s="85">
        <v>140179.73311</v>
      </c>
      <c r="J22" s="86">
        <v>102.32240159828206</v>
      </c>
      <c r="K22" s="86">
        <v>5.7016069675389393E-2</v>
      </c>
      <c r="L22" s="88">
        <v>5.9478642478177898E-2</v>
      </c>
      <c r="M22" s="85">
        <v>499556.04256999999</v>
      </c>
      <c r="N22" s="85">
        <v>547397.82123999996</v>
      </c>
      <c r="O22" s="89">
        <v>109.57685916956879</v>
      </c>
      <c r="P22" s="90">
        <v>5.0495027070954435E-2</v>
      </c>
      <c r="Q22" s="88">
        <v>5.1413452859677834E-2</v>
      </c>
      <c r="R22" s="64"/>
    </row>
    <row r="23" spans="1:18" ht="24">
      <c r="A23" s="84" t="s">
        <v>1447</v>
      </c>
      <c r="B23" s="84" t="s">
        <v>1466</v>
      </c>
      <c r="C23" s="85">
        <v>491178.38410000002</v>
      </c>
      <c r="D23" s="85">
        <v>551556.35479000001</v>
      </c>
      <c r="E23" s="86">
        <v>112.29247309012432</v>
      </c>
      <c r="F23" s="87">
        <v>6.5574602911257884E-2</v>
      </c>
      <c r="G23" s="88">
        <v>6.6531379992541703E-2</v>
      </c>
      <c r="H23" s="85">
        <v>536576.03645000001</v>
      </c>
      <c r="I23" s="85">
        <v>575912.33187999995</v>
      </c>
      <c r="J23" s="86">
        <v>107.33098251838635</v>
      </c>
      <c r="K23" s="86">
        <v>0.22331302045444659</v>
      </c>
      <c r="L23" s="88">
        <v>0.24436117066783486</v>
      </c>
      <c r="M23" s="85">
        <v>1027754.4205499999</v>
      </c>
      <c r="N23" s="85">
        <v>1127468.68667</v>
      </c>
      <c r="O23" s="89">
        <v>109.7021490860276</v>
      </c>
      <c r="P23" s="90">
        <v>0.10388521580277627</v>
      </c>
      <c r="Q23" s="88">
        <v>0.1058956684218441</v>
      </c>
      <c r="R23" s="64"/>
    </row>
    <row r="24" spans="1:18" s="265" customFormat="1">
      <c r="A24" s="84" t="s">
        <v>1448</v>
      </c>
      <c r="B24" s="84" t="s">
        <v>1467</v>
      </c>
      <c r="C24" s="85">
        <v>0</v>
      </c>
      <c r="D24" s="85">
        <v>0</v>
      </c>
      <c r="E24" s="86" t="s">
        <v>140</v>
      </c>
      <c r="F24" s="87">
        <v>0</v>
      </c>
      <c r="G24" s="88">
        <v>0</v>
      </c>
      <c r="H24" s="85">
        <v>46170.169000000002</v>
      </c>
      <c r="I24" s="85">
        <v>47195.301909999995</v>
      </c>
      <c r="J24" s="86">
        <v>102.22033605724943</v>
      </c>
      <c r="K24" s="86">
        <v>1.9215170253401755E-2</v>
      </c>
      <c r="L24" s="88">
        <v>2.002509511665139E-2</v>
      </c>
      <c r="M24" s="85">
        <v>46170.169000000002</v>
      </c>
      <c r="N24" s="85">
        <v>47195.301909999995</v>
      </c>
      <c r="O24" s="89">
        <v>102.22033605724943</v>
      </c>
      <c r="P24" s="90">
        <v>4.6668716517403756E-3</v>
      </c>
      <c r="Q24" s="88">
        <v>4.4327422137915122E-3</v>
      </c>
      <c r="R24" s="64"/>
    </row>
    <row r="25" spans="1:18" ht="18.75" customHeight="1">
      <c r="A25" s="391" t="s">
        <v>549</v>
      </c>
      <c r="B25" s="391"/>
      <c r="C25" s="392">
        <v>7490375.2717299992</v>
      </c>
      <c r="D25" s="392">
        <v>8290168.5618400006</v>
      </c>
      <c r="E25" s="393">
        <v>110.67761308473504</v>
      </c>
      <c r="F25" s="394">
        <v>1</v>
      </c>
      <c r="G25" s="395">
        <v>1</v>
      </c>
      <c r="H25" s="396">
        <v>2402797.80981</v>
      </c>
      <c r="I25" s="392">
        <v>2356807.8770700004</v>
      </c>
      <c r="J25" s="393">
        <v>98.085984074388833</v>
      </c>
      <c r="K25" s="394">
        <v>1</v>
      </c>
      <c r="L25" s="395">
        <v>1</v>
      </c>
      <c r="M25" s="397">
        <v>9893173.0815399997</v>
      </c>
      <c r="N25" s="398">
        <v>10646976.438910002</v>
      </c>
      <c r="O25" s="399">
        <v>107.61942959207444</v>
      </c>
      <c r="P25" s="400">
        <v>1</v>
      </c>
      <c r="Q25" s="395">
        <v>1</v>
      </c>
    </row>
    <row r="26" spans="1:18" ht="12.75" customHeight="1">
      <c r="A26" s="34" t="s">
        <v>550</v>
      </c>
      <c r="B26" s="34"/>
    </row>
    <row r="27" spans="1:18" ht="12.75" customHeight="1">
      <c r="N27" s="77"/>
    </row>
    <row r="28" spans="1:18" ht="12.75" customHeight="1">
      <c r="A28" s="292"/>
      <c r="B28" s="292"/>
    </row>
    <row r="29" spans="1:18" ht="12.75" customHeight="1">
      <c r="A29" s="894"/>
      <c r="B29" s="894"/>
    </row>
    <row r="30" spans="1:18">
      <c r="A30" s="555"/>
      <c r="B30" s="1011"/>
    </row>
    <row r="31" spans="1:18" ht="12.75" customHeight="1">
      <c r="A31" s="895"/>
      <c r="B31" s="555"/>
    </row>
    <row r="32" spans="1:18" ht="12.75" customHeight="1">
      <c r="A32" s="895"/>
      <c r="B32" s="895"/>
    </row>
    <row r="33" spans="1:17" ht="12.75" customHeight="1">
      <c r="A33" s="895"/>
      <c r="B33" s="895"/>
    </row>
    <row r="34" spans="1:17" ht="12.75" customHeight="1">
      <c r="A34" s="895"/>
      <c r="B34" s="895"/>
    </row>
    <row r="35" spans="1:17" ht="12.75" customHeight="1"/>
    <row r="36" spans="1:17" ht="12.75" customHeight="1">
      <c r="A36" s="622" t="s">
        <v>81</v>
      </c>
      <c r="B36" s="622"/>
    </row>
    <row r="37" spans="1:17" ht="12.75" customHeight="1"/>
    <row r="38" spans="1:17" ht="12.75" customHeight="1"/>
    <row r="39" spans="1:17" ht="12.75" customHeight="1"/>
    <row r="40" spans="1:17" ht="12.75" customHeight="1"/>
    <row r="41" spans="1:17" ht="12.75" customHeight="1"/>
    <row r="42" spans="1:17" ht="12.75" customHeight="1"/>
    <row r="43" spans="1:17" ht="12.75" customHeight="1"/>
    <row r="44" spans="1:17" ht="12.75" customHeight="1">
      <c r="Q44" s="25" t="s">
        <v>1113</v>
      </c>
    </row>
    <row r="45" spans="1:17" ht="12.75" customHeight="1"/>
    <row r="46" spans="1:17" ht="12.75" customHeight="1"/>
    <row r="47" spans="1:17" ht="12.75" customHeight="1"/>
    <row r="48" spans="1:17" ht="12.75" customHeight="1"/>
    <row r="49" ht="12.75" customHeight="1"/>
    <row r="50" ht="12.75" customHeight="1"/>
    <row r="51" ht="12.75" customHeight="1"/>
    <row r="103" spans="1:2">
      <c r="A103" s="652"/>
      <c r="B103" s="652"/>
    </row>
    <row r="105" spans="1:2">
      <c r="A105" s="653"/>
      <c r="B105" s="653"/>
    </row>
    <row r="107" spans="1:2">
      <c r="A107" s="653"/>
      <c r="B107" s="653"/>
    </row>
    <row r="109" spans="1:2">
      <c r="A109" s="653"/>
      <c r="B109" s="653"/>
    </row>
    <row r="111" spans="1:2">
      <c r="A111" s="653"/>
      <c r="B111" s="653"/>
    </row>
    <row r="113" spans="1:2">
      <c r="A113" s="653"/>
      <c r="B113" s="653"/>
    </row>
    <row r="115" spans="1:2">
      <c r="A115" s="653"/>
      <c r="B115" s="653"/>
    </row>
  </sheetData>
  <mergeCells count="10">
    <mergeCell ref="M6:Q6"/>
    <mergeCell ref="C7:G7"/>
    <mergeCell ref="H7:L7"/>
    <mergeCell ref="M7:Q7"/>
    <mergeCell ref="C8:E8"/>
    <mergeCell ref="F8:G8"/>
    <mergeCell ref="H8:J8"/>
    <mergeCell ref="K8:L8"/>
    <mergeCell ref="M8:O8"/>
    <mergeCell ref="P8:Q8"/>
  </mergeCells>
  <hyperlinks>
    <hyperlink ref="A36"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5"/>
  <cols>
    <col min="1" max="1" width="106.28515625" style="21" bestFit="1" customWidth="1"/>
  </cols>
  <sheetData>
    <row r="1" spans="1:1">
      <c r="A1" s="1" t="s">
        <v>1061</v>
      </c>
    </row>
    <row r="2" spans="1:1">
      <c r="A2" s="1"/>
    </row>
    <row r="3" spans="1:1">
      <c r="A3" s="671" t="s">
        <v>646</v>
      </c>
    </row>
    <row r="4" spans="1:1">
      <c r="A4" s="639"/>
    </row>
    <row r="5" spans="1:1">
      <c r="A5" s="829" t="s">
        <v>787</v>
      </c>
    </row>
    <row r="6" spans="1:1">
      <c r="A6" s="830" t="s">
        <v>976</v>
      </c>
    </row>
    <row r="7" spans="1:1">
      <c r="A7" s="829" t="s">
        <v>665</v>
      </c>
    </row>
    <row r="8" spans="1:1">
      <c r="A8" s="830" t="s">
        <v>666</v>
      </c>
    </row>
    <row r="9" spans="1:1">
      <c r="A9" s="829" t="s">
        <v>754</v>
      </c>
    </row>
    <row r="10" spans="1:1">
      <c r="A10" s="830" t="s">
        <v>755</v>
      </c>
    </row>
    <row r="11" spans="1:1">
      <c r="A11" s="829" t="s">
        <v>667</v>
      </c>
    </row>
    <row r="12" spans="1:1" s="265" customFormat="1">
      <c r="A12" s="830" t="s">
        <v>798</v>
      </c>
    </row>
    <row r="13" spans="1:1">
      <c r="A13" s="829" t="s">
        <v>758</v>
      </c>
    </row>
    <row r="14" spans="1:1">
      <c r="A14" s="830" t="s">
        <v>977</v>
      </c>
    </row>
    <row r="15" spans="1:1">
      <c r="A15" s="829" t="s">
        <v>669</v>
      </c>
    </row>
    <row r="16" spans="1:1">
      <c r="A16" s="830" t="s">
        <v>978</v>
      </c>
    </row>
    <row r="17" spans="1:2">
      <c r="A17" s="829" t="s">
        <v>670</v>
      </c>
    </row>
    <row r="18" spans="1:2">
      <c r="A18" s="830" t="s">
        <v>671</v>
      </c>
      <c r="B18" s="152"/>
    </row>
    <row r="19" spans="1:2">
      <c r="A19" s="829" t="s">
        <v>672</v>
      </c>
      <c r="B19" s="559"/>
    </row>
    <row r="20" spans="1:2">
      <c r="A20" s="830" t="s">
        <v>673</v>
      </c>
      <c r="B20" s="342"/>
    </row>
    <row r="21" spans="1:2">
      <c r="A21" s="829" t="s">
        <v>674</v>
      </c>
      <c r="B21" s="152"/>
    </row>
    <row r="22" spans="1:2">
      <c r="A22" s="830" t="s">
        <v>959</v>
      </c>
      <c r="B22" s="559"/>
    </row>
    <row r="23" spans="1:2">
      <c r="A23" s="829" t="s">
        <v>675</v>
      </c>
      <c r="B23" s="152"/>
    </row>
    <row r="24" spans="1:2">
      <c r="A24" s="830" t="s">
        <v>960</v>
      </c>
      <c r="B24" s="559"/>
    </row>
    <row r="25" spans="1:2">
      <c r="A25" s="829" t="s">
        <v>810</v>
      </c>
      <c r="B25" s="310"/>
    </row>
    <row r="26" spans="1:2">
      <c r="A26" s="830" t="s">
        <v>979</v>
      </c>
      <c r="B26" s="565"/>
    </row>
    <row r="27" spans="1:2">
      <c r="A27" s="829" t="s">
        <v>678</v>
      </c>
      <c r="B27" s="138"/>
    </row>
    <row r="28" spans="1:2">
      <c r="A28" s="830" t="s">
        <v>677</v>
      </c>
      <c r="B28" s="535"/>
    </row>
    <row r="29" spans="1:2">
      <c r="A29" s="829" t="s">
        <v>756</v>
      </c>
      <c r="B29" s="153"/>
    </row>
    <row r="30" spans="1:2">
      <c r="A30" s="830" t="s">
        <v>980</v>
      </c>
      <c r="B30" s="563"/>
    </row>
    <row r="31" spans="1:2">
      <c r="A31" s="829" t="s">
        <v>680</v>
      </c>
      <c r="B31" s="152"/>
    </row>
    <row r="32" spans="1:2">
      <c r="A32" s="830" t="s">
        <v>963</v>
      </c>
      <c r="B32" s="559"/>
    </row>
    <row r="33" spans="1:2">
      <c r="A33" s="829" t="s">
        <v>681</v>
      </c>
      <c r="B33" s="138"/>
    </row>
    <row r="34" spans="1:2">
      <c r="A34" s="830" t="s">
        <v>964</v>
      </c>
      <c r="B34" s="535"/>
    </row>
    <row r="35" spans="1:2">
      <c r="A35" s="829" t="s">
        <v>757</v>
      </c>
      <c r="B35" s="138"/>
    </row>
    <row r="36" spans="1:2">
      <c r="A36" s="830" t="s">
        <v>981</v>
      </c>
      <c r="B36" s="535"/>
    </row>
    <row r="37" spans="1:2">
      <c r="A37" s="829" t="s">
        <v>682</v>
      </c>
      <c r="B37" s="152"/>
    </row>
    <row r="38" spans="1:2">
      <c r="A38" s="830" t="s">
        <v>965</v>
      </c>
      <c r="B38" s="562"/>
    </row>
    <row r="39" spans="1:2">
      <c r="A39" s="829" t="s">
        <v>1124</v>
      </c>
      <c r="B39" s="154"/>
    </row>
    <row r="40" spans="1:2">
      <c r="A40" s="830" t="s">
        <v>1125</v>
      </c>
      <c r="B40" s="562"/>
    </row>
    <row r="41" spans="1:2">
      <c r="A41" s="829" t="s">
        <v>1126</v>
      </c>
      <c r="B41" s="153"/>
    </row>
    <row r="42" spans="1:2">
      <c r="A42" s="830" t="s">
        <v>1127</v>
      </c>
      <c r="B42" s="535"/>
    </row>
    <row r="43" spans="1:2">
      <c r="A43" s="829" t="s">
        <v>1128</v>
      </c>
      <c r="B43" s="153"/>
    </row>
    <row r="44" spans="1:2">
      <c r="A44" s="830" t="s">
        <v>1129</v>
      </c>
      <c r="B44" s="535"/>
    </row>
    <row r="45" spans="1:2" s="265" customFormat="1">
      <c r="A45" s="829" t="s">
        <v>1130</v>
      </c>
      <c r="B45" s="535"/>
    </row>
    <row r="46" spans="1:2" s="265" customFormat="1">
      <c r="A46" s="830" t="s">
        <v>966</v>
      </c>
      <c r="B46" s="535"/>
    </row>
    <row r="47" spans="1:2" s="265" customFormat="1">
      <c r="A47" s="829" t="s">
        <v>1104</v>
      </c>
      <c r="B47" s="535"/>
    </row>
    <row r="48" spans="1:2" s="265" customFormat="1">
      <c r="A48" s="830" t="s">
        <v>1105</v>
      </c>
      <c r="B48" s="535"/>
    </row>
    <row r="49" spans="1:5" s="265" customFormat="1">
      <c r="A49" s="829" t="s">
        <v>1107</v>
      </c>
      <c r="B49" s="535"/>
    </row>
    <row r="50" spans="1:5" s="265" customFormat="1">
      <c r="A50" s="830" t="s">
        <v>1108</v>
      </c>
      <c r="B50" s="535"/>
    </row>
    <row r="51" spans="1:5" s="265" customFormat="1">
      <c r="A51" s="829" t="s">
        <v>1131</v>
      </c>
      <c r="B51" s="535"/>
    </row>
    <row r="52" spans="1:5" s="265" customFormat="1">
      <c r="A52" s="830" t="s">
        <v>1132</v>
      </c>
      <c r="B52" s="535"/>
    </row>
    <row r="53" spans="1:5">
      <c r="A53" s="641"/>
      <c r="B53" s="559"/>
    </row>
    <row r="54" spans="1:5">
      <c r="A54" s="649" t="s">
        <v>647</v>
      </c>
      <c r="B54" s="138"/>
    </row>
    <row r="55" spans="1:5">
      <c r="A55" s="640"/>
      <c r="B55" s="535"/>
    </row>
    <row r="56" spans="1:5">
      <c r="A56" s="831" t="s">
        <v>83</v>
      </c>
      <c r="B56" s="155"/>
    </row>
    <row r="57" spans="1:5">
      <c r="A57" s="832" t="s">
        <v>84</v>
      </c>
      <c r="B57" s="535"/>
    </row>
    <row r="58" spans="1:5" ht="15" customHeight="1">
      <c r="A58" s="878" t="s">
        <v>683</v>
      </c>
      <c r="C58" s="752"/>
      <c r="D58" s="59"/>
      <c r="E58" s="59"/>
    </row>
    <row r="59" spans="1:5">
      <c r="A59" s="832" t="s">
        <v>759</v>
      </c>
      <c r="C59" s="753"/>
    </row>
    <row r="60" spans="1:5">
      <c r="A60" s="878" t="s">
        <v>685</v>
      </c>
      <c r="C60" s="753"/>
    </row>
    <row r="61" spans="1:5">
      <c r="A61" s="832" t="s">
        <v>760</v>
      </c>
      <c r="C61" s="753"/>
    </row>
    <row r="62" spans="1:5">
      <c r="A62" s="878" t="s">
        <v>85</v>
      </c>
    </row>
    <row r="63" spans="1:5">
      <c r="A63" s="832" t="s">
        <v>86</v>
      </c>
    </row>
    <row r="64" spans="1:5">
      <c r="A64" s="878" t="s">
        <v>687</v>
      </c>
    </row>
    <row r="65" spans="1:1">
      <c r="A65" s="832" t="s">
        <v>761</v>
      </c>
    </row>
    <row r="66" spans="1:1">
      <c r="A66" s="878" t="s">
        <v>689</v>
      </c>
    </row>
    <row r="67" spans="1:1">
      <c r="A67" s="832" t="s">
        <v>762</v>
      </c>
    </row>
    <row r="68" spans="1:1" s="265" customFormat="1">
      <c r="A68" s="878" t="s">
        <v>985</v>
      </c>
    </row>
    <row r="69" spans="1:1" s="265" customFormat="1">
      <c r="A69" s="832" t="s">
        <v>986</v>
      </c>
    </row>
    <row r="70" spans="1:1" s="265" customFormat="1">
      <c r="A70" s="878" t="s">
        <v>1051</v>
      </c>
    </row>
    <row r="71" spans="1:1" s="265" customFormat="1">
      <c r="A71" s="832" t="s">
        <v>1052</v>
      </c>
    </row>
    <row r="72" spans="1:1" s="265" customFormat="1">
      <c r="A72" s="878" t="s">
        <v>1054</v>
      </c>
    </row>
    <row r="73" spans="1:1" s="265" customFormat="1">
      <c r="A73" s="832" t="s">
        <v>1055</v>
      </c>
    </row>
    <row r="74" spans="1:1" s="265" customFormat="1">
      <c r="A74" s="878" t="s">
        <v>1056</v>
      </c>
    </row>
    <row r="75" spans="1:1" s="265" customFormat="1">
      <c r="A75" s="832" t="s">
        <v>1057</v>
      </c>
    </row>
    <row r="76" spans="1:1" s="265" customFormat="1">
      <c r="A76" s="878" t="s">
        <v>1058</v>
      </c>
    </row>
    <row r="77" spans="1:1" s="265" customFormat="1">
      <c r="A77" s="832" t="s">
        <v>1059</v>
      </c>
    </row>
    <row r="78" spans="1:1">
      <c r="A78" s="640"/>
    </row>
    <row r="79" spans="1:1">
      <c r="A79" s="650" t="s">
        <v>648</v>
      </c>
    </row>
    <row r="80" spans="1:1">
      <c r="A80" s="642"/>
    </row>
    <row r="81" spans="1:1">
      <c r="A81" s="880" t="s">
        <v>763</v>
      </c>
    </row>
    <row r="82" spans="1:1">
      <c r="A82" s="881" t="s">
        <v>764</v>
      </c>
    </row>
    <row r="83" spans="1:1">
      <c r="A83" s="880" t="s">
        <v>765</v>
      </c>
    </row>
    <row r="84" spans="1:1">
      <c r="A84" s="881" t="s">
        <v>766</v>
      </c>
    </row>
    <row r="85" spans="1:1">
      <c r="A85" s="643"/>
    </row>
    <row r="86" spans="1:1">
      <c r="A86" s="651" t="s">
        <v>649</v>
      </c>
    </row>
    <row r="87" spans="1:1">
      <c r="A87" s="644"/>
    </row>
    <row r="88" spans="1:1">
      <c r="A88" s="834" t="s">
        <v>691</v>
      </c>
    </row>
    <row r="89" spans="1:1">
      <c r="A89" s="879" t="s">
        <v>692</v>
      </c>
    </row>
    <row r="90" spans="1:1" s="265" customFormat="1">
      <c r="A90" s="834" t="s">
        <v>693</v>
      </c>
    </row>
    <row r="91" spans="1:1" s="265" customFormat="1">
      <c r="A91" s="879" t="s">
        <v>694</v>
      </c>
    </row>
    <row r="92" spans="1:1">
      <c r="A92" s="834" t="s">
        <v>930</v>
      </c>
    </row>
    <row r="93" spans="1:1">
      <c r="A93" s="879" t="s">
        <v>931</v>
      </c>
    </row>
    <row r="94" spans="1:1">
      <c r="A94" s="834" t="s">
        <v>940</v>
      </c>
    </row>
    <row r="95" spans="1:1">
      <c r="A95" s="879" t="s">
        <v>941</v>
      </c>
    </row>
    <row r="96" spans="1:1">
      <c r="A96" s="834" t="s">
        <v>942</v>
      </c>
    </row>
    <row r="97" spans="1:5">
      <c r="A97" s="879" t="s">
        <v>943</v>
      </c>
    </row>
    <row r="98" spans="1:5">
      <c r="A98" s="834" t="s">
        <v>944</v>
      </c>
    </row>
    <row r="99" spans="1:5">
      <c r="A99" s="879" t="s">
        <v>945</v>
      </c>
    </row>
    <row r="100" spans="1:5">
      <c r="A100" s="834" t="s">
        <v>946</v>
      </c>
    </row>
    <row r="101" spans="1:5">
      <c r="A101" s="879" t="s">
        <v>947</v>
      </c>
    </row>
    <row r="102" spans="1:5" s="265" customFormat="1">
      <c r="A102" s="834" t="s">
        <v>1090</v>
      </c>
    </row>
    <row r="103" spans="1:5" s="265" customFormat="1">
      <c r="A103" s="879" t="s">
        <v>1091</v>
      </c>
    </row>
    <row r="104" spans="1:5">
      <c r="A104" s="645"/>
    </row>
    <row r="105" spans="1:5" s="265" customFormat="1">
      <c r="A105" s="754" t="s">
        <v>770</v>
      </c>
    </row>
    <row r="106" spans="1:5" s="265" customFormat="1">
      <c r="A106" s="645"/>
    </row>
    <row r="107" spans="1:5" s="265" customFormat="1">
      <c r="A107" s="882" t="s">
        <v>698</v>
      </c>
      <c r="E107" s="150"/>
    </row>
    <row r="108" spans="1:5" s="265" customFormat="1">
      <c r="A108" s="879" t="s">
        <v>699</v>
      </c>
      <c r="E108" s="150"/>
    </row>
    <row r="109" spans="1:5" s="265" customFormat="1">
      <c r="A109" s="882" t="s">
        <v>700</v>
      </c>
      <c r="E109" s="150"/>
    </row>
    <row r="110" spans="1:5" s="265" customFormat="1">
      <c r="A110" s="879" t="s">
        <v>701</v>
      </c>
      <c r="E110" s="150"/>
    </row>
    <row r="111" spans="1:5" s="265" customFormat="1">
      <c r="A111" s="882" t="s">
        <v>702</v>
      </c>
      <c r="E111" s="150"/>
    </row>
    <row r="112" spans="1:5" s="265" customFormat="1">
      <c r="A112" s="879" t="s">
        <v>703</v>
      </c>
      <c r="E112" s="729"/>
    </row>
    <row r="113" spans="1:5" s="265" customFormat="1">
      <c r="A113" s="882" t="s">
        <v>905</v>
      </c>
      <c r="E113" s="729"/>
    </row>
    <row r="114" spans="1:5" s="265" customFormat="1">
      <c r="A114" s="879" t="s">
        <v>906</v>
      </c>
      <c r="E114" s="729"/>
    </row>
    <row r="115" spans="1:5" s="265" customFormat="1">
      <c r="A115" s="645"/>
      <c r="E115" s="729"/>
    </row>
    <row r="116" spans="1:5">
      <c r="A116" s="670" t="s">
        <v>767</v>
      </c>
      <c r="E116" s="150"/>
    </row>
    <row r="117" spans="1:5">
      <c r="A117" s="642"/>
      <c r="E117" s="729"/>
    </row>
    <row r="118" spans="1:5">
      <c r="A118" s="883" t="s">
        <v>771</v>
      </c>
    </row>
    <row r="119" spans="1:5">
      <c r="A119" s="879" t="s">
        <v>772</v>
      </c>
    </row>
    <row r="120" spans="1:5">
      <c r="A120" s="883" t="s">
        <v>773</v>
      </c>
    </row>
    <row r="121" spans="1:5">
      <c r="A121" s="879" t="s">
        <v>774</v>
      </c>
      <c r="C121" s="654"/>
    </row>
    <row r="122" spans="1:5">
      <c r="A122" s="883" t="s">
        <v>737</v>
      </c>
    </row>
    <row r="123" spans="1:5">
      <c r="A123" s="879" t="s">
        <v>738</v>
      </c>
    </row>
    <row r="124" spans="1:5">
      <c r="A124" s="883" t="s">
        <v>775</v>
      </c>
    </row>
    <row r="125" spans="1:5">
      <c r="A125" s="879" t="s">
        <v>776</v>
      </c>
    </row>
    <row r="126" spans="1:5">
      <c r="A126" s="883" t="s">
        <v>777</v>
      </c>
    </row>
    <row r="127" spans="1:5">
      <c r="A127" s="879" t="s">
        <v>778</v>
      </c>
    </row>
    <row r="128" spans="1:5">
      <c r="A128" s="883" t="s">
        <v>779</v>
      </c>
    </row>
    <row r="129" spans="1:1">
      <c r="A129" s="879" t="s">
        <v>851</v>
      </c>
    </row>
    <row r="130" spans="1:1">
      <c r="A130" s="883" t="s">
        <v>744</v>
      </c>
    </row>
    <row r="131" spans="1:1">
      <c r="A131" s="879" t="s">
        <v>847</v>
      </c>
    </row>
    <row r="132" spans="1:1">
      <c r="A132" s="883" t="s">
        <v>745</v>
      </c>
    </row>
    <row r="133" spans="1:1">
      <c r="A133" s="879" t="s">
        <v>849</v>
      </c>
    </row>
    <row r="134" spans="1:1">
      <c r="A134" s="883" t="s">
        <v>746</v>
      </c>
    </row>
    <row r="135" spans="1:1">
      <c r="A135" s="879" t="s">
        <v>780</v>
      </c>
    </row>
    <row r="136" spans="1:1">
      <c r="A136" s="883" t="s">
        <v>781</v>
      </c>
    </row>
    <row r="137" spans="1:1">
      <c r="A137" s="879" t="s">
        <v>782</v>
      </c>
    </row>
    <row r="138" spans="1:1">
      <c r="A138" s="883" t="s">
        <v>783</v>
      </c>
    </row>
    <row r="139" spans="1:1">
      <c r="A139" s="879" t="s">
        <v>784</v>
      </c>
    </row>
    <row r="140" spans="1:1">
      <c r="A140" s="883" t="s">
        <v>785</v>
      </c>
    </row>
    <row r="141" spans="1:1">
      <c r="A141" s="879" t="s">
        <v>786</v>
      </c>
    </row>
    <row r="142" spans="1:1">
      <c r="A142" s="655"/>
    </row>
    <row r="143" spans="1:1">
      <c r="A143" s="656" t="s">
        <v>768</v>
      </c>
    </row>
    <row r="144" spans="1:1">
      <c r="A144" s="645"/>
    </row>
    <row r="145" spans="1:1">
      <c r="A145" s="884" t="s">
        <v>712</v>
      </c>
    </row>
    <row r="146" spans="1:1">
      <c r="A146" s="879" t="s">
        <v>713</v>
      </c>
    </row>
    <row r="147" spans="1:1">
      <c r="A147" s="884" t="s">
        <v>714</v>
      </c>
    </row>
    <row r="148" spans="1:1">
      <c r="A148" s="879" t="s">
        <v>715</v>
      </c>
    </row>
    <row r="149" spans="1:1">
      <c r="A149" s="884" t="s">
        <v>716</v>
      </c>
    </row>
    <row r="150" spans="1:1">
      <c r="A150" s="879" t="s">
        <v>717</v>
      </c>
    </row>
    <row r="151" spans="1:1">
      <c r="A151" s="884" t="s">
        <v>718</v>
      </c>
    </row>
    <row r="152" spans="1:1">
      <c r="A152" s="879" t="s">
        <v>1060</v>
      </c>
    </row>
    <row r="153" spans="1:1">
      <c r="A153" s="884" t="s">
        <v>719</v>
      </c>
    </row>
    <row r="154" spans="1:1">
      <c r="A154" s="879" t="s">
        <v>720</v>
      </c>
    </row>
    <row r="155" spans="1:1">
      <c r="A155" s="884" t="s">
        <v>721</v>
      </c>
    </row>
    <row r="156" spans="1:1">
      <c r="A156" s="879" t="s">
        <v>722</v>
      </c>
    </row>
    <row r="157" spans="1:1">
      <c r="A157" s="884" t="s">
        <v>723</v>
      </c>
    </row>
    <row r="158" spans="1:1">
      <c r="A158" s="879" t="s">
        <v>724</v>
      </c>
    </row>
    <row r="159" spans="1:1" s="265" customFormat="1">
      <c r="A159" s="884" t="s">
        <v>861</v>
      </c>
    </row>
    <row r="160" spans="1:1" s="265" customFormat="1">
      <c r="A160" s="879" t="s">
        <v>862</v>
      </c>
    </row>
    <row r="161" spans="1:8">
      <c r="A161" s="657"/>
    </row>
    <row r="162" spans="1:8">
      <c r="A162" s="638" t="s">
        <v>769</v>
      </c>
    </row>
    <row r="163" spans="1:8">
      <c r="A163" s="191"/>
      <c r="B163" s="191"/>
      <c r="C163" s="191"/>
      <c r="D163" s="191"/>
      <c r="E163" s="191"/>
    </row>
    <row r="164" spans="1:8">
      <c r="A164" s="63" t="s">
        <v>727</v>
      </c>
    </row>
    <row r="165" spans="1:8">
      <c r="A165" s="879" t="s">
        <v>728</v>
      </c>
    </row>
    <row r="166" spans="1:8">
      <c r="A166" s="63" t="s">
        <v>729</v>
      </c>
    </row>
    <row r="167" spans="1:8">
      <c r="A167" s="879" t="s">
        <v>730</v>
      </c>
      <c r="H167" s="238"/>
    </row>
    <row r="168" spans="1:8">
      <c r="A168" s="63" t="s">
        <v>731</v>
      </c>
    </row>
    <row r="169" spans="1:8">
      <c r="A169" s="879" t="s">
        <v>732</v>
      </c>
      <c r="F169" s="63"/>
    </row>
    <row r="170" spans="1:8">
      <c r="A170" s="63" t="s">
        <v>733</v>
      </c>
    </row>
    <row r="171" spans="1:8">
      <c r="A171" s="879" t="s">
        <v>734</v>
      </c>
    </row>
    <row r="172" spans="1:8">
      <c r="A172" s="63" t="s">
        <v>735</v>
      </c>
    </row>
    <row r="173" spans="1:8" s="265" customFormat="1">
      <c r="A173" s="879" t="s">
        <v>736</v>
      </c>
    </row>
    <row r="174" spans="1:8">
      <c r="A174" s="63" t="s">
        <v>866</v>
      </c>
    </row>
    <row r="175" spans="1:8" s="265" customFormat="1">
      <c r="A175" s="879" t="s">
        <v>867</v>
      </c>
    </row>
    <row r="176" spans="1:8" s="265" customFormat="1">
      <c r="A176" s="646"/>
    </row>
    <row r="177" spans="1:1">
      <c r="A177" s="647"/>
    </row>
    <row r="178" spans="1:1">
      <c r="A178" s="26" t="s">
        <v>4</v>
      </c>
    </row>
    <row r="179" spans="1:1">
      <c r="A179" s="648" t="s">
        <v>5</v>
      </c>
    </row>
    <row r="180" spans="1:1">
      <c r="A180" s="646"/>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Članstvo ZDMF-ova"/>
    <hyperlink ref="A40" location="'12 Tablice 1.18 - 1.20'!A2" display="Table 1.18: Closed voluntary pension funds' (ZDMFs'data "/>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 1.20'!A33" display="Tablica 1.19: Cijene udjela i prinosi zatvorenih dobrovoljnih mirovinskih fondova (ZDMF) "/>
    <hyperlink ref="A42" location="'12 Tablice 1.18 - 1.20'!A34" display="Table 1.19: Unit prices and rates of return of closed voluntary pension funds (CVPFs)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0"/>
  <sheetViews>
    <sheetView showGridLines="0" zoomScaleNormal="100" workbookViewId="0"/>
  </sheetViews>
  <sheetFormatPr defaultRowHeight="15"/>
  <cols>
    <col min="1" max="1" width="7.140625" customWidth="1"/>
    <col min="2" max="2" width="41.140625" customWidth="1"/>
    <col min="3" max="3" width="13.140625" bestFit="1" customWidth="1"/>
    <col min="4" max="4" width="13.85546875" customWidth="1"/>
    <col min="5" max="5" width="12.42578125" bestFit="1" customWidth="1"/>
    <col min="6" max="6" width="12.140625" customWidth="1"/>
  </cols>
  <sheetData>
    <row r="1" spans="1:8">
      <c r="A1" s="149" t="s">
        <v>1565</v>
      </c>
    </row>
    <row r="2" spans="1:8">
      <c r="A2" s="552" t="s">
        <v>1566</v>
      </c>
    </row>
    <row r="3" spans="1:8" ht="12.75" customHeight="1"/>
    <row r="4" spans="1:8" ht="12.75" customHeight="1">
      <c r="B4" s="817"/>
      <c r="C4" s="816"/>
      <c r="D4" s="816"/>
      <c r="E4" s="816"/>
      <c r="F4" s="25" t="s">
        <v>507</v>
      </c>
    </row>
    <row r="5" spans="1:8">
      <c r="A5" s="1139" t="s">
        <v>508</v>
      </c>
      <c r="B5" s="1139" t="s">
        <v>509</v>
      </c>
      <c r="C5" s="1140" t="s">
        <v>908</v>
      </c>
      <c r="D5" s="1140"/>
      <c r="E5" s="1141" t="s">
        <v>909</v>
      </c>
      <c r="F5" s="1141"/>
    </row>
    <row r="6" spans="1:8" ht="65.25">
      <c r="A6" s="1139"/>
      <c r="B6" s="1139"/>
      <c r="C6" s="401" t="s">
        <v>510</v>
      </c>
      <c r="D6" s="401" t="s">
        <v>511</v>
      </c>
      <c r="E6" s="401" t="s">
        <v>512</v>
      </c>
      <c r="F6" s="401" t="s">
        <v>513</v>
      </c>
    </row>
    <row r="7" spans="1:8" ht="22.5">
      <c r="A7" s="91">
        <v>1</v>
      </c>
      <c r="B7" s="92" t="s">
        <v>514</v>
      </c>
      <c r="C7" s="902">
        <v>2521908</v>
      </c>
      <c r="D7" s="902">
        <v>428999.76361000002</v>
      </c>
      <c r="E7" s="902">
        <v>12156</v>
      </c>
      <c r="F7" s="902">
        <v>74233.783559999996</v>
      </c>
      <c r="G7" s="53"/>
    </row>
    <row r="8" spans="1:8" ht="22.5">
      <c r="A8" s="91">
        <v>2</v>
      </c>
      <c r="B8" s="92" t="s">
        <v>516</v>
      </c>
      <c r="C8" s="902">
        <v>545002</v>
      </c>
      <c r="D8" s="902">
        <v>668019.68758999999</v>
      </c>
      <c r="E8" s="902">
        <v>4678268</v>
      </c>
      <c r="F8" s="902">
        <v>338643.16548000003</v>
      </c>
      <c r="G8" s="53"/>
    </row>
    <row r="9" spans="1:8" ht="22.5">
      <c r="A9" s="91">
        <v>3</v>
      </c>
      <c r="B9" s="92" t="s">
        <v>515</v>
      </c>
      <c r="C9" s="902">
        <v>637813</v>
      </c>
      <c r="D9" s="902">
        <v>1322615.8339200001</v>
      </c>
      <c r="E9" s="902">
        <v>95123</v>
      </c>
      <c r="F9" s="902">
        <v>731973.23785999999</v>
      </c>
      <c r="G9" s="53"/>
    </row>
    <row r="10" spans="1:8" ht="22.5">
      <c r="A10" s="91">
        <v>4</v>
      </c>
      <c r="B10" s="92" t="s">
        <v>517</v>
      </c>
      <c r="C10" s="902">
        <v>77</v>
      </c>
      <c r="D10" s="902">
        <v>4785.0179500000004</v>
      </c>
      <c r="E10" s="902">
        <v>138</v>
      </c>
      <c r="F10" s="902">
        <v>1170.5538000000001</v>
      </c>
    </row>
    <row r="11" spans="1:8" ht="22.5">
      <c r="A11" s="91">
        <v>5</v>
      </c>
      <c r="B11" s="92" t="s">
        <v>518</v>
      </c>
      <c r="C11" s="902">
        <v>196</v>
      </c>
      <c r="D11" s="902">
        <v>16303.094869999999</v>
      </c>
      <c r="E11" s="902">
        <v>8</v>
      </c>
      <c r="F11" s="188">
        <v>1510.3109999999999</v>
      </c>
    </row>
    <row r="12" spans="1:8" ht="22.5">
      <c r="A12" s="91">
        <v>6</v>
      </c>
      <c r="B12" s="92" t="s">
        <v>519</v>
      </c>
      <c r="C12" s="902">
        <v>24584</v>
      </c>
      <c r="D12" s="902">
        <v>218551.40996000002</v>
      </c>
      <c r="E12" s="902">
        <v>1316</v>
      </c>
      <c r="F12" s="902">
        <v>97188.187279999998</v>
      </c>
    </row>
    <row r="13" spans="1:8" ht="22.5">
      <c r="A13" s="91">
        <v>7</v>
      </c>
      <c r="B13" s="92" t="s">
        <v>520</v>
      </c>
      <c r="C13" s="902">
        <v>12170</v>
      </c>
      <c r="D13" s="902">
        <v>39401.523130000001</v>
      </c>
      <c r="E13" s="902">
        <v>2271</v>
      </c>
      <c r="F13" s="902">
        <v>10230.55899</v>
      </c>
    </row>
    <row r="14" spans="1:8" ht="22.5">
      <c r="A14" s="91">
        <v>8</v>
      </c>
      <c r="B14" s="92" t="s">
        <v>521</v>
      </c>
      <c r="C14" s="902">
        <v>665639</v>
      </c>
      <c r="D14" s="902">
        <v>756130.96905999992</v>
      </c>
      <c r="E14" s="902">
        <v>24950</v>
      </c>
      <c r="F14" s="902">
        <v>280726.80027000001</v>
      </c>
      <c r="H14" s="265"/>
    </row>
    <row r="15" spans="1:8" ht="22.5">
      <c r="A15" s="91">
        <v>9</v>
      </c>
      <c r="B15" s="92" t="s">
        <v>522</v>
      </c>
      <c r="C15" s="902">
        <v>702887</v>
      </c>
      <c r="D15" s="902">
        <v>972275.71441000002</v>
      </c>
      <c r="E15" s="902">
        <v>61345</v>
      </c>
      <c r="F15" s="902">
        <v>470446.98177999997</v>
      </c>
    </row>
    <row r="16" spans="1:8" ht="22.5">
      <c r="A16" s="91">
        <v>10</v>
      </c>
      <c r="B16" s="92" t="s">
        <v>523</v>
      </c>
      <c r="C16" s="902">
        <v>2936569</v>
      </c>
      <c r="D16" s="902">
        <v>2677472.7654899997</v>
      </c>
      <c r="E16" s="902">
        <v>93149</v>
      </c>
      <c r="F16" s="902">
        <v>1400205.0632799999</v>
      </c>
    </row>
    <row r="17" spans="1:6" ht="22.5">
      <c r="A17" s="91">
        <v>11</v>
      </c>
      <c r="B17" s="92" t="s">
        <v>524</v>
      </c>
      <c r="C17" s="902">
        <v>1806</v>
      </c>
      <c r="D17" s="902">
        <v>6191.0639099999999</v>
      </c>
      <c r="E17" s="902">
        <v>1</v>
      </c>
      <c r="F17" s="902">
        <v>355.38562000000002</v>
      </c>
    </row>
    <row r="18" spans="1:6" ht="22.5">
      <c r="A18" s="91">
        <v>12</v>
      </c>
      <c r="B18" s="92" t="s">
        <v>525</v>
      </c>
      <c r="C18" s="902">
        <v>64300</v>
      </c>
      <c r="D18" s="902">
        <v>42309.451799999995</v>
      </c>
      <c r="E18" s="902">
        <v>296</v>
      </c>
      <c r="F18" s="902">
        <v>6760.0259800000003</v>
      </c>
    </row>
    <row r="19" spans="1:6" ht="22.5">
      <c r="A19" s="91">
        <v>13</v>
      </c>
      <c r="B19" s="92" t="s">
        <v>526</v>
      </c>
      <c r="C19" s="902">
        <v>270541</v>
      </c>
      <c r="D19" s="902">
        <v>453018.30222000001</v>
      </c>
      <c r="E19" s="902">
        <v>10522</v>
      </c>
      <c r="F19" s="902">
        <v>172255.21181000001</v>
      </c>
    </row>
    <row r="20" spans="1:6" ht="22.5">
      <c r="A20" s="91">
        <v>14</v>
      </c>
      <c r="B20" s="92" t="s">
        <v>527</v>
      </c>
      <c r="C20" s="902">
        <v>85228</v>
      </c>
      <c r="D20" s="902">
        <v>376101.929</v>
      </c>
      <c r="E20" s="902">
        <v>1763</v>
      </c>
      <c r="F20" s="902">
        <v>-24150.585039999998</v>
      </c>
    </row>
    <row r="21" spans="1:6" ht="22.5">
      <c r="A21" s="91">
        <v>15</v>
      </c>
      <c r="B21" s="92" t="s">
        <v>528</v>
      </c>
      <c r="C21" s="902">
        <v>3077</v>
      </c>
      <c r="D21" s="902">
        <v>10302.526519999999</v>
      </c>
      <c r="E21" s="902">
        <v>555</v>
      </c>
      <c r="F21" s="902">
        <v>3166.9117900000001</v>
      </c>
    </row>
    <row r="22" spans="1:6" ht="22.5">
      <c r="A22" s="91">
        <v>16</v>
      </c>
      <c r="B22" s="92" t="s">
        <v>529</v>
      </c>
      <c r="C22" s="902">
        <v>296864</v>
      </c>
      <c r="D22" s="902">
        <v>167988.09594</v>
      </c>
      <c r="E22" s="902">
        <v>4651</v>
      </c>
      <c r="F22" s="902">
        <v>33246.985930000003</v>
      </c>
    </row>
    <row r="23" spans="1:6" ht="22.5">
      <c r="A23" s="91">
        <v>17</v>
      </c>
      <c r="B23" s="92" t="s">
        <v>530</v>
      </c>
      <c r="C23" s="902">
        <v>14042</v>
      </c>
      <c r="D23" s="902">
        <v>2757.4606899999999</v>
      </c>
      <c r="E23" s="902">
        <v>13</v>
      </c>
      <c r="F23" s="902">
        <v>169.16589000000002</v>
      </c>
    </row>
    <row r="24" spans="1:6" ht="22.5">
      <c r="A24" s="91">
        <v>18</v>
      </c>
      <c r="B24" s="92" t="s">
        <v>531</v>
      </c>
      <c r="C24" s="902">
        <v>840925</v>
      </c>
      <c r="D24" s="902">
        <v>126943.95178</v>
      </c>
      <c r="E24" s="902">
        <v>320851</v>
      </c>
      <c r="F24" s="902">
        <v>51122.859060000003</v>
      </c>
    </row>
    <row r="25" spans="1:6" ht="22.5">
      <c r="A25" s="91">
        <v>19</v>
      </c>
      <c r="B25" s="92" t="s">
        <v>532</v>
      </c>
      <c r="C25" s="902">
        <v>661841</v>
      </c>
      <c r="D25" s="902">
        <v>1785375.6514400002</v>
      </c>
      <c r="E25" s="902">
        <v>45269</v>
      </c>
      <c r="F25" s="902">
        <v>2118388.9915899998</v>
      </c>
    </row>
    <row r="26" spans="1:6" ht="22.5">
      <c r="A26" s="91">
        <v>20</v>
      </c>
      <c r="B26" s="92" t="s">
        <v>533</v>
      </c>
      <c r="C26" s="902">
        <v>3413</v>
      </c>
      <c r="D26" s="902">
        <v>12615.19598</v>
      </c>
      <c r="E26" s="902">
        <v>2475</v>
      </c>
      <c r="F26" s="902">
        <v>18818.637629999997</v>
      </c>
    </row>
    <row r="27" spans="1:6" ht="33.75">
      <c r="A27" s="91">
        <v>21</v>
      </c>
      <c r="B27" s="92" t="s">
        <v>534</v>
      </c>
      <c r="C27" s="902">
        <v>567995</v>
      </c>
      <c r="D27" s="902">
        <v>98136.10484</v>
      </c>
      <c r="E27" s="902">
        <v>1765</v>
      </c>
      <c r="F27" s="902">
        <v>11151.128909999999</v>
      </c>
    </row>
    <row r="28" spans="1:6" ht="22.5">
      <c r="A28" s="91">
        <v>22</v>
      </c>
      <c r="B28" s="92" t="s">
        <v>535</v>
      </c>
      <c r="C28" s="902">
        <v>1839</v>
      </c>
      <c r="D28" s="902">
        <v>2464.19434</v>
      </c>
      <c r="E28" s="902">
        <v>193</v>
      </c>
      <c r="F28" s="902">
        <v>8105.9317499999997</v>
      </c>
    </row>
    <row r="29" spans="1:6" ht="45">
      <c r="A29" s="91">
        <v>23</v>
      </c>
      <c r="B29" s="92" t="s">
        <v>536</v>
      </c>
      <c r="C29" s="902">
        <v>75590</v>
      </c>
      <c r="D29" s="902">
        <v>458216.73045999999</v>
      </c>
      <c r="E29" s="902">
        <v>8201</v>
      </c>
      <c r="F29" s="902">
        <v>507641.43862000003</v>
      </c>
    </row>
    <row r="30" spans="1:6" ht="22.5">
      <c r="A30" s="91">
        <v>24</v>
      </c>
      <c r="B30" s="92" t="s">
        <v>537</v>
      </c>
      <c r="C30" s="902">
        <v>0</v>
      </c>
      <c r="D30" s="902">
        <v>0</v>
      </c>
      <c r="E30" s="902">
        <v>0</v>
      </c>
      <c r="F30" s="902">
        <v>0</v>
      </c>
    </row>
    <row r="31" spans="1:6" ht="22.5">
      <c r="A31" s="91">
        <v>25</v>
      </c>
      <c r="B31" s="92" t="s">
        <v>538</v>
      </c>
      <c r="C31" s="902">
        <v>0</v>
      </c>
      <c r="D31" s="902">
        <v>0</v>
      </c>
      <c r="E31" s="902">
        <v>0</v>
      </c>
      <c r="F31" s="902">
        <v>0</v>
      </c>
    </row>
    <row r="32" spans="1:6" ht="22.5">
      <c r="A32" s="404"/>
      <c r="B32" s="405" t="s">
        <v>539</v>
      </c>
      <c r="C32" s="903">
        <v>9623628</v>
      </c>
      <c r="D32" s="903">
        <v>8290168.5618400006</v>
      </c>
      <c r="E32" s="903">
        <v>5307376</v>
      </c>
      <c r="F32" s="903">
        <v>3649254.6043400001</v>
      </c>
    </row>
    <row r="33" spans="1:7" ht="22.5">
      <c r="A33" s="404"/>
      <c r="B33" s="405" t="s">
        <v>540</v>
      </c>
      <c r="C33" s="903">
        <v>1310678</v>
      </c>
      <c r="D33" s="903">
        <v>2356807.8770700004</v>
      </c>
      <c r="E33" s="903">
        <v>57903</v>
      </c>
      <c r="F33" s="903">
        <v>2664106.1285000001</v>
      </c>
    </row>
    <row r="34" spans="1:7">
      <c r="A34" s="402"/>
      <c r="B34" s="403" t="s">
        <v>285</v>
      </c>
      <c r="C34" s="904">
        <v>10934306</v>
      </c>
      <c r="D34" s="904">
        <v>10646976.43891</v>
      </c>
      <c r="E34" s="904">
        <v>5365279</v>
      </c>
      <c r="F34" s="904">
        <v>6313360.7328399997</v>
      </c>
    </row>
    <row r="35" spans="1:7" ht="12.75" customHeight="1">
      <c r="A35" s="34" t="s">
        <v>506</v>
      </c>
      <c r="F35" s="265"/>
    </row>
    <row r="36" spans="1:7" ht="12.75" customHeight="1">
      <c r="G36" s="77"/>
    </row>
    <row r="37" spans="1:7" ht="12.75" customHeight="1">
      <c r="A37" s="622" t="s">
        <v>81</v>
      </c>
    </row>
    <row r="38" spans="1:7" ht="12.75" customHeight="1">
      <c r="F38" s="35" t="s">
        <v>1114</v>
      </c>
    </row>
    <row r="39" spans="1:7" ht="12.75" customHeight="1"/>
    <row r="40" spans="1:7">
      <c r="D40" s="77"/>
      <c r="E40" s="77"/>
      <c r="F40" s="77"/>
    </row>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607" t="s">
        <v>89</v>
      </c>
      <c r="B1" s="201"/>
      <c r="C1" s="201"/>
      <c r="D1" s="201"/>
      <c r="E1" s="201"/>
      <c r="F1" s="201"/>
      <c r="G1" s="201"/>
    </row>
    <row r="2" spans="1:7">
      <c r="A2" s="608" t="s">
        <v>90</v>
      </c>
      <c r="B2" s="201"/>
      <c r="C2" s="201"/>
      <c r="D2" s="201"/>
      <c r="E2" s="201"/>
      <c r="F2" s="201"/>
      <c r="G2" s="201"/>
    </row>
    <row r="3" spans="1:7" s="265" customFormat="1">
      <c r="A3" s="551"/>
      <c r="B3" s="201"/>
      <c r="C3" s="201"/>
      <c r="D3" s="201"/>
      <c r="E3" s="201"/>
      <c r="F3" s="201"/>
      <c r="G3" s="201"/>
    </row>
    <row r="4" spans="1:7" ht="12.75" customHeight="1">
      <c r="A4" s="24" t="s">
        <v>691</v>
      </c>
    </row>
    <row r="5" spans="1:7" ht="12.75" customHeight="1">
      <c r="A5" s="533" t="s">
        <v>692</v>
      </c>
      <c r="B5" s="201"/>
    </row>
    <row r="6" spans="1:7" ht="53.25" customHeight="1">
      <c r="A6" s="823" t="s">
        <v>874</v>
      </c>
      <c r="B6" s="1142" t="s">
        <v>486</v>
      </c>
      <c r="C6" s="1143"/>
      <c r="D6" s="1144"/>
      <c r="E6" s="1142" t="s">
        <v>879</v>
      </c>
      <c r="F6" s="1143"/>
      <c r="G6" s="1144"/>
    </row>
    <row r="7" spans="1:7" s="265" customFormat="1">
      <c r="A7" s="1145" t="s">
        <v>890</v>
      </c>
      <c r="B7" s="413" t="str">
        <f>Naslovnica!A20</f>
        <v>Listopad 2022.</v>
      </c>
      <c r="C7" s="1146" t="s">
        <v>891</v>
      </c>
      <c r="D7" s="1148" t="s">
        <v>886</v>
      </c>
      <c r="E7" s="413" t="str">
        <f>$B$7</f>
        <v>Listopad 2022.</v>
      </c>
      <c r="F7" s="1146" t="s">
        <v>891</v>
      </c>
      <c r="G7" s="1148" t="s">
        <v>886</v>
      </c>
    </row>
    <row r="8" spans="1:7" s="265" customFormat="1">
      <c r="A8" s="1145"/>
      <c r="B8" s="807" t="str">
        <f>Naslovnica!A24</f>
        <v>October 2022</v>
      </c>
      <c r="C8" s="1147"/>
      <c r="D8" s="1145"/>
      <c r="E8" s="807" t="str">
        <f>$B$8</f>
        <v>October 2022</v>
      </c>
      <c r="F8" s="1147"/>
      <c r="G8" s="1145"/>
    </row>
    <row r="9" spans="1:7" ht="25.5">
      <c r="A9" s="245" t="s">
        <v>492</v>
      </c>
      <c r="B9" s="253">
        <v>117069619</v>
      </c>
      <c r="C9" s="249">
        <v>1600745722.7999997</v>
      </c>
      <c r="D9" s="256">
        <v>-0.25117458356574884</v>
      </c>
      <c r="E9" s="253">
        <v>4645</v>
      </c>
      <c r="F9" s="248">
        <v>1254244</v>
      </c>
      <c r="G9" s="259">
        <v>-0.98665482983112396</v>
      </c>
    </row>
    <row r="10" spans="1:7">
      <c r="A10" s="93" t="s">
        <v>494</v>
      </c>
      <c r="B10" s="254">
        <v>106173602</v>
      </c>
      <c r="C10" s="193">
        <v>1497445313.7999997</v>
      </c>
      <c r="D10" s="257">
        <v>-0.29054942479240453</v>
      </c>
      <c r="E10" s="254">
        <v>4645</v>
      </c>
      <c r="F10" s="194">
        <v>1254244</v>
      </c>
      <c r="G10" s="257">
        <v>-0.98665482983112396</v>
      </c>
    </row>
    <row r="11" spans="1:7">
      <c r="A11" s="93" t="s">
        <v>493</v>
      </c>
      <c r="B11" s="254">
        <v>994812</v>
      </c>
      <c r="C11" s="193">
        <v>36330858.32</v>
      </c>
      <c r="D11" s="257">
        <v>7.0110097712525139</v>
      </c>
      <c r="E11" s="254" t="s">
        <v>140</v>
      </c>
      <c r="F11" s="194" t="s">
        <v>140</v>
      </c>
      <c r="G11" s="257" t="s">
        <v>140</v>
      </c>
    </row>
    <row r="12" spans="1:7">
      <c r="A12" s="93" t="s">
        <v>495</v>
      </c>
      <c r="B12" s="254" t="s">
        <v>140</v>
      </c>
      <c r="C12" s="194" t="s">
        <v>140</v>
      </c>
      <c r="D12" s="258" t="s">
        <v>140</v>
      </c>
      <c r="E12" s="254" t="s">
        <v>140</v>
      </c>
      <c r="F12" s="194" t="s">
        <v>140</v>
      </c>
      <c r="G12" s="257" t="s">
        <v>140</v>
      </c>
    </row>
    <row r="13" spans="1:7">
      <c r="A13" s="93" t="s">
        <v>880</v>
      </c>
      <c r="B13" s="254" t="s">
        <v>140</v>
      </c>
      <c r="C13" s="194" t="s">
        <v>140</v>
      </c>
      <c r="D13" s="258" t="s">
        <v>140</v>
      </c>
      <c r="E13" s="254" t="s">
        <v>140</v>
      </c>
      <c r="F13" s="194" t="s">
        <v>140</v>
      </c>
      <c r="G13" s="257" t="s">
        <v>140</v>
      </c>
    </row>
    <row r="14" spans="1:7">
      <c r="A14" s="93" t="s">
        <v>496</v>
      </c>
      <c r="B14" s="254" t="s">
        <v>140</v>
      </c>
      <c r="C14" s="194" t="s">
        <v>140</v>
      </c>
      <c r="D14" s="258" t="s">
        <v>140</v>
      </c>
      <c r="E14" s="254" t="s">
        <v>140</v>
      </c>
      <c r="F14" s="194" t="s">
        <v>140</v>
      </c>
      <c r="G14" s="257" t="s">
        <v>140</v>
      </c>
    </row>
    <row r="15" spans="1:7" s="265" customFormat="1">
      <c r="A15" s="93" t="s">
        <v>1086</v>
      </c>
      <c r="B15" s="254">
        <v>9901205</v>
      </c>
      <c r="C15" s="194">
        <v>66969550.68</v>
      </c>
      <c r="D15" s="258">
        <v>0.50993011262143528</v>
      </c>
      <c r="E15" s="254" t="s">
        <v>140</v>
      </c>
      <c r="F15" s="194" t="s">
        <v>140</v>
      </c>
      <c r="G15" s="257" t="s">
        <v>140</v>
      </c>
    </row>
    <row r="16" spans="1:7">
      <c r="A16" s="905" t="s">
        <v>1082</v>
      </c>
      <c r="B16" s="906">
        <v>229178898</v>
      </c>
      <c r="C16" s="907">
        <v>919930068.36000001</v>
      </c>
      <c r="D16" s="908">
        <v>-0.15531531982315894</v>
      </c>
      <c r="E16" s="254" t="s">
        <v>140</v>
      </c>
      <c r="F16" s="194" t="s">
        <v>140</v>
      </c>
      <c r="G16" s="257" t="s">
        <v>140</v>
      </c>
    </row>
    <row r="17" spans="1:10">
      <c r="A17" s="905" t="s">
        <v>1083</v>
      </c>
      <c r="B17" s="906" t="s">
        <v>140</v>
      </c>
      <c r="C17" s="907" t="s">
        <v>140</v>
      </c>
      <c r="D17" s="908" t="s">
        <v>140</v>
      </c>
      <c r="E17" s="254" t="s">
        <v>140</v>
      </c>
      <c r="F17" s="194" t="s">
        <v>140</v>
      </c>
      <c r="G17" s="257" t="s">
        <v>140</v>
      </c>
    </row>
    <row r="18" spans="1:10" ht="18.75" customHeight="1">
      <c r="A18" s="406" t="s">
        <v>497</v>
      </c>
      <c r="B18" s="407">
        <v>346248517</v>
      </c>
      <c r="C18" s="408">
        <v>2520675791.1599998</v>
      </c>
      <c r="D18" s="409">
        <v>-0.19035842610084053</v>
      </c>
      <c r="E18" s="407">
        <v>4645</v>
      </c>
      <c r="F18" s="777">
        <v>1254244</v>
      </c>
      <c r="G18" s="409">
        <v>-0.98665482983112396</v>
      </c>
      <c r="J18" s="77"/>
    </row>
    <row r="19" spans="1:10" ht="15" customHeight="1">
      <c r="A19" s="1149" t="s">
        <v>889</v>
      </c>
      <c r="B19" s="410" t="str">
        <f>B7</f>
        <v>Listopad 2022.</v>
      </c>
      <c r="C19" s="1147" t="s">
        <v>891</v>
      </c>
      <c r="D19" s="1145" t="s">
        <v>886</v>
      </c>
      <c r="E19" s="808" t="str">
        <f>E7</f>
        <v>Listopad 2022.</v>
      </c>
      <c r="F19" s="1147" t="s">
        <v>891</v>
      </c>
      <c r="G19" s="1145" t="s">
        <v>886</v>
      </c>
    </row>
    <row r="20" spans="1:10" s="265" customFormat="1">
      <c r="A20" s="1149"/>
      <c r="B20" s="807" t="str">
        <f>B8</f>
        <v>October 2022</v>
      </c>
      <c r="C20" s="1147"/>
      <c r="D20" s="1145"/>
      <c r="E20" s="810" t="str">
        <f>E8</f>
        <v>October 2022</v>
      </c>
      <c r="F20" s="1147"/>
      <c r="G20" s="1145"/>
    </row>
    <row r="21" spans="1:10" ht="25.5">
      <c r="A21" s="246" t="s">
        <v>498</v>
      </c>
      <c r="B21" s="253">
        <v>2539524</v>
      </c>
      <c r="C21" s="248">
        <v>46856831</v>
      </c>
      <c r="D21" s="259">
        <v>0.67474674599683593</v>
      </c>
      <c r="E21" s="253">
        <v>6</v>
      </c>
      <c r="F21" s="248">
        <v>2806</v>
      </c>
      <c r="G21" s="259">
        <v>-0.98998330550918201</v>
      </c>
    </row>
    <row r="22" spans="1:10">
      <c r="A22" s="93" t="s">
        <v>494</v>
      </c>
      <c r="B22" s="254">
        <v>1042749</v>
      </c>
      <c r="C22" s="194">
        <v>18913412</v>
      </c>
      <c r="D22" s="257">
        <v>-0.27770008125232482</v>
      </c>
      <c r="E22" s="254">
        <v>6</v>
      </c>
      <c r="F22" s="194">
        <v>2806</v>
      </c>
      <c r="G22" s="257">
        <v>-0.98998330550918201</v>
      </c>
    </row>
    <row r="23" spans="1:10">
      <c r="A23" s="93" t="s">
        <v>493</v>
      </c>
      <c r="B23" s="254">
        <v>1414000</v>
      </c>
      <c r="C23" s="194">
        <v>27444681</v>
      </c>
      <c r="D23" s="257">
        <v>60.098388281553817</v>
      </c>
      <c r="E23" s="254" t="s">
        <v>140</v>
      </c>
      <c r="F23" s="194" t="s">
        <v>140</v>
      </c>
      <c r="G23" s="257" t="s">
        <v>140</v>
      </c>
    </row>
    <row r="24" spans="1:10">
      <c r="A24" s="93" t="s">
        <v>495</v>
      </c>
      <c r="B24" s="254" t="s">
        <v>140</v>
      </c>
      <c r="C24" s="194" t="s">
        <v>140</v>
      </c>
      <c r="D24" s="258" t="s">
        <v>140</v>
      </c>
      <c r="E24" s="254" t="s">
        <v>140</v>
      </c>
      <c r="F24" s="194" t="s">
        <v>140</v>
      </c>
      <c r="G24" s="257" t="s">
        <v>140</v>
      </c>
    </row>
    <row r="25" spans="1:10">
      <c r="A25" s="93" t="s">
        <v>880</v>
      </c>
      <c r="B25" s="254" t="s">
        <v>140</v>
      </c>
      <c r="C25" s="194" t="s">
        <v>140</v>
      </c>
      <c r="D25" s="258" t="s">
        <v>140</v>
      </c>
      <c r="E25" s="254" t="s">
        <v>140</v>
      </c>
      <c r="F25" s="194" t="s">
        <v>140</v>
      </c>
      <c r="G25" s="257" t="s">
        <v>140</v>
      </c>
    </row>
    <row r="26" spans="1:10">
      <c r="A26" s="93" t="s">
        <v>496</v>
      </c>
      <c r="B26" s="254" t="s">
        <v>140</v>
      </c>
      <c r="C26" s="194" t="s">
        <v>140</v>
      </c>
      <c r="D26" s="258" t="s">
        <v>140</v>
      </c>
      <c r="E26" s="254" t="s">
        <v>140</v>
      </c>
      <c r="F26" s="194" t="s">
        <v>140</v>
      </c>
      <c r="G26" s="257" t="s">
        <v>140</v>
      </c>
    </row>
    <row r="27" spans="1:10" s="265" customFormat="1">
      <c r="A27" s="93" t="s">
        <v>1086</v>
      </c>
      <c r="B27" s="254">
        <v>82775</v>
      </c>
      <c r="C27" s="194">
        <v>498738</v>
      </c>
      <c r="D27" s="258">
        <v>0.66989449050818051</v>
      </c>
      <c r="E27" s="254" t="s">
        <v>140</v>
      </c>
      <c r="F27" s="194" t="s">
        <v>140</v>
      </c>
      <c r="G27" s="257" t="s">
        <v>140</v>
      </c>
    </row>
    <row r="28" spans="1:10">
      <c r="A28" s="905" t="s">
        <v>1084</v>
      </c>
      <c r="B28" s="906">
        <v>1134549</v>
      </c>
      <c r="C28" s="907">
        <v>8585404</v>
      </c>
      <c r="D28" s="988">
        <v>-0.66367340525974883</v>
      </c>
      <c r="E28" s="254" t="s">
        <v>140</v>
      </c>
      <c r="F28" s="194" t="s">
        <v>140</v>
      </c>
      <c r="G28" s="257" t="s">
        <v>140</v>
      </c>
    </row>
    <row r="29" spans="1:10">
      <c r="A29" s="905" t="s">
        <v>1085</v>
      </c>
      <c r="B29" s="906" t="s">
        <v>140</v>
      </c>
      <c r="C29" s="907" t="s">
        <v>140</v>
      </c>
      <c r="D29" s="908" t="s">
        <v>140</v>
      </c>
      <c r="E29" s="254" t="s">
        <v>140</v>
      </c>
      <c r="F29" s="194" t="s">
        <v>140</v>
      </c>
      <c r="G29" s="257" t="s">
        <v>140</v>
      </c>
    </row>
    <row r="30" spans="1:10" ht="18.75" customHeight="1">
      <c r="A30" s="406" t="s">
        <v>499</v>
      </c>
      <c r="B30" s="407">
        <v>3674073</v>
      </c>
      <c r="C30" s="411">
        <v>55442235</v>
      </c>
      <c r="D30" s="409">
        <v>-0.24861249667158725</v>
      </c>
      <c r="E30" s="407">
        <v>6</v>
      </c>
      <c r="F30" s="411">
        <v>2806</v>
      </c>
      <c r="G30" s="409">
        <v>-0.98998330550918201</v>
      </c>
    </row>
    <row r="31" spans="1:10" ht="18.75" customHeight="1">
      <c r="A31" s="414" t="s">
        <v>500</v>
      </c>
      <c r="B31" s="253">
        <v>4679</v>
      </c>
      <c r="C31" s="415">
        <v>72530</v>
      </c>
      <c r="D31" s="416">
        <v>-0.22584381204500326</v>
      </c>
      <c r="E31" s="253">
        <v>2</v>
      </c>
      <c r="F31" s="415">
        <v>137</v>
      </c>
      <c r="G31" s="416">
        <v>-0.89473684210526316</v>
      </c>
    </row>
    <row r="32" spans="1:10" ht="15" customHeight="1">
      <c r="A32" s="1149" t="s">
        <v>888</v>
      </c>
      <c r="B32" s="410" t="str">
        <f>B7</f>
        <v>Listopad 2022.</v>
      </c>
      <c r="C32" s="1147" t="s">
        <v>891</v>
      </c>
      <c r="D32" s="1145" t="s">
        <v>886</v>
      </c>
      <c r="E32" s="410" t="str">
        <f>E7</f>
        <v>Listopad 2022.</v>
      </c>
      <c r="F32" s="1147" t="s">
        <v>891</v>
      </c>
      <c r="G32" s="1145" t="s">
        <v>886</v>
      </c>
    </row>
    <row r="33" spans="1:7" s="265" customFormat="1">
      <c r="A33" s="1149"/>
      <c r="B33" s="807" t="str">
        <f>B8</f>
        <v>October 2022</v>
      </c>
      <c r="C33" s="1147"/>
      <c r="D33" s="1145"/>
      <c r="E33" s="807" t="str">
        <f>E8</f>
        <v>October 2022</v>
      </c>
      <c r="F33" s="1147"/>
      <c r="G33" s="1145"/>
    </row>
    <row r="34" spans="1:7" ht="17.25" customHeight="1">
      <c r="A34" s="247" t="s">
        <v>501</v>
      </c>
      <c r="B34" s="254">
        <v>519987237.82999998</v>
      </c>
      <c r="C34" s="194">
        <v>5624051608.5599995</v>
      </c>
      <c r="D34" s="257">
        <v>0.30048210746198611</v>
      </c>
      <c r="E34" s="254" t="s">
        <v>140</v>
      </c>
      <c r="F34" s="194" t="s">
        <v>140</v>
      </c>
      <c r="G34" s="257" t="s">
        <v>140</v>
      </c>
    </row>
    <row r="35" spans="1:7" ht="17.25" customHeight="1">
      <c r="A35" s="247" t="s">
        <v>502</v>
      </c>
      <c r="B35" s="254">
        <v>432020452</v>
      </c>
      <c r="C35" s="263">
        <v>3655452788</v>
      </c>
      <c r="D35" s="257">
        <v>0.36541200967195642</v>
      </c>
      <c r="E35" s="254" t="s">
        <v>140</v>
      </c>
      <c r="F35" s="194" t="s">
        <v>140</v>
      </c>
      <c r="G35" s="257" t="s">
        <v>140</v>
      </c>
    </row>
    <row r="36" spans="1:7">
      <c r="A36" s="1149" t="s">
        <v>884</v>
      </c>
      <c r="B36" s="809" t="str">
        <f>B7</f>
        <v>Listopad 2022.</v>
      </c>
      <c r="C36" s="1150" t="s">
        <v>885</v>
      </c>
      <c r="D36" s="1145" t="s">
        <v>886</v>
      </c>
      <c r="E36" s="412"/>
      <c r="F36" s="1150"/>
      <c r="G36" s="1145"/>
    </row>
    <row r="37" spans="1:7" s="265" customFormat="1" ht="21" customHeight="1">
      <c r="A37" s="1149"/>
      <c r="B37" s="807" t="str">
        <f>B8</f>
        <v>October 2022</v>
      </c>
      <c r="C37" s="1150"/>
      <c r="D37" s="1145"/>
      <c r="E37" s="412"/>
      <c r="F37" s="1150"/>
      <c r="G37" s="1145"/>
    </row>
    <row r="38" spans="1:7">
      <c r="A38" s="195" t="s">
        <v>62</v>
      </c>
      <c r="B38" s="255">
        <v>1928.91</v>
      </c>
      <c r="C38" s="94">
        <v>-7.2349532305768571E-2</v>
      </c>
      <c r="D38" s="257">
        <v>1.1871288582999462E-2</v>
      </c>
      <c r="E38" s="255"/>
      <c r="F38" s="94"/>
      <c r="G38" s="257"/>
    </row>
    <row r="39" spans="1:7">
      <c r="A39" s="95" t="s">
        <v>111</v>
      </c>
      <c r="B39" s="255">
        <v>1379.71</v>
      </c>
      <c r="C39" s="94">
        <v>-4.2566184379445482E-2</v>
      </c>
      <c r="D39" s="257">
        <v>1.1806894933302114E-2</v>
      </c>
      <c r="E39" s="255"/>
      <c r="F39" s="94"/>
      <c r="G39" s="257"/>
    </row>
    <row r="40" spans="1:7">
      <c r="A40" s="95" t="s">
        <v>63</v>
      </c>
      <c r="B40" s="255">
        <v>1140.92</v>
      </c>
      <c r="C40" s="94">
        <v>-9.6164967401034529E-2</v>
      </c>
      <c r="D40" s="257">
        <v>1.17498913689289E-2</v>
      </c>
      <c r="E40" s="255"/>
      <c r="F40" s="94"/>
      <c r="G40" s="257"/>
    </row>
    <row r="41" spans="1:7" s="265" customFormat="1">
      <c r="A41" s="95" t="s">
        <v>1071</v>
      </c>
      <c r="B41" s="255">
        <v>1206.3800000000001</v>
      </c>
      <c r="C41" s="94">
        <v>-6.7229554715347084E-2</v>
      </c>
      <c r="D41" s="257">
        <v>1.1681831523334463E-2</v>
      </c>
      <c r="E41" s="255"/>
      <c r="F41" s="94"/>
      <c r="G41" s="257"/>
    </row>
    <row r="42" spans="1:7">
      <c r="A42" s="95" t="s">
        <v>845</v>
      </c>
      <c r="B42" s="255">
        <v>1134.55</v>
      </c>
      <c r="C42" s="94">
        <v>-7.0261986904752161E-2</v>
      </c>
      <c r="D42" s="257">
        <v>2.6751373315595517E-2</v>
      </c>
      <c r="E42" s="255"/>
      <c r="F42" s="94"/>
      <c r="G42" s="257"/>
    </row>
    <row r="43" spans="1:7" s="265" customFormat="1">
      <c r="A43" s="95" t="s">
        <v>91</v>
      </c>
      <c r="B43" s="255">
        <v>1326.63</v>
      </c>
      <c r="C43" s="94">
        <v>7.8227864562167682E-2</v>
      </c>
      <c r="D43" s="257">
        <v>4.2137016001696947E-2</v>
      </c>
      <c r="E43" s="255"/>
      <c r="F43" s="94"/>
      <c r="G43" s="257"/>
    </row>
    <row r="44" spans="1:7">
      <c r="A44" s="95" t="s">
        <v>92</v>
      </c>
      <c r="B44" s="255">
        <v>1034.07</v>
      </c>
      <c r="C44" s="94">
        <v>-7.8286834833764307E-2</v>
      </c>
      <c r="D44" s="257">
        <v>5.7482666230339596E-2</v>
      </c>
      <c r="E44" s="255"/>
      <c r="F44" s="94"/>
      <c r="G44" s="257"/>
    </row>
    <row r="45" spans="1:7">
      <c r="A45" s="95" t="s">
        <v>93</v>
      </c>
      <c r="B45" s="255">
        <v>494.67</v>
      </c>
      <c r="C45" s="94">
        <v>3.3037485642685605E-2</v>
      </c>
      <c r="D45" s="257">
        <v>2.7800286729414703E-2</v>
      </c>
      <c r="E45" s="255"/>
      <c r="F45" s="94"/>
      <c r="G45" s="257"/>
    </row>
    <row r="46" spans="1:7">
      <c r="A46" s="95" t="s">
        <v>94</v>
      </c>
      <c r="B46" s="255">
        <v>716.44</v>
      </c>
      <c r="C46" s="94">
        <v>-7.4067851373182503E-2</v>
      </c>
      <c r="D46" s="257">
        <v>3.7957811775614303E-2</v>
      </c>
      <c r="E46" s="255"/>
      <c r="F46" s="94"/>
      <c r="G46" s="257"/>
    </row>
    <row r="47" spans="1:7">
      <c r="A47" s="95" t="s">
        <v>95</v>
      </c>
      <c r="B47" s="255">
        <v>1260.7</v>
      </c>
      <c r="C47" s="94">
        <v>0.55740033848472503</v>
      </c>
      <c r="D47" s="257">
        <v>0.10787915004306026</v>
      </c>
      <c r="E47" s="255"/>
      <c r="F47" s="94"/>
      <c r="G47" s="257"/>
    </row>
    <row r="48" spans="1:7">
      <c r="A48" s="95" t="s">
        <v>96</v>
      </c>
      <c r="B48" s="255">
        <v>3366.92</v>
      </c>
      <c r="C48" s="94">
        <v>-6.2400445558340234E-2</v>
      </c>
      <c r="D48" s="257">
        <v>4.129721437871714E-2</v>
      </c>
      <c r="E48" s="255"/>
      <c r="F48" s="94"/>
      <c r="G48" s="257"/>
    </row>
    <row r="49" spans="1:7">
      <c r="A49" s="195" t="s">
        <v>64</v>
      </c>
      <c r="B49" s="255">
        <v>94.328500000000005</v>
      </c>
      <c r="C49" s="94">
        <v>-0.14678544745406419</v>
      </c>
      <c r="D49" s="257">
        <v>-3.0297391846062172E-2</v>
      </c>
      <c r="E49" s="255"/>
      <c r="F49" s="94"/>
      <c r="G49" s="257"/>
    </row>
    <row r="50" spans="1:7">
      <c r="A50" s="195" t="s">
        <v>82</v>
      </c>
      <c r="B50" s="255">
        <v>163.8877</v>
      </c>
      <c r="C50" s="94">
        <v>-0.12928278650419844</v>
      </c>
      <c r="D50" s="257">
        <v>-2.8126551096567809E-2</v>
      </c>
      <c r="E50" s="255"/>
      <c r="F50" s="94"/>
      <c r="G50" s="257"/>
    </row>
    <row r="51" spans="1:7" ht="15" customHeight="1">
      <c r="A51" s="1149" t="s">
        <v>887</v>
      </c>
      <c r="B51" s="410" t="str">
        <f>B7</f>
        <v>Listopad 2022.</v>
      </c>
      <c r="C51" s="1151"/>
      <c r="D51" s="1145" t="s">
        <v>886</v>
      </c>
      <c r="E51" s="410" t="str">
        <f>E7</f>
        <v>Listopad 2022.</v>
      </c>
      <c r="F51" s="1151"/>
      <c r="G51" s="1145" t="s">
        <v>886</v>
      </c>
    </row>
    <row r="52" spans="1:7" s="265" customFormat="1">
      <c r="A52" s="1149"/>
      <c r="B52" s="807" t="str">
        <f>B8</f>
        <v>October 2022</v>
      </c>
      <c r="C52" s="1151"/>
      <c r="D52" s="1145"/>
      <c r="E52" s="807" t="str">
        <f>E8</f>
        <v>October 2022</v>
      </c>
      <c r="F52" s="1151"/>
      <c r="G52" s="1145"/>
    </row>
    <row r="53" spans="1:7">
      <c r="A53" s="93" t="s">
        <v>494</v>
      </c>
      <c r="B53" s="254">
        <v>134061.60992752001</v>
      </c>
      <c r="C53" s="194"/>
      <c r="D53" s="257">
        <v>9.0904125955166837E-3</v>
      </c>
      <c r="E53" s="254">
        <v>290.95584000000002</v>
      </c>
      <c r="F53" s="194"/>
      <c r="G53" s="257">
        <v>-2.7897335502164999E-3</v>
      </c>
    </row>
    <row r="54" spans="1:7">
      <c r="A54" s="93" t="s">
        <v>493</v>
      </c>
      <c r="B54" s="254">
        <v>120698.03242598</v>
      </c>
      <c r="C54" s="194"/>
      <c r="D54" s="257">
        <v>-2.8213056000643388E-2</v>
      </c>
      <c r="E54" s="254" t="s">
        <v>140</v>
      </c>
      <c r="F54" s="194"/>
      <c r="G54" s="257" t="s">
        <v>140</v>
      </c>
    </row>
    <row r="55" spans="1:7">
      <c r="A55" s="93" t="s">
        <v>495</v>
      </c>
      <c r="B55" s="254" t="s">
        <v>140</v>
      </c>
      <c r="C55" s="194"/>
      <c r="D55" s="258" t="s">
        <v>140</v>
      </c>
      <c r="E55" s="254" t="s">
        <v>140</v>
      </c>
      <c r="F55" s="194"/>
      <c r="G55" s="257" t="s">
        <v>140</v>
      </c>
    </row>
    <row r="56" spans="1:7">
      <c r="A56" s="93" t="s">
        <v>503</v>
      </c>
      <c r="B56" s="254" t="s">
        <v>140</v>
      </c>
      <c r="C56" s="194"/>
      <c r="D56" s="258" t="s">
        <v>140</v>
      </c>
      <c r="E56" s="254" t="s">
        <v>140</v>
      </c>
      <c r="F56" s="194"/>
      <c r="G56" s="257" t="s">
        <v>140</v>
      </c>
    </row>
    <row r="57" spans="1:7" s="265" customFormat="1">
      <c r="A57" s="93" t="s">
        <v>1086</v>
      </c>
      <c r="B57" s="254">
        <v>53.063141960000003</v>
      </c>
      <c r="C57" s="194"/>
      <c r="D57" s="257">
        <v>3.4947625733829923E-3</v>
      </c>
      <c r="E57" s="254" t="s">
        <v>140</v>
      </c>
      <c r="F57" s="194"/>
      <c r="G57" s="257" t="s">
        <v>140</v>
      </c>
    </row>
    <row r="58" spans="1:7" ht="18.75" customHeight="1">
      <c r="A58" s="406" t="s">
        <v>504</v>
      </c>
      <c r="B58" s="407">
        <v>254812.70549546002</v>
      </c>
      <c r="C58" s="411"/>
      <c r="D58" s="409">
        <v>-8.931002598584703E-3</v>
      </c>
      <c r="E58" s="407">
        <v>290.95584000000002</v>
      </c>
      <c r="F58" s="411"/>
      <c r="G58" s="409">
        <v>-2.7897335502164999E-3</v>
      </c>
    </row>
    <row r="59" spans="1:7" s="201" customFormat="1">
      <c r="A59" s="20" t="s">
        <v>505</v>
      </c>
      <c r="B59" s="260"/>
      <c r="C59" s="241"/>
      <c r="D59" s="241"/>
    </row>
    <row r="60" spans="1:7" s="201" customFormat="1">
      <c r="A60" s="293"/>
      <c r="B60" s="261"/>
      <c r="C60" s="243"/>
      <c r="D60" s="244"/>
    </row>
    <row r="61" spans="1:7" s="201" customFormat="1">
      <c r="B61" s="242"/>
      <c r="C61" s="243"/>
      <c r="D61" s="244"/>
    </row>
    <row r="62" spans="1:7" s="201" customFormat="1">
      <c r="A62" s="622" t="s">
        <v>81</v>
      </c>
      <c r="B62" s="242"/>
      <c r="C62" s="243"/>
      <c r="D62" s="244"/>
    </row>
    <row r="63" spans="1:7" ht="12.75" customHeight="1">
      <c r="B63" s="36"/>
      <c r="C63" s="36"/>
      <c r="D63" s="36"/>
    </row>
    <row r="64" spans="1:7" ht="12.75" customHeight="1">
      <c r="B64" s="52"/>
      <c r="C64" s="52"/>
      <c r="G64" s="14" t="s">
        <v>1115</v>
      </c>
    </row>
    <row r="65" spans="2:4" ht="12.75" customHeight="1">
      <c r="B65" s="37"/>
      <c r="C65" s="37"/>
      <c r="D65" s="37"/>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52"/>
    </row>
    <row r="118" spans="1:1">
      <c r="A118" s="653"/>
    </row>
    <row r="120" spans="1:1">
      <c r="A120" s="653"/>
    </row>
    <row r="122" spans="1:1">
      <c r="A122" s="653"/>
    </row>
    <row r="124" spans="1:1">
      <c r="A124" s="653"/>
    </row>
    <row r="126" spans="1:1">
      <c r="A126" s="653"/>
    </row>
    <row r="128" spans="1:1">
      <c r="A128" s="653"/>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1" t="s">
        <v>693</v>
      </c>
      <c r="E1" s="139" t="str">
        <f>Naslovnica!A20</f>
        <v>Listopad 2022.</v>
      </c>
      <c r="G1" s="141" t="s">
        <v>930</v>
      </c>
      <c r="H1" s="265"/>
      <c r="I1" s="265"/>
      <c r="J1" s="265"/>
      <c r="K1" s="139" t="str">
        <f>E1</f>
        <v>Listopad 2022.</v>
      </c>
    </row>
    <row r="2" spans="1:18" ht="12.75" customHeight="1">
      <c r="A2" s="539" t="s">
        <v>694</v>
      </c>
      <c r="E2" s="549" t="str">
        <f>Naslovnica!A24</f>
        <v>October 2022</v>
      </c>
      <c r="G2" s="539" t="s">
        <v>931</v>
      </c>
      <c r="H2" s="265"/>
      <c r="I2" s="265"/>
      <c r="J2" s="265"/>
      <c r="K2" s="537" t="str">
        <f>E2</f>
        <v>October 2022</v>
      </c>
    </row>
    <row r="3" spans="1:18" ht="12.75" customHeight="1">
      <c r="A3" s="39" t="s">
        <v>470</v>
      </c>
      <c r="G3" s="39" t="s">
        <v>479</v>
      </c>
      <c r="H3" s="265"/>
      <c r="I3" s="265"/>
      <c r="J3" s="265"/>
      <c r="K3" s="265"/>
    </row>
    <row r="4" spans="1:18" ht="45" customHeight="1">
      <c r="A4" s="417" t="s">
        <v>471</v>
      </c>
      <c r="B4" s="417" t="s">
        <v>472</v>
      </c>
      <c r="C4" s="417" t="s">
        <v>473</v>
      </c>
      <c r="D4" s="417" t="s">
        <v>474</v>
      </c>
      <c r="E4" s="417" t="s">
        <v>475</v>
      </c>
      <c r="G4" s="417" t="s">
        <v>471</v>
      </c>
      <c r="H4" s="417" t="s">
        <v>472</v>
      </c>
      <c r="I4" s="417" t="s">
        <v>473</v>
      </c>
      <c r="J4" s="417" t="s">
        <v>474</v>
      </c>
      <c r="K4" s="417" t="s">
        <v>480</v>
      </c>
    </row>
    <row r="5" spans="1:18" ht="12.75" customHeight="1">
      <c r="A5" s="96" t="s">
        <v>1567</v>
      </c>
      <c r="B5" s="97">
        <v>27091110</v>
      </c>
      <c r="C5" s="98">
        <v>0.25515862243720294</v>
      </c>
      <c r="D5" s="99">
        <v>612</v>
      </c>
      <c r="E5" s="250">
        <v>10.07</v>
      </c>
      <c r="F5" s="53"/>
      <c r="G5" s="96" t="s">
        <v>1588</v>
      </c>
      <c r="H5" s="97">
        <v>4645</v>
      </c>
      <c r="I5" s="98">
        <v>1</v>
      </c>
      <c r="J5" s="99">
        <v>785</v>
      </c>
      <c r="K5" s="250">
        <v>-1.8800000000000001</v>
      </c>
      <c r="P5" s="77"/>
      <c r="R5" s="806"/>
    </row>
    <row r="6" spans="1:18" ht="12.75" customHeight="1">
      <c r="A6" s="96" t="s">
        <v>1568</v>
      </c>
      <c r="B6" s="97">
        <v>11886491.6</v>
      </c>
      <c r="C6" s="98">
        <v>0.11195336116782902</v>
      </c>
      <c r="D6" s="99">
        <v>29.3</v>
      </c>
      <c r="E6" s="250">
        <v>1.03</v>
      </c>
      <c r="F6" s="53"/>
      <c r="G6" s="96" t="s">
        <v>1589</v>
      </c>
      <c r="H6" s="97">
        <v>0</v>
      </c>
      <c r="I6" s="98">
        <v>0</v>
      </c>
      <c r="J6" s="99">
        <v>222</v>
      </c>
      <c r="K6" s="250">
        <v>0</v>
      </c>
      <c r="P6" s="77"/>
      <c r="R6" s="806"/>
    </row>
    <row r="7" spans="1:18" ht="12.75" customHeight="1">
      <c r="A7" s="96" t="s">
        <v>1569</v>
      </c>
      <c r="B7" s="97">
        <v>7381830</v>
      </c>
      <c r="C7" s="98">
        <v>6.9526039127433978E-2</v>
      </c>
      <c r="D7" s="99">
        <v>346</v>
      </c>
      <c r="E7" s="250">
        <v>-2.2599999999999998</v>
      </c>
      <c r="F7" s="53"/>
      <c r="G7" s="96" t="s">
        <v>1589</v>
      </c>
      <c r="H7" s="97">
        <v>0</v>
      </c>
      <c r="I7" s="98">
        <v>0</v>
      </c>
      <c r="J7" s="99">
        <v>222</v>
      </c>
      <c r="K7" s="97">
        <v>0</v>
      </c>
      <c r="P7" s="77"/>
      <c r="R7" s="806"/>
    </row>
    <row r="8" spans="1:18" ht="12.75" customHeight="1">
      <c r="A8" s="96" t="s">
        <v>1570</v>
      </c>
      <c r="B8" s="97">
        <v>6979671</v>
      </c>
      <c r="C8" s="98">
        <v>6.5738289698166474E-2</v>
      </c>
      <c r="D8" s="99">
        <v>177</v>
      </c>
      <c r="E8" s="250">
        <v>-1.67</v>
      </c>
      <c r="G8" s="96"/>
      <c r="H8" s="97"/>
      <c r="I8" s="98"/>
      <c r="J8" s="99"/>
      <c r="K8" s="250"/>
      <c r="P8" s="77"/>
      <c r="R8" s="806"/>
    </row>
    <row r="9" spans="1:18" ht="12.75" customHeight="1">
      <c r="A9" s="96" t="s">
        <v>1571</v>
      </c>
      <c r="B9" s="97">
        <v>5991688</v>
      </c>
      <c r="C9" s="98">
        <v>5.6432935237925641E-2</v>
      </c>
      <c r="D9" s="99">
        <v>386</v>
      </c>
      <c r="E9" s="250">
        <v>-1.03</v>
      </c>
      <c r="G9" s="96"/>
      <c r="H9" s="97"/>
      <c r="I9" s="98"/>
      <c r="J9" s="99"/>
      <c r="K9" s="250"/>
      <c r="P9" s="77"/>
      <c r="R9" s="806"/>
    </row>
    <row r="10" spans="1:18" ht="12.75" customHeight="1">
      <c r="A10" s="96" t="s">
        <v>1572</v>
      </c>
      <c r="B10" s="97">
        <v>5012190</v>
      </c>
      <c r="C10" s="98">
        <v>4.720749706429616E-2</v>
      </c>
      <c r="D10" s="99">
        <v>373</v>
      </c>
      <c r="E10" s="251">
        <v>-1.32</v>
      </c>
      <c r="G10" s="96"/>
      <c r="H10" s="97"/>
      <c r="I10" s="98"/>
      <c r="J10" s="99"/>
      <c r="K10" s="251"/>
    </row>
    <row r="11" spans="1:18" ht="12.75" customHeight="1">
      <c r="A11" s="96" t="s">
        <v>1573</v>
      </c>
      <c r="B11" s="97">
        <v>4805506</v>
      </c>
      <c r="C11" s="98">
        <v>4.526083615893603E-2</v>
      </c>
      <c r="D11" s="99">
        <v>62.4</v>
      </c>
      <c r="E11" s="250">
        <v>-3.11</v>
      </c>
      <c r="G11" s="96"/>
      <c r="H11" s="97"/>
      <c r="I11" s="98"/>
      <c r="J11" s="99"/>
      <c r="K11" s="250"/>
    </row>
    <row r="12" spans="1:18" ht="12.75" customHeight="1">
      <c r="A12" s="96" t="s">
        <v>1574</v>
      </c>
      <c r="B12" s="97">
        <v>4551330</v>
      </c>
      <c r="C12" s="98">
        <v>4.2866870093440798E-2</v>
      </c>
      <c r="D12" s="99">
        <v>1560</v>
      </c>
      <c r="E12" s="250">
        <v>-0.64</v>
      </c>
      <c r="G12" s="96"/>
      <c r="H12" s="97"/>
      <c r="I12" s="98"/>
      <c r="J12" s="99"/>
      <c r="K12" s="250"/>
    </row>
    <row r="13" spans="1:18" ht="12.75" customHeight="1">
      <c r="A13" s="96" t="s">
        <v>1575</v>
      </c>
      <c r="B13" s="97">
        <v>4383333.2</v>
      </c>
      <c r="C13" s="98">
        <v>4.1284586013465553E-2</v>
      </c>
      <c r="D13" s="99">
        <v>77</v>
      </c>
      <c r="E13" s="250">
        <v>0.26</v>
      </c>
      <c r="G13" s="96"/>
      <c r="H13" s="97"/>
      <c r="I13" s="98"/>
      <c r="J13" s="99"/>
      <c r="K13" s="250"/>
    </row>
    <row r="14" spans="1:18" ht="12.75" customHeight="1">
      <c r="A14" s="96" t="s">
        <v>1576</v>
      </c>
      <c r="B14" s="97">
        <v>3459424</v>
      </c>
      <c r="C14" s="98">
        <v>3.2582713010511508E-2</v>
      </c>
      <c r="D14" s="99">
        <v>250</v>
      </c>
      <c r="E14" s="250">
        <v>8.6999999999999993</v>
      </c>
      <c r="G14" s="96"/>
      <c r="H14" s="97"/>
      <c r="I14" s="98"/>
      <c r="J14" s="99"/>
      <c r="K14" s="250"/>
    </row>
    <row r="15" spans="1:18" ht="12.75" customHeight="1">
      <c r="A15" s="96" t="s">
        <v>476</v>
      </c>
      <c r="B15" s="97">
        <v>24631028.200000003</v>
      </c>
      <c r="C15" s="98">
        <v>0.23198825071414647</v>
      </c>
      <c r="D15" s="100"/>
      <c r="E15" s="252"/>
      <c r="G15" s="96" t="s">
        <v>481</v>
      </c>
      <c r="H15" s="97"/>
      <c r="I15" s="98"/>
      <c r="J15" s="100"/>
      <c r="K15" s="252"/>
    </row>
    <row r="16" spans="1:18" ht="15.75" customHeight="1">
      <c r="A16" s="419" t="s">
        <v>477</v>
      </c>
      <c r="B16" s="420">
        <f>SUM(B5:B15)</f>
        <v>106173602</v>
      </c>
      <c r="C16" s="421"/>
      <c r="D16" s="422"/>
      <c r="E16" s="422"/>
      <c r="G16" s="419" t="s">
        <v>477</v>
      </c>
      <c r="H16" s="420">
        <f>SUM(H5:H15)</f>
        <v>4645</v>
      </c>
      <c r="I16" s="421"/>
      <c r="J16" s="422"/>
      <c r="K16" s="422"/>
    </row>
    <row r="17" spans="1:11" ht="12.75" customHeight="1">
      <c r="A17" s="38" t="s">
        <v>478</v>
      </c>
      <c r="G17" s="38" t="s">
        <v>478</v>
      </c>
      <c r="H17" s="265"/>
      <c r="I17" s="265"/>
      <c r="J17" s="265"/>
      <c r="K17" s="265"/>
    </row>
    <row r="18" spans="1:11" ht="12.75" customHeight="1"/>
    <row r="19" spans="1:11" ht="12.75" customHeight="1">
      <c r="A19" s="141" t="s">
        <v>932</v>
      </c>
    </row>
    <row r="20" spans="1:11" ht="12.75" customHeight="1">
      <c r="A20" s="539" t="s">
        <v>933</v>
      </c>
    </row>
    <row r="21" spans="1:11" ht="12.75" customHeight="1">
      <c r="A21" s="39" t="s">
        <v>482</v>
      </c>
    </row>
    <row r="22" spans="1:11" ht="43.5">
      <c r="A22" s="417" t="s">
        <v>483</v>
      </c>
      <c r="B22" s="417" t="s">
        <v>472</v>
      </c>
      <c r="C22" s="417" t="s">
        <v>473</v>
      </c>
      <c r="D22" s="417" t="s">
        <v>484</v>
      </c>
    </row>
    <row r="23" spans="1:11" ht="15" customHeight="1">
      <c r="A23" s="102" t="s">
        <v>1577</v>
      </c>
      <c r="B23" s="97">
        <v>994811.57</v>
      </c>
      <c r="C23" s="103">
        <v>1</v>
      </c>
      <c r="D23" s="136">
        <v>69.5</v>
      </c>
      <c r="E23" s="53"/>
      <c r="F23" s="53"/>
      <c r="H23" s="45"/>
    </row>
    <row r="24" spans="1:11" ht="12.75" customHeight="1">
      <c r="A24" s="102"/>
      <c r="B24" s="97"/>
      <c r="C24" s="103"/>
      <c r="D24" s="136"/>
      <c r="E24" s="53"/>
      <c r="F24" s="53"/>
    </row>
    <row r="25" spans="1:11" ht="12.75" customHeight="1">
      <c r="A25" s="102"/>
      <c r="B25" s="97"/>
      <c r="C25" s="103"/>
      <c r="D25" s="136"/>
      <c r="E25" s="53"/>
      <c r="F25" s="53"/>
    </row>
    <row r="26" spans="1:11" ht="12.75" customHeight="1">
      <c r="A26" s="102"/>
      <c r="B26" s="97"/>
      <c r="C26" s="103"/>
      <c r="D26" s="136"/>
      <c r="E26" s="53"/>
    </row>
    <row r="27" spans="1:11" ht="12.75" customHeight="1">
      <c r="A27" s="102"/>
      <c r="B27" s="97"/>
      <c r="C27" s="103"/>
      <c r="D27" s="136"/>
    </row>
    <row r="28" spans="1:11" ht="12.75" customHeight="1">
      <c r="A28" s="102"/>
      <c r="B28" s="97"/>
      <c r="C28" s="103"/>
      <c r="D28" s="136"/>
    </row>
    <row r="29" spans="1:11" ht="12.75" customHeight="1">
      <c r="A29" s="102"/>
      <c r="B29" s="97"/>
      <c r="C29" s="103"/>
      <c r="D29" s="137"/>
    </row>
    <row r="30" spans="1:11" ht="12.75" customHeight="1">
      <c r="A30" s="102"/>
      <c r="B30" s="97"/>
      <c r="C30" s="103"/>
      <c r="D30" s="136"/>
    </row>
    <row r="31" spans="1:11" ht="12.75" customHeight="1">
      <c r="A31" s="102"/>
      <c r="B31" s="97"/>
      <c r="C31" s="103"/>
      <c r="D31" s="136"/>
    </row>
    <row r="32" spans="1:11" ht="12.75" customHeight="1">
      <c r="A32" s="102"/>
      <c r="B32" s="97"/>
      <c r="C32" s="103"/>
      <c r="D32" s="136"/>
    </row>
    <row r="33" spans="1:10" ht="15" customHeight="1">
      <c r="A33" s="96" t="s">
        <v>481</v>
      </c>
      <c r="B33" s="269">
        <v>0</v>
      </c>
      <c r="C33" s="103"/>
      <c r="D33" s="104"/>
    </row>
    <row r="34" spans="1:10" ht="15" customHeight="1">
      <c r="A34" s="427" t="s">
        <v>477</v>
      </c>
      <c r="B34" s="428">
        <f>SUM(B23:B33)</f>
        <v>994811.57</v>
      </c>
      <c r="C34" s="429"/>
      <c r="D34" s="430"/>
    </row>
    <row r="35" spans="1:10" ht="15" customHeight="1">
      <c r="A35" s="101" t="s">
        <v>485</v>
      </c>
      <c r="B35" s="97"/>
      <c r="C35" s="103"/>
      <c r="D35" s="104"/>
    </row>
    <row r="36" spans="1:10" ht="12.75" customHeight="1">
      <c r="A36" s="190"/>
      <c r="B36" s="269"/>
      <c r="C36" s="103"/>
      <c r="D36" s="104"/>
    </row>
    <row r="37" spans="1:10" ht="12.75" customHeight="1">
      <c r="A37" s="96" t="s">
        <v>481</v>
      </c>
      <c r="B37" s="270">
        <v>0</v>
      </c>
      <c r="C37" s="103"/>
      <c r="D37" s="104"/>
    </row>
    <row r="38" spans="1:10" ht="15" customHeight="1">
      <c r="A38" s="105" t="s">
        <v>477</v>
      </c>
      <c r="B38" s="97"/>
      <c r="C38" s="103"/>
      <c r="D38" s="104"/>
    </row>
    <row r="39" spans="1:10" ht="26.25" customHeight="1">
      <c r="A39" s="423" t="s">
        <v>486</v>
      </c>
      <c r="B39" s="424">
        <f>B34+B38</f>
        <v>994811.57</v>
      </c>
      <c r="C39" s="425"/>
      <c r="D39" s="426"/>
    </row>
    <row r="40" spans="1:10" ht="12.75" customHeight="1"/>
    <row r="41" spans="1:10" ht="12.75" customHeight="1">
      <c r="A41" s="141" t="s">
        <v>934</v>
      </c>
      <c r="G41" s="146"/>
      <c r="H41" s="201"/>
      <c r="I41" s="201"/>
      <c r="J41" s="201"/>
    </row>
    <row r="42" spans="1:10" ht="12.75" customHeight="1">
      <c r="A42" s="539" t="s">
        <v>935</v>
      </c>
      <c r="B42" s="45"/>
      <c r="G42" s="165"/>
      <c r="H42" s="201"/>
      <c r="I42" s="201"/>
      <c r="J42" s="201"/>
    </row>
    <row r="43" spans="1:10" ht="12.75" customHeight="1">
      <c r="A43" s="39" t="s">
        <v>482</v>
      </c>
      <c r="G43" s="214"/>
      <c r="H43" s="201"/>
      <c r="I43" s="201"/>
      <c r="J43" s="201"/>
    </row>
    <row r="44" spans="1:10" ht="43.5">
      <c r="A44" s="417" t="s">
        <v>984</v>
      </c>
      <c r="B44" s="417" t="s">
        <v>472</v>
      </c>
      <c r="C44" s="417" t="s">
        <v>473</v>
      </c>
      <c r="D44" s="204"/>
      <c r="G44" s="204"/>
      <c r="H44" s="215"/>
      <c r="I44" s="204"/>
      <c r="J44" s="204"/>
    </row>
    <row r="45" spans="1:10" ht="12.75" customHeight="1">
      <c r="A45" s="102" t="s">
        <v>1578</v>
      </c>
      <c r="B45" s="97">
        <v>140547210</v>
      </c>
      <c r="C45" s="103">
        <v>0.27028972977592436</v>
      </c>
      <c r="D45" s="206"/>
      <c r="E45" s="53"/>
      <c r="F45" s="53"/>
      <c r="G45" s="203"/>
      <c r="H45" s="200"/>
      <c r="I45" s="205"/>
      <c r="J45" s="206"/>
    </row>
    <row r="46" spans="1:10" ht="12.75" customHeight="1">
      <c r="A46" s="102" t="s">
        <v>1579</v>
      </c>
      <c r="B46" s="97">
        <v>119130750</v>
      </c>
      <c r="C46" s="103">
        <v>0.22910321895043806</v>
      </c>
      <c r="D46" s="206"/>
      <c r="E46" s="53"/>
      <c r="F46" s="53"/>
      <c r="G46" s="211"/>
      <c r="H46" s="212"/>
      <c r="I46" s="205"/>
      <c r="J46" s="206"/>
    </row>
    <row r="47" spans="1:10" ht="12.75" customHeight="1">
      <c r="A47" s="102" t="s">
        <v>1580</v>
      </c>
      <c r="B47" s="97">
        <v>91423175.280000001</v>
      </c>
      <c r="C47" s="103">
        <v>0.17581811365510683</v>
      </c>
      <c r="D47" s="206"/>
      <c r="E47" s="53"/>
      <c r="G47" s="211"/>
      <c r="H47" s="212"/>
      <c r="I47" s="205"/>
      <c r="J47" s="206"/>
    </row>
    <row r="48" spans="1:10" ht="12.75" customHeight="1">
      <c r="A48" s="102" t="s">
        <v>1581</v>
      </c>
      <c r="B48" s="97">
        <v>83157725.510000005</v>
      </c>
      <c r="C48" s="103">
        <v>0.15992262782646766</v>
      </c>
      <c r="D48" s="206"/>
      <c r="G48" s="211"/>
      <c r="H48" s="212"/>
      <c r="I48" s="205"/>
      <c r="J48" s="206"/>
    </row>
    <row r="49" spans="1:10" ht="12.75" customHeight="1">
      <c r="A49" s="102" t="s">
        <v>1582</v>
      </c>
      <c r="B49" s="97">
        <v>24017000</v>
      </c>
      <c r="C49" s="103">
        <v>4.6187672028696801E-2</v>
      </c>
      <c r="D49" s="206"/>
      <c r="G49" s="211"/>
      <c r="H49" s="212"/>
      <c r="I49" s="205"/>
      <c r="J49" s="206"/>
    </row>
    <row r="50" spans="1:10" ht="12.75" customHeight="1">
      <c r="A50" s="102" t="s">
        <v>1583</v>
      </c>
      <c r="B50" s="97">
        <v>17097227.5</v>
      </c>
      <c r="C50" s="103">
        <v>3.2880090617896311E-2</v>
      </c>
      <c r="D50" s="207"/>
      <c r="G50" s="211"/>
      <c r="H50" s="212"/>
      <c r="I50" s="205"/>
      <c r="J50" s="207"/>
    </row>
    <row r="51" spans="1:10" ht="12.75" customHeight="1">
      <c r="A51" s="102" t="s">
        <v>1584</v>
      </c>
      <c r="B51" s="97">
        <v>15029595</v>
      </c>
      <c r="C51" s="103">
        <v>2.8903776682522433E-2</v>
      </c>
      <c r="D51" s="206"/>
      <c r="G51" s="211"/>
      <c r="H51" s="212"/>
      <c r="I51" s="205"/>
      <c r="J51" s="206"/>
    </row>
    <row r="52" spans="1:10" ht="12.75" customHeight="1">
      <c r="A52" s="102" t="s">
        <v>1585</v>
      </c>
      <c r="B52" s="97">
        <v>14662527.689999999</v>
      </c>
      <c r="C52" s="103">
        <v>2.8197860684407099E-2</v>
      </c>
      <c r="D52" s="206"/>
      <c r="G52" s="211"/>
      <c r="H52" s="212"/>
      <c r="I52" s="205"/>
      <c r="J52" s="206"/>
    </row>
    <row r="53" spans="1:10" ht="12.75" customHeight="1">
      <c r="A53" s="102" t="s">
        <v>1586</v>
      </c>
      <c r="B53" s="97">
        <v>6285311.3300000001</v>
      </c>
      <c r="C53" s="103">
        <v>1.2087433830548864E-2</v>
      </c>
      <c r="D53" s="206"/>
      <c r="G53" s="211"/>
      <c r="H53" s="212"/>
      <c r="I53" s="205"/>
      <c r="J53" s="206"/>
    </row>
    <row r="54" spans="1:10" ht="12.75" customHeight="1">
      <c r="A54" s="106" t="s">
        <v>1587</v>
      </c>
      <c r="B54" s="97">
        <v>2946000</v>
      </c>
      <c r="C54" s="103">
        <v>5.6655236622617632E-3</v>
      </c>
      <c r="D54" s="206"/>
      <c r="G54" s="211"/>
      <c r="H54" s="212"/>
      <c r="I54" s="205"/>
      <c r="J54" s="206"/>
    </row>
    <row r="55" spans="1:10" ht="24">
      <c r="A55" s="107" t="s">
        <v>487</v>
      </c>
      <c r="B55" s="97">
        <v>5690715.5200000405</v>
      </c>
      <c r="C55" s="103">
        <v>1.0943952285729967E-2</v>
      </c>
      <c r="D55" s="208"/>
      <c r="G55" s="213"/>
      <c r="H55" s="212"/>
      <c r="I55" s="205"/>
      <c r="J55" s="208"/>
    </row>
    <row r="56" spans="1:10" ht="26.25" customHeight="1">
      <c r="A56" s="423" t="s">
        <v>488</v>
      </c>
      <c r="B56" s="424">
        <f>SUM(B45:B55)</f>
        <v>519987237.82999998</v>
      </c>
      <c r="C56" s="425"/>
      <c r="D56" s="210"/>
      <c r="G56" s="203"/>
      <c r="H56" s="200"/>
      <c r="I56" s="209"/>
      <c r="J56" s="210"/>
    </row>
    <row r="57" spans="1:10" ht="12.75" customHeight="1">
      <c r="G57" s="201"/>
      <c r="H57" s="201"/>
      <c r="I57" s="201"/>
      <c r="J57" s="201"/>
    </row>
    <row r="58" spans="1:10" ht="12.75" customHeight="1">
      <c r="A58" s="142" t="s">
        <v>936</v>
      </c>
      <c r="G58" s="216"/>
      <c r="H58" s="201"/>
      <c r="I58" s="201"/>
      <c r="J58" s="201"/>
    </row>
    <row r="59" spans="1:10" ht="12.75" customHeight="1">
      <c r="A59" s="550" t="s">
        <v>937</v>
      </c>
      <c r="G59" s="217"/>
      <c r="H59" s="201"/>
      <c r="I59" s="201"/>
      <c r="J59" s="201"/>
    </row>
    <row r="60" spans="1:10" ht="12.75" customHeight="1">
      <c r="A60" s="39" t="s">
        <v>489</v>
      </c>
      <c r="G60" s="214"/>
      <c r="H60" s="201"/>
      <c r="I60" s="201"/>
      <c r="J60" s="201"/>
    </row>
    <row r="61" spans="1:10" ht="12.75" customHeight="1">
      <c r="A61" s="418"/>
      <c r="B61" s="909" t="s">
        <v>65</v>
      </c>
      <c r="C61" s="909" t="s">
        <v>66</v>
      </c>
      <c r="D61" s="909" t="s">
        <v>67</v>
      </c>
      <c r="E61" s="909" t="s">
        <v>68</v>
      </c>
      <c r="F61" s="909" t="s">
        <v>69</v>
      </c>
      <c r="G61" s="218"/>
      <c r="H61" s="198"/>
      <c r="I61" s="198"/>
      <c r="J61" s="198"/>
    </row>
    <row r="62" spans="1:10" ht="12.75" customHeight="1">
      <c r="A62" s="418"/>
      <c r="B62" s="910" t="s">
        <v>70</v>
      </c>
      <c r="C62" s="910" t="s">
        <v>71</v>
      </c>
      <c r="D62" s="910" t="s">
        <v>200</v>
      </c>
      <c r="E62" s="910" t="s">
        <v>72</v>
      </c>
      <c r="F62" s="910" t="s">
        <v>73</v>
      </c>
      <c r="G62" s="218"/>
      <c r="H62" s="199"/>
      <c r="I62" s="199"/>
      <c r="J62" s="199"/>
    </row>
    <row r="63" spans="1:10" ht="12.75" customHeight="1">
      <c r="A63" s="108" t="s">
        <v>140</v>
      </c>
      <c r="B63" s="109" t="s">
        <v>140</v>
      </c>
      <c r="C63" s="109" t="s">
        <v>140</v>
      </c>
      <c r="D63" s="109" t="s">
        <v>140</v>
      </c>
      <c r="E63" s="110" t="s">
        <v>140</v>
      </c>
      <c r="F63" s="110" t="s">
        <v>140</v>
      </c>
      <c r="G63" s="203"/>
      <c r="H63" s="200"/>
      <c r="I63" s="200"/>
      <c r="J63" s="202"/>
    </row>
    <row r="64" spans="1:10" ht="15" customHeight="1">
      <c r="A64" s="419" t="s">
        <v>477</v>
      </c>
      <c r="B64" s="431"/>
      <c r="C64" s="431"/>
      <c r="D64" s="431"/>
      <c r="E64" s="432" t="str">
        <f>IF(SUM(E63:E63)=0,"",SUM(E63:E63))</f>
        <v/>
      </c>
      <c r="F64" s="432" t="str">
        <f>IF(SUM(F63:F63)=0,"",SUM(F63:F63))</f>
        <v/>
      </c>
      <c r="G64" s="203"/>
      <c r="H64" s="200"/>
      <c r="I64" s="200"/>
      <c r="J64" s="202"/>
    </row>
    <row r="65" spans="1:7" ht="12.75" customHeight="1"/>
    <row r="66" spans="1:7" ht="12.75" customHeight="1">
      <c r="A66" s="142" t="s">
        <v>938</v>
      </c>
    </row>
    <row r="67" spans="1:7" ht="12.75" customHeight="1">
      <c r="A67" s="550" t="s">
        <v>939</v>
      </c>
    </row>
    <row r="68" spans="1:7" ht="12.75" customHeight="1">
      <c r="A68" s="39" t="s">
        <v>490</v>
      </c>
    </row>
    <row r="69" spans="1:7" ht="12.75" customHeight="1">
      <c r="A69" s="418"/>
      <c r="B69" s="909" t="s">
        <v>65</v>
      </c>
      <c r="C69" s="909" t="s">
        <v>66</v>
      </c>
      <c r="D69" s="909" t="s">
        <v>67</v>
      </c>
      <c r="E69" s="909" t="s">
        <v>68</v>
      </c>
      <c r="F69" s="909" t="s">
        <v>69</v>
      </c>
    </row>
    <row r="70" spans="1:7" ht="12.75" customHeight="1">
      <c r="A70" s="418"/>
      <c r="B70" s="910" t="s">
        <v>70</v>
      </c>
      <c r="C70" s="910" t="s">
        <v>71</v>
      </c>
      <c r="D70" s="910" t="s">
        <v>200</v>
      </c>
      <c r="E70" s="910" t="s">
        <v>72</v>
      </c>
      <c r="F70" s="910" t="s">
        <v>73</v>
      </c>
    </row>
    <row r="71" spans="1:7" ht="12.75" customHeight="1">
      <c r="A71" s="108" t="s">
        <v>140</v>
      </c>
      <c r="B71" s="111" t="s">
        <v>140</v>
      </c>
      <c r="C71" s="111" t="s">
        <v>140</v>
      </c>
      <c r="D71" s="111" t="s">
        <v>140</v>
      </c>
      <c r="E71" s="112" t="s">
        <v>140</v>
      </c>
      <c r="F71" s="112" t="s">
        <v>140</v>
      </c>
      <c r="G71" s="53"/>
    </row>
    <row r="72" spans="1:7" ht="15" customHeight="1">
      <c r="A72" s="419" t="s">
        <v>477</v>
      </c>
      <c r="B72" s="433"/>
      <c r="C72" s="433"/>
      <c r="D72" s="433"/>
      <c r="E72" s="432" t="str">
        <f>IF(SUM(E71)=0,"",SUM(E71))</f>
        <v/>
      </c>
      <c r="F72" s="432" t="str">
        <f>IF(SUM(F71)=0,"",SUM(F71))</f>
        <v/>
      </c>
    </row>
    <row r="73" spans="1:7" ht="12.75" customHeight="1">
      <c r="A73" s="17"/>
    </row>
    <row r="74" spans="1:7" s="265" customFormat="1" ht="12.75" customHeight="1">
      <c r="A74" s="142" t="s">
        <v>1088</v>
      </c>
    </row>
    <row r="75" spans="1:7" s="265" customFormat="1" ht="12.75" customHeight="1">
      <c r="A75" s="550" t="s">
        <v>1089</v>
      </c>
    </row>
    <row r="76" spans="1:7" ht="12.75" customHeight="1">
      <c r="A76" s="39" t="s">
        <v>490</v>
      </c>
    </row>
    <row r="77" spans="1:7" ht="43.5">
      <c r="A77" s="417" t="s">
        <v>1087</v>
      </c>
      <c r="B77" s="417" t="s">
        <v>472</v>
      </c>
      <c r="C77" s="417" t="s">
        <v>473</v>
      </c>
      <c r="D77" s="417" t="s">
        <v>474</v>
      </c>
      <c r="E77" s="417" t="s">
        <v>475</v>
      </c>
    </row>
    <row r="78" spans="1:7" ht="12.75" customHeight="1">
      <c r="A78" s="96" t="s">
        <v>1171</v>
      </c>
      <c r="B78" s="97">
        <v>5584208.0999999996</v>
      </c>
      <c r="C78" s="98">
        <v>0.56399277663678304</v>
      </c>
      <c r="D78" s="99">
        <v>112.9</v>
      </c>
      <c r="E78" s="250">
        <v>1.0699999999999998</v>
      </c>
    </row>
    <row r="79" spans="1:7" ht="12.75" customHeight="1">
      <c r="A79" s="96" t="s">
        <v>1080</v>
      </c>
      <c r="B79" s="97">
        <v>4316996.9000000004</v>
      </c>
      <c r="C79" s="98">
        <v>0.43600722336321696</v>
      </c>
      <c r="D79" s="99">
        <v>133.52000000000001</v>
      </c>
      <c r="E79" s="250">
        <v>5.2200000000000006</v>
      </c>
    </row>
    <row r="80" spans="1:7" ht="12.75" customHeight="1">
      <c r="A80" s="419" t="s">
        <v>477</v>
      </c>
      <c r="B80" s="420">
        <f>SUM(B78:B79)</f>
        <v>9901205</v>
      </c>
      <c r="C80" s="421"/>
      <c r="D80" s="422"/>
      <c r="E80" s="422"/>
    </row>
    <row r="81" spans="1:11" ht="12.75" customHeight="1">
      <c r="A81" s="17" t="s">
        <v>491</v>
      </c>
      <c r="B81" s="265"/>
      <c r="C81" s="265"/>
      <c r="D81" s="265"/>
      <c r="E81" s="265"/>
    </row>
    <row r="82" spans="1:11" ht="12.75" customHeight="1">
      <c r="A82" s="265"/>
      <c r="B82" s="265"/>
      <c r="C82" s="265"/>
      <c r="D82" s="265"/>
      <c r="E82" s="265"/>
    </row>
    <row r="83" spans="1:11" ht="12.75" customHeight="1">
      <c r="A83" s="622" t="s">
        <v>81</v>
      </c>
      <c r="K83" s="35" t="s">
        <v>1116</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K107"/>
  <sheetViews>
    <sheetView showGridLines="0" zoomScaleNormal="100" zoomScaleSheetLayoutView="50" workbookViewId="0"/>
  </sheetViews>
  <sheetFormatPr defaultColWidth="9.140625" defaultRowHeight="12.75"/>
  <cols>
    <col min="1" max="1" width="9.140625" style="318"/>
    <col min="2" max="2" width="13.42578125" style="318" customWidth="1"/>
    <col min="3" max="4" width="14.85546875" style="318" bestFit="1" customWidth="1"/>
    <col min="5" max="5" width="14.42578125" style="318" bestFit="1" customWidth="1"/>
    <col min="6" max="6" width="10.5703125" style="318" bestFit="1" customWidth="1"/>
    <col min="7" max="7" width="11.140625" style="318" bestFit="1" customWidth="1"/>
    <col min="8" max="8" width="13.5703125" style="318" customWidth="1"/>
    <col min="9" max="9" width="12.7109375" style="318" bestFit="1" customWidth="1"/>
    <col min="10" max="10" width="12.85546875" style="318" bestFit="1" customWidth="1"/>
    <col min="11" max="11" width="10.7109375" style="318" bestFit="1" customWidth="1"/>
    <col min="12" max="16384" width="9.140625" style="318"/>
  </cols>
  <sheetData>
    <row r="1" spans="1:7" ht="15">
      <c r="A1" s="727" t="s">
        <v>695</v>
      </c>
      <c r="B1" s="726"/>
      <c r="C1" s="726"/>
      <c r="D1" s="726"/>
    </row>
    <row r="2" spans="1:7">
      <c r="A2" s="728" t="s">
        <v>696</v>
      </c>
      <c r="B2" s="726"/>
      <c r="C2" s="726"/>
      <c r="D2" s="726"/>
    </row>
    <row r="3" spans="1:7">
      <c r="A3" s="42" t="s">
        <v>881</v>
      </c>
    </row>
    <row r="4" spans="1:7">
      <c r="A4" s="1152"/>
      <c r="B4" s="1152"/>
      <c r="C4" s="1152"/>
      <c r="D4" s="1152"/>
      <c r="E4" s="1152"/>
      <c r="F4" s="1152"/>
      <c r="G4" s="1152"/>
    </row>
    <row r="5" spans="1:7">
      <c r="A5" s="150" t="s">
        <v>698</v>
      </c>
    </row>
    <row r="6" spans="1:7" s="730" customFormat="1">
      <c r="A6" s="729" t="s">
        <v>699</v>
      </c>
    </row>
    <row r="8" spans="1:7" ht="63.75">
      <c r="A8" s="751" t="s">
        <v>697</v>
      </c>
      <c r="B8" s="733" t="s">
        <v>652</v>
      </c>
      <c r="C8" s="733" t="s">
        <v>653</v>
      </c>
      <c r="D8" s="733" t="s">
        <v>654</v>
      </c>
      <c r="E8" s="725"/>
    </row>
    <row r="9" spans="1:7">
      <c r="A9" s="734" t="s">
        <v>1077</v>
      </c>
      <c r="B9" s="735">
        <v>7</v>
      </c>
      <c r="C9" s="735">
        <v>13</v>
      </c>
      <c r="D9" s="735">
        <v>7</v>
      </c>
    </row>
    <row r="10" spans="1:7">
      <c r="A10" s="734" t="s">
        <v>1172</v>
      </c>
      <c r="B10" s="735">
        <v>7</v>
      </c>
      <c r="C10" s="735">
        <v>13</v>
      </c>
      <c r="D10" s="735">
        <v>7</v>
      </c>
    </row>
    <row r="11" spans="1:7">
      <c r="A11" s="734" t="s">
        <v>1200</v>
      </c>
      <c r="B11" s="735">
        <v>7</v>
      </c>
      <c r="C11" s="735">
        <v>13</v>
      </c>
      <c r="D11" s="735">
        <v>6</v>
      </c>
    </row>
    <row r="12" spans="1:7">
      <c r="A12" s="734" t="s">
        <v>1412</v>
      </c>
      <c r="B12" s="735">
        <v>7</v>
      </c>
      <c r="C12" s="735">
        <v>13</v>
      </c>
      <c r="D12" s="735">
        <v>6</v>
      </c>
    </row>
    <row r="13" spans="1:7">
      <c r="A13" s="734" t="s">
        <v>1433</v>
      </c>
      <c r="B13" s="735">
        <v>7</v>
      </c>
      <c r="C13" s="735">
        <v>13</v>
      </c>
      <c r="D13" s="735">
        <v>6</v>
      </c>
    </row>
    <row r="14" spans="1:7">
      <c r="A14" s="734" t="s">
        <v>1494</v>
      </c>
      <c r="B14" s="735">
        <v>6</v>
      </c>
      <c r="C14" s="735">
        <v>13</v>
      </c>
      <c r="D14" s="735">
        <v>6</v>
      </c>
    </row>
    <row r="15" spans="1:7">
      <c r="A15" s="734" t="s">
        <v>1502</v>
      </c>
      <c r="B15" s="735">
        <v>6</v>
      </c>
      <c r="C15" s="735">
        <v>13</v>
      </c>
      <c r="D15" s="735">
        <v>6</v>
      </c>
    </row>
    <row r="16" spans="1:7">
      <c r="A16" s="318" t="s">
        <v>1538</v>
      </c>
      <c r="B16" s="318">
        <v>5</v>
      </c>
      <c r="C16" s="318">
        <v>12</v>
      </c>
      <c r="D16" s="318">
        <v>6</v>
      </c>
    </row>
    <row r="17" spans="1:8">
      <c r="A17" s="822" t="s">
        <v>1594</v>
      </c>
      <c r="B17" s="318">
        <v>5</v>
      </c>
      <c r="C17" s="318">
        <v>12</v>
      </c>
      <c r="D17" s="318">
        <v>6</v>
      </c>
    </row>
    <row r="18" spans="1:8">
      <c r="A18" s="34" t="s">
        <v>506</v>
      </c>
    </row>
    <row r="19" spans="1:8">
      <c r="A19" s="34"/>
    </row>
    <row r="20" spans="1:8">
      <c r="A20" s="150" t="s">
        <v>700</v>
      </c>
    </row>
    <row r="21" spans="1:8" s="730" customFormat="1">
      <c r="A21" s="729" t="s">
        <v>701</v>
      </c>
    </row>
    <row r="23" spans="1:8" s="731" customFormat="1">
      <c r="D23" s="139" t="s">
        <v>651</v>
      </c>
    </row>
    <row r="24" spans="1:8" s="731" customFormat="1" ht="63.75">
      <c r="A24" s="751" t="s">
        <v>697</v>
      </c>
      <c r="B24" s="733" t="s">
        <v>652</v>
      </c>
      <c r="C24" s="733" t="s">
        <v>653</v>
      </c>
      <c r="D24" s="733" t="s">
        <v>654</v>
      </c>
      <c r="H24" s="623"/>
    </row>
    <row r="25" spans="1:8">
      <c r="A25" s="734" t="s">
        <v>1077</v>
      </c>
      <c r="B25" s="736">
        <v>24967072.579999998</v>
      </c>
      <c r="C25" s="736">
        <v>476551769.30000001</v>
      </c>
      <c r="D25" s="736">
        <v>4788638479.9700003</v>
      </c>
      <c r="H25" s="624"/>
    </row>
    <row r="26" spans="1:8">
      <c r="A26" s="734" t="s">
        <v>1172</v>
      </c>
      <c r="B26" s="736">
        <v>26311748.579999998</v>
      </c>
      <c r="C26" s="736">
        <v>495411108.20999998</v>
      </c>
      <c r="D26" s="736">
        <v>4848513273.4499998</v>
      </c>
    </row>
    <row r="27" spans="1:8">
      <c r="A27" s="734" t="s">
        <v>1200</v>
      </c>
      <c r="B27" s="736">
        <v>20389558.68</v>
      </c>
      <c r="C27" s="736">
        <v>506920029.89999998</v>
      </c>
      <c r="D27" s="736">
        <v>4853211758.4700003</v>
      </c>
    </row>
    <row r="28" spans="1:8">
      <c r="A28" s="734" t="s">
        <v>1412</v>
      </c>
      <c r="B28" s="736">
        <v>29839912.25</v>
      </c>
      <c r="C28" s="736">
        <v>494742404.03999996</v>
      </c>
      <c r="D28" s="736">
        <v>4698968245.6599998</v>
      </c>
    </row>
    <row r="29" spans="1:8">
      <c r="A29" s="734" t="s">
        <v>1433</v>
      </c>
      <c r="B29" s="736">
        <v>30142383.050000001</v>
      </c>
      <c r="C29" s="736">
        <v>516442651.60999995</v>
      </c>
      <c r="D29" s="736">
        <v>4869458568.3299999</v>
      </c>
      <c r="E29" s="996"/>
      <c r="F29" s="996"/>
      <c r="G29" s="996"/>
    </row>
    <row r="30" spans="1:8">
      <c r="A30" s="734" t="s">
        <v>1494</v>
      </c>
      <c r="B30" s="736">
        <v>33059923.469999999</v>
      </c>
      <c r="C30" s="736">
        <v>500314872.61000001</v>
      </c>
      <c r="D30" s="736">
        <v>4769833979.6399994</v>
      </c>
    </row>
    <row r="31" spans="1:8">
      <c r="A31" s="734" t="s">
        <v>1502</v>
      </c>
      <c r="B31" s="736">
        <v>33215522.059999999</v>
      </c>
      <c r="C31" s="736">
        <v>454620004.53000003</v>
      </c>
      <c r="D31" s="736">
        <v>4537358092.9499998</v>
      </c>
    </row>
    <row r="32" spans="1:8">
      <c r="A32" s="318" t="s">
        <v>1538</v>
      </c>
      <c r="B32" s="736">
        <v>31025312</v>
      </c>
      <c r="C32" s="736">
        <v>415167364</v>
      </c>
      <c r="D32" s="736">
        <v>4210366821</v>
      </c>
    </row>
    <row r="33" spans="1:11">
      <c r="A33" s="822" t="s">
        <v>1594</v>
      </c>
      <c r="B33" s="736">
        <v>30783474</v>
      </c>
      <c r="C33" s="736">
        <v>388652394</v>
      </c>
      <c r="D33" s="736">
        <v>4164478417</v>
      </c>
      <c r="E33" s="736"/>
      <c r="F33" s="736"/>
      <c r="G33" s="736"/>
      <c r="I33" s="811"/>
      <c r="J33" s="811"/>
      <c r="K33" s="811"/>
    </row>
    <row r="34" spans="1:11">
      <c r="A34" s="34" t="s">
        <v>506</v>
      </c>
      <c r="E34" s="996"/>
      <c r="F34" s="996"/>
      <c r="G34" s="996"/>
      <c r="I34" s="996"/>
      <c r="J34" s="996"/>
      <c r="K34" s="996"/>
    </row>
    <row r="35" spans="1:11">
      <c r="A35" s="564"/>
    </row>
    <row r="36" spans="1:11" s="730" customFormat="1">
      <c r="A36" s="150" t="s">
        <v>702</v>
      </c>
      <c r="B36" s="318"/>
      <c r="C36" s="318"/>
      <c r="D36" s="318"/>
      <c r="E36" s="318"/>
      <c r="F36" s="318"/>
      <c r="G36" s="318"/>
      <c r="H36" s="318"/>
      <c r="I36" s="318"/>
      <c r="J36" s="318"/>
    </row>
    <row r="37" spans="1:11">
      <c r="A37" s="729" t="s">
        <v>703</v>
      </c>
      <c r="B37" s="730"/>
      <c r="C37" s="730"/>
      <c r="D37" s="730"/>
      <c r="E37" s="730"/>
      <c r="F37" s="730"/>
      <c r="G37" s="730"/>
      <c r="H37" s="730"/>
      <c r="I37" s="730"/>
      <c r="J37" s="730"/>
    </row>
    <row r="38" spans="1:11" s="731" customFormat="1">
      <c r="A38" s="318"/>
      <c r="B38" s="318"/>
      <c r="C38" s="318"/>
      <c r="D38" s="318"/>
      <c r="E38" s="318"/>
      <c r="F38" s="318"/>
      <c r="G38" s="318"/>
      <c r="H38" s="318"/>
      <c r="I38" s="318"/>
      <c r="J38" s="318"/>
    </row>
    <row r="39" spans="1:11" s="731" customFormat="1">
      <c r="C39" s="139" t="s">
        <v>651</v>
      </c>
    </row>
    <row r="40" spans="1:11" ht="51">
      <c r="A40" s="751" t="s">
        <v>697</v>
      </c>
      <c r="B40" s="733" t="s">
        <v>652</v>
      </c>
      <c r="C40" s="733" t="s">
        <v>653</v>
      </c>
      <c r="D40" s="731"/>
      <c r="E40" s="731"/>
      <c r="F40" s="731"/>
      <c r="G40" s="731"/>
      <c r="H40" s="731"/>
      <c r="I40" s="731"/>
      <c r="J40" s="731"/>
    </row>
    <row r="41" spans="1:11">
      <c r="A41" s="734" t="s">
        <v>1077</v>
      </c>
      <c r="B41" s="736">
        <v>1576542951.0999999</v>
      </c>
      <c r="C41" s="736">
        <v>74376441449.460007</v>
      </c>
    </row>
    <row r="42" spans="1:11">
      <c r="A42" s="734" t="s">
        <v>1172</v>
      </c>
      <c r="B42" s="736">
        <v>1822577372.0999999</v>
      </c>
      <c r="C42" s="736">
        <v>68389725441.550003</v>
      </c>
    </row>
    <row r="43" spans="1:11">
      <c r="A43" s="734" t="s">
        <v>1200</v>
      </c>
      <c r="B43" s="736">
        <v>2838499516.8299999</v>
      </c>
      <c r="C43" s="736">
        <v>73847968479.62999</v>
      </c>
    </row>
    <row r="44" spans="1:11">
      <c r="A44" s="734" t="s">
        <v>1412</v>
      </c>
      <c r="B44" s="736">
        <v>2923885266.8499999</v>
      </c>
      <c r="C44" s="736">
        <v>83705869911.970001</v>
      </c>
      <c r="D44" s="722"/>
      <c r="E44" s="722"/>
      <c r="F44" s="722"/>
      <c r="G44" s="722"/>
      <c r="H44" s="722"/>
      <c r="I44" s="722"/>
      <c r="J44" s="722"/>
    </row>
    <row r="45" spans="1:11">
      <c r="A45" s="734" t="s">
        <v>1433</v>
      </c>
      <c r="B45" s="736">
        <v>3334927210.27</v>
      </c>
      <c r="C45" s="736">
        <v>82464919501.729996</v>
      </c>
      <c r="H45" s="624"/>
    </row>
    <row r="46" spans="1:11">
      <c r="A46" s="734" t="s">
        <v>1494</v>
      </c>
      <c r="B46" s="736">
        <v>4378444518.3999996</v>
      </c>
      <c r="C46" s="736">
        <v>82452811126.809998</v>
      </c>
    </row>
    <row r="47" spans="1:11">
      <c r="A47" s="734" t="s">
        <v>1502</v>
      </c>
      <c r="B47" s="736">
        <v>4538405158.2000008</v>
      </c>
      <c r="C47" s="736">
        <v>82336255258.059998</v>
      </c>
    </row>
    <row r="48" spans="1:11">
      <c r="A48" s="318" t="s">
        <v>1538</v>
      </c>
      <c r="B48" s="736">
        <v>4965256969</v>
      </c>
      <c r="C48" s="736">
        <v>78805788468</v>
      </c>
    </row>
    <row r="49" spans="1:10">
      <c r="A49" s="822" t="s">
        <v>1594</v>
      </c>
      <c r="B49" s="736">
        <v>4338642904</v>
      </c>
      <c r="C49" s="736">
        <v>73820854333</v>
      </c>
    </row>
    <row r="50" spans="1:10">
      <c r="A50" s="281" t="s">
        <v>859</v>
      </c>
    </row>
    <row r="51" spans="1:10">
      <c r="A51" s="781" t="s">
        <v>860</v>
      </c>
    </row>
    <row r="52" spans="1:10">
      <c r="A52" s="34" t="s">
        <v>506</v>
      </c>
    </row>
    <row r="53" spans="1:10">
      <c r="A53" s="34"/>
    </row>
    <row r="54" spans="1:10">
      <c r="A54" s="150" t="s">
        <v>905</v>
      </c>
    </row>
    <row r="55" spans="1:10" ht="15" customHeight="1">
      <c r="A55" s="729" t="s">
        <v>906</v>
      </c>
    </row>
    <row r="56" spans="1:10" ht="15" customHeight="1">
      <c r="J56" s="139" t="s">
        <v>651</v>
      </c>
    </row>
    <row r="57" spans="1:10" ht="15">
      <c r="A57" s="726"/>
      <c r="B57" s="1153" t="s">
        <v>920</v>
      </c>
      <c r="C57" s="1153"/>
      <c r="D57" s="1153"/>
      <c r="E57" s="1153"/>
      <c r="F57" s="1153"/>
      <c r="G57" s="1153"/>
      <c r="H57" s="1153"/>
      <c r="I57" s="1153"/>
      <c r="J57" s="1153"/>
    </row>
    <row r="58" spans="1:10" ht="84">
      <c r="A58" s="751" t="s">
        <v>697</v>
      </c>
      <c r="B58" s="813" t="s">
        <v>921</v>
      </c>
      <c r="C58" s="813" t="s">
        <v>922</v>
      </c>
      <c r="D58" s="813" t="s">
        <v>923</v>
      </c>
      <c r="E58" s="813" t="s">
        <v>924</v>
      </c>
      <c r="F58" s="813" t="s">
        <v>925</v>
      </c>
      <c r="G58" s="813" t="s">
        <v>926</v>
      </c>
      <c r="H58" s="821" t="s">
        <v>927</v>
      </c>
      <c r="I58" s="821" t="s">
        <v>928</v>
      </c>
      <c r="J58" s="813" t="s">
        <v>907</v>
      </c>
    </row>
    <row r="59" spans="1:10">
      <c r="A59" s="822" t="s">
        <v>1077</v>
      </c>
      <c r="B59" s="811">
        <v>1226025283.1185656</v>
      </c>
      <c r="C59" s="811">
        <v>782433.43800000008</v>
      </c>
      <c r="D59" s="811">
        <v>0</v>
      </c>
      <c r="E59" s="811">
        <v>0</v>
      </c>
      <c r="F59" s="811">
        <v>0</v>
      </c>
      <c r="G59" s="811">
        <v>1830368.923</v>
      </c>
      <c r="H59" s="811">
        <v>0</v>
      </c>
      <c r="I59" s="811">
        <v>6640210.54</v>
      </c>
      <c r="J59" s="811">
        <v>1235278296.0195656</v>
      </c>
    </row>
    <row r="60" spans="1:10">
      <c r="A60" s="822" t="s">
        <v>1172</v>
      </c>
      <c r="B60" s="811">
        <v>1217931277.6589918</v>
      </c>
      <c r="C60" s="811">
        <v>36587646.544</v>
      </c>
      <c r="D60" s="811">
        <v>48306405.590000004</v>
      </c>
      <c r="E60" s="811">
        <v>0</v>
      </c>
      <c r="F60" s="811">
        <v>0</v>
      </c>
      <c r="G60" s="811">
        <v>112100238.66600001</v>
      </c>
      <c r="H60" s="811">
        <v>0</v>
      </c>
      <c r="I60" s="811">
        <v>6456466.4500000002</v>
      </c>
      <c r="J60" s="811">
        <v>1421382034.9089916</v>
      </c>
    </row>
    <row r="61" spans="1:10">
      <c r="A61" s="822" t="s">
        <v>1200</v>
      </c>
      <c r="B61" s="811">
        <v>1730100207.7345986</v>
      </c>
      <c r="C61" s="811">
        <v>22980291.312305998</v>
      </c>
      <c r="D61" s="811">
        <v>98418138.030000001</v>
      </c>
      <c r="E61" s="811">
        <v>0</v>
      </c>
      <c r="F61" s="811">
        <v>0</v>
      </c>
      <c r="G61" s="811">
        <v>43116686.745338805</v>
      </c>
      <c r="H61" s="811">
        <v>0</v>
      </c>
      <c r="I61" s="811">
        <v>42807156.219999999</v>
      </c>
      <c r="J61" s="811">
        <v>1937422480.0422435</v>
      </c>
    </row>
    <row r="62" spans="1:10">
      <c r="A62" s="822" t="s">
        <v>1412</v>
      </c>
      <c r="B62" s="811">
        <v>1773020765.1849144</v>
      </c>
      <c r="C62" s="811">
        <v>52789384.563280001</v>
      </c>
      <c r="D62" s="811">
        <v>0</v>
      </c>
      <c r="E62" s="811">
        <v>0</v>
      </c>
      <c r="F62" s="811">
        <v>0</v>
      </c>
      <c r="G62" s="811">
        <v>122361249.82817401</v>
      </c>
      <c r="H62" s="811">
        <v>0</v>
      </c>
      <c r="I62" s="811">
        <v>24110251.68</v>
      </c>
      <c r="J62" s="811">
        <v>1972281651.2563686</v>
      </c>
    </row>
    <row r="63" spans="1:10">
      <c r="A63" s="822" t="s">
        <v>1433</v>
      </c>
      <c r="B63" s="811">
        <v>1931779269.3241148</v>
      </c>
      <c r="C63" s="811">
        <v>27816611.439200003</v>
      </c>
      <c r="D63" s="811">
        <v>0</v>
      </c>
      <c r="E63" s="811">
        <v>0</v>
      </c>
      <c r="F63" s="811">
        <v>0</v>
      </c>
      <c r="G63" s="811">
        <v>40708441.464000002</v>
      </c>
      <c r="H63" s="811">
        <v>0</v>
      </c>
      <c r="I63" s="811">
        <v>2146355.9500000002</v>
      </c>
      <c r="J63" s="811">
        <v>2002450678.1773148</v>
      </c>
    </row>
    <row r="64" spans="1:10">
      <c r="A64" s="822" t="s">
        <v>1494</v>
      </c>
      <c r="B64" s="811">
        <v>1749662827</v>
      </c>
      <c r="C64" s="811">
        <v>41502792</v>
      </c>
      <c r="D64" s="811">
        <v>0</v>
      </c>
      <c r="E64" s="811">
        <v>0</v>
      </c>
      <c r="F64" s="811">
        <v>0</v>
      </c>
      <c r="G64" s="811">
        <v>190087394</v>
      </c>
      <c r="H64" s="811">
        <v>0</v>
      </c>
      <c r="I64" s="811">
        <v>29403051</v>
      </c>
      <c r="J64" s="811">
        <v>2010656064</v>
      </c>
    </row>
    <row r="65" spans="1:10">
      <c r="A65" s="822" t="s">
        <v>1502</v>
      </c>
      <c r="B65" s="811">
        <v>1889738817.1753395</v>
      </c>
      <c r="C65" s="811">
        <v>64196256.069802508</v>
      </c>
      <c r="D65" s="811">
        <v>0</v>
      </c>
      <c r="E65" s="811">
        <v>0</v>
      </c>
      <c r="F65" s="811">
        <v>0</v>
      </c>
      <c r="G65" s="811">
        <v>147474532.48049998</v>
      </c>
      <c r="H65" s="811">
        <v>0</v>
      </c>
      <c r="I65" s="811">
        <v>60921041.719999999</v>
      </c>
      <c r="J65" s="811">
        <v>2162330647.445642</v>
      </c>
    </row>
    <row r="66" spans="1:10">
      <c r="A66" s="822" t="s">
        <v>1538</v>
      </c>
      <c r="B66" s="811">
        <v>1081179967</v>
      </c>
      <c r="C66" s="811">
        <v>10889659</v>
      </c>
      <c r="D66" s="811">
        <v>1370000000</v>
      </c>
      <c r="E66" s="811">
        <v>0</v>
      </c>
      <c r="F66" s="811">
        <v>0</v>
      </c>
      <c r="G66" s="811">
        <v>190584274.06999999</v>
      </c>
      <c r="H66" s="811">
        <v>0</v>
      </c>
      <c r="I66" s="811">
        <v>61238658</v>
      </c>
      <c r="J66" s="811">
        <v>2713892558.0700002</v>
      </c>
    </row>
    <row r="67" spans="1:10">
      <c r="A67" s="822" t="s">
        <v>1594</v>
      </c>
      <c r="B67" s="811">
        <v>1305401713</v>
      </c>
      <c r="C67" s="811">
        <v>14912455</v>
      </c>
      <c r="D67" s="811">
        <v>0</v>
      </c>
      <c r="E67" s="811">
        <v>0</v>
      </c>
      <c r="F67" s="811">
        <v>0</v>
      </c>
      <c r="G67" s="811">
        <v>62686855</v>
      </c>
      <c r="H67" s="811">
        <v>0</v>
      </c>
      <c r="I67" s="811">
        <v>28535308</v>
      </c>
      <c r="J67" s="811">
        <v>1411536331</v>
      </c>
    </row>
    <row r="68" spans="1:10">
      <c r="A68" s="34" t="s">
        <v>506</v>
      </c>
    </row>
    <row r="70" spans="1:10">
      <c r="A70" s="622" t="s">
        <v>81</v>
      </c>
    </row>
    <row r="75" spans="1:10">
      <c r="J75" s="35" t="s">
        <v>1117</v>
      </c>
    </row>
    <row r="106" spans="2:2">
      <c r="B106" s="732"/>
    </row>
    <row r="107" spans="2:2">
      <c r="B107" s="737"/>
    </row>
  </sheetData>
  <mergeCells count="2">
    <mergeCell ref="A4:G4"/>
    <mergeCell ref="B57:J57"/>
  </mergeCells>
  <hyperlinks>
    <hyperlink ref="A70" location="'2 Sadržaj'!A1" display="Sadržaj / Contents"/>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5"/>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5.7109375" customWidth="1"/>
    <col min="7" max="7" width="8" style="265" customWidth="1"/>
    <col min="8"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09" t="s">
        <v>704</v>
      </c>
      <c r="B1" s="545"/>
      <c r="C1" s="545"/>
      <c r="D1" s="545"/>
      <c r="E1" s="546"/>
      <c r="F1" s="546"/>
      <c r="G1" s="546"/>
      <c r="H1" s="546"/>
      <c r="I1" s="546"/>
      <c r="J1" s="546"/>
      <c r="K1" s="546"/>
      <c r="L1" s="546"/>
    </row>
    <row r="2" spans="1:19" ht="15" customHeight="1">
      <c r="A2" s="610" t="s">
        <v>705</v>
      </c>
      <c r="B2" s="548"/>
      <c r="C2" s="548"/>
      <c r="D2" s="548"/>
      <c r="E2" s="548"/>
      <c r="F2" s="548"/>
      <c r="G2" s="548"/>
      <c r="H2" s="548"/>
      <c r="I2" s="548"/>
      <c r="J2" s="546"/>
      <c r="K2" s="546"/>
      <c r="L2" s="546"/>
    </row>
    <row r="3" spans="1:19" s="265" customFormat="1">
      <c r="A3" s="547"/>
      <c r="B3" s="548"/>
      <c r="C3" s="548"/>
      <c r="D3" s="548"/>
      <c r="E3" s="548"/>
      <c r="F3" s="548"/>
      <c r="G3" s="548"/>
      <c r="H3" s="548"/>
      <c r="I3" s="548"/>
      <c r="J3" s="546"/>
      <c r="K3" s="546"/>
      <c r="L3" s="546"/>
    </row>
    <row r="4" spans="1:19" ht="12.75" customHeight="1">
      <c r="A4" s="141" t="s">
        <v>706</v>
      </c>
    </row>
    <row r="5" spans="1:19" ht="12.75" customHeight="1">
      <c r="A5" s="539" t="s">
        <v>707</v>
      </c>
      <c r="H5" s="265"/>
      <c r="I5" s="265"/>
    </row>
    <row r="6" spans="1:19" ht="12.75" customHeight="1">
      <c r="F6" s="139"/>
      <c r="G6" s="139"/>
      <c r="H6" s="1155" t="str">
        <f>Naslovnica!A20</f>
        <v>Listopad 2022.</v>
      </c>
      <c r="I6" s="1155"/>
    </row>
    <row r="7" spans="1:19" ht="12.75" customHeight="1">
      <c r="F7" s="287"/>
      <c r="G7" s="287"/>
      <c r="H7" s="1156" t="str">
        <f>Naslovnica!A24</f>
        <v>October 2022</v>
      </c>
      <c r="I7" s="1156"/>
    </row>
    <row r="8" spans="1:19" ht="15" customHeight="1">
      <c r="A8" s="568"/>
      <c r="B8" s="569"/>
      <c r="C8" s="569"/>
      <c r="D8" s="569"/>
      <c r="E8" s="569"/>
      <c r="F8" s="569"/>
      <c r="G8" s="569"/>
      <c r="H8" s="756"/>
      <c r="I8" s="756"/>
      <c r="J8" s="570"/>
      <c r="K8" s="1154" t="s">
        <v>1167</v>
      </c>
      <c r="L8" s="1154"/>
    </row>
    <row r="9" spans="1:19" ht="33.75">
      <c r="A9" s="571" t="s">
        <v>74</v>
      </c>
      <c r="B9" s="572" t="s">
        <v>166</v>
      </c>
      <c r="C9" s="572" t="s">
        <v>167</v>
      </c>
      <c r="D9" s="573" t="s">
        <v>75</v>
      </c>
      <c r="E9" s="572" t="s">
        <v>104</v>
      </c>
      <c r="F9" s="572" t="s">
        <v>142</v>
      </c>
      <c r="G9" s="572" t="s">
        <v>661</v>
      </c>
      <c r="H9" s="572" t="s">
        <v>807</v>
      </c>
      <c r="I9" s="572" t="s">
        <v>1420</v>
      </c>
      <c r="J9" s="572" t="s">
        <v>657</v>
      </c>
      <c r="K9" s="572" t="s">
        <v>659</v>
      </c>
      <c r="L9" s="572" t="s">
        <v>59</v>
      </c>
    </row>
    <row r="10" spans="1:19" ht="31.5">
      <c r="A10" s="574" t="s">
        <v>201</v>
      </c>
      <c r="B10" s="575" t="s">
        <v>169</v>
      </c>
      <c r="C10" s="575" t="s">
        <v>168</v>
      </c>
      <c r="D10" s="576" t="s">
        <v>76</v>
      </c>
      <c r="E10" s="575" t="s">
        <v>465</v>
      </c>
      <c r="F10" s="575" t="s">
        <v>143</v>
      </c>
      <c r="G10" s="577" t="s">
        <v>662</v>
      </c>
      <c r="H10" s="577" t="s">
        <v>808</v>
      </c>
      <c r="I10" s="577" t="s">
        <v>809</v>
      </c>
      <c r="J10" s="577" t="s">
        <v>802</v>
      </c>
      <c r="K10" s="577" t="s">
        <v>246</v>
      </c>
      <c r="L10" s="577" t="s">
        <v>247</v>
      </c>
    </row>
    <row r="11" spans="1:19" ht="12.75" customHeight="1">
      <c r="A11" s="135" t="s">
        <v>1206</v>
      </c>
      <c r="B11" s="192">
        <v>28508707379</v>
      </c>
      <c r="C11" s="434" t="s">
        <v>1207</v>
      </c>
      <c r="D11" s="434" t="s">
        <v>1208</v>
      </c>
      <c r="E11" s="435" t="s">
        <v>1209</v>
      </c>
      <c r="F11" s="435" t="s">
        <v>1205</v>
      </c>
      <c r="G11" s="435" t="s">
        <v>1210</v>
      </c>
      <c r="H11" s="436">
        <v>29327942.620000001</v>
      </c>
      <c r="I11" s="437">
        <v>1466.3306475684392</v>
      </c>
      <c r="J11" s="438">
        <v>-6.0832450923576808E-2</v>
      </c>
      <c r="K11" s="438">
        <v>1.5251648871121404E-2</v>
      </c>
      <c r="L11" s="438">
        <v>-7.380322120361249E-2</v>
      </c>
      <c r="M11" s="294"/>
      <c r="N11" s="294"/>
      <c r="O11" s="294"/>
      <c r="P11" s="166"/>
      <c r="Q11" s="197"/>
      <c r="R11" s="77"/>
      <c r="S11" s="77"/>
    </row>
    <row r="12" spans="1:19" ht="12.75" customHeight="1">
      <c r="A12" s="135" t="s">
        <v>1211</v>
      </c>
      <c r="B12" s="192">
        <v>26655747081</v>
      </c>
      <c r="C12" s="434" t="s">
        <v>1212</v>
      </c>
      <c r="D12" s="434" t="s">
        <v>1208</v>
      </c>
      <c r="E12" s="435" t="s">
        <v>1213</v>
      </c>
      <c r="F12" s="435" t="s">
        <v>1205</v>
      </c>
      <c r="G12" s="435" t="s">
        <v>1214</v>
      </c>
      <c r="H12" s="436">
        <v>97646335.430000007</v>
      </c>
      <c r="I12" s="437">
        <v>174.49395956555318</v>
      </c>
      <c r="J12" s="438">
        <v>-1.0877846432014504E-2</v>
      </c>
      <c r="K12" s="438">
        <v>1.0767652832416541E-2</v>
      </c>
      <c r="L12" s="438">
        <v>-0.10588554067754974</v>
      </c>
      <c r="M12" s="294"/>
      <c r="N12" s="294"/>
      <c r="O12" s="294"/>
      <c r="P12" s="166"/>
      <c r="Q12" s="197"/>
      <c r="R12" s="77"/>
      <c r="S12" s="77"/>
    </row>
    <row r="13" spans="1:19" ht="12.75" customHeight="1">
      <c r="A13" s="135" t="s">
        <v>1215</v>
      </c>
      <c r="B13" s="192">
        <v>12916294683</v>
      </c>
      <c r="C13" s="434" t="s">
        <v>1216</v>
      </c>
      <c r="D13" s="434" t="s">
        <v>1208</v>
      </c>
      <c r="E13" s="114" t="s">
        <v>1217</v>
      </c>
      <c r="F13" s="114" t="s">
        <v>1205</v>
      </c>
      <c r="G13" s="114" t="s">
        <v>1214</v>
      </c>
      <c r="H13" s="436">
        <v>157286352.24000001</v>
      </c>
      <c r="I13" s="437">
        <v>119.24925502929491</v>
      </c>
      <c r="J13" s="438">
        <v>-9.321593141979001E-3</v>
      </c>
      <c r="K13" s="438">
        <v>5.5760078790245693E-4</v>
      </c>
      <c r="L13" s="438">
        <v>-7.9720345719602737E-3</v>
      </c>
      <c r="M13" s="294"/>
      <c r="N13" s="294"/>
      <c r="O13" s="294"/>
      <c r="P13" s="166"/>
      <c r="Q13" s="197"/>
      <c r="R13" s="77"/>
      <c r="S13" s="77"/>
    </row>
    <row r="14" spans="1:19" s="265" customFormat="1" ht="12.75" customHeight="1">
      <c r="A14" s="135" t="s">
        <v>1218</v>
      </c>
      <c r="B14" s="192">
        <v>37695515978</v>
      </c>
      <c r="C14" s="434" t="s">
        <v>1219</v>
      </c>
      <c r="D14" s="434" t="s">
        <v>77</v>
      </c>
      <c r="E14" s="114" t="s">
        <v>1209</v>
      </c>
      <c r="F14" s="114" t="s">
        <v>1205</v>
      </c>
      <c r="G14" s="114" t="s">
        <v>1214</v>
      </c>
      <c r="H14" s="436">
        <v>6692269.1500000004</v>
      </c>
      <c r="I14" s="437">
        <v>77.098204420473806</v>
      </c>
      <c r="J14" s="438">
        <v>9.5678731493080704E-3</v>
      </c>
      <c r="K14" s="438">
        <v>9.5526520335511567E-3</v>
      </c>
      <c r="L14" s="438">
        <v>-0.12833782165649832</v>
      </c>
      <c r="M14" s="294"/>
      <c r="N14" s="294"/>
      <c r="O14" s="294"/>
      <c r="P14" s="166"/>
      <c r="Q14" s="197"/>
      <c r="R14" s="77"/>
      <c r="S14" s="77"/>
    </row>
    <row r="15" spans="1:19" s="265" customFormat="1" ht="12.75" customHeight="1">
      <c r="A15" s="135" t="s">
        <v>1220</v>
      </c>
      <c r="B15" s="192">
        <v>56499633647</v>
      </c>
      <c r="C15" s="434" t="s">
        <v>1221</v>
      </c>
      <c r="D15" s="434" t="s">
        <v>103</v>
      </c>
      <c r="E15" s="114" t="s">
        <v>1217</v>
      </c>
      <c r="F15" s="114" t="s">
        <v>1205</v>
      </c>
      <c r="G15" s="114" t="s">
        <v>1210</v>
      </c>
      <c r="H15" s="436">
        <v>771265133.22000003</v>
      </c>
      <c r="I15" s="437">
        <v>784.89513710578433</v>
      </c>
      <c r="J15" s="438">
        <v>-5.9985498226767797E-3</v>
      </c>
      <c r="K15" s="438">
        <v>1.7286904026579286E-2</v>
      </c>
      <c r="L15" s="438">
        <v>-0.17522262009819278</v>
      </c>
      <c r="M15" s="294"/>
      <c r="N15" s="294"/>
      <c r="O15" s="294"/>
      <c r="P15" s="166"/>
      <c r="Q15" s="197"/>
      <c r="R15" s="77"/>
      <c r="S15" s="77"/>
    </row>
    <row r="16" spans="1:19" s="265" customFormat="1" ht="12.75" customHeight="1">
      <c r="A16" s="135" t="s">
        <v>1222</v>
      </c>
      <c r="B16" s="192">
        <v>29300390100</v>
      </c>
      <c r="C16" s="434" t="s">
        <v>1223</v>
      </c>
      <c r="D16" s="434" t="s">
        <v>103</v>
      </c>
      <c r="E16" s="114" t="s">
        <v>1209</v>
      </c>
      <c r="F16" s="114" t="s">
        <v>1205</v>
      </c>
      <c r="G16" s="114" t="s">
        <v>1210</v>
      </c>
      <c r="H16" s="436">
        <v>116239100.52</v>
      </c>
      <c r="I16" s="437">
        <v>647.12165434492829</v>
      </c>
      <c r="J16" s="438">
        <v>1.7458955248086383E-2</v>
      </c>
      <c r="K16" s="438">
        <v>2.233564354084927E-2</v>
      </c>
      <c r="L16" s="438">
        <v>-0.12681433652127594</v>
      </c>
      <c r="M16" s="294"/>
      <c r="N16" s="294"/>
      <c r="O16" s="294"/>
      <c r="P16" s="166"/>
      <c r="Q16" s="197"/>
      <c r="R16" s="77"/>
      <c r="S16" s="77"/>
    </row>
    <row r="17" spans="1:19" s="265" customFormat="1" ht="12.75" customHeight="1">
      <c r="A17" s="135" t="s">
        <v>1224</v>
      </c>
      <c r="B17" s="192" t="s">
        <v>1225</v>
      </c>
      <c r="C17" s="434" t="s">
        <v>1226</v>
      </c>
      <c r="D17" s="434" t="s">
        <v>103</v>
      </c>
      <c r="E17" s="114" t="s">
        <v>1227</v>
      </c>
      <c r="F17" s="114" t="s">
        <v>1205</v>
      </c>
      <c r="G17" s="114" t="s">
        <v>1210</v>
      </c>
      <c r="H17" s="436">
        <v>154155361.71000001</v>
      </c>
      <c r="I17" s="437">
        <v>654.04010522511771</v>
      </c>
      <c r="J17" s="438">
        <v>1.0214288716396291E-2</v>
      </c>
      <c r="K17" s="438">
        <v>2.4332699730083895E-2</v>
      </c>
      <c r="L17" s="438">
        <v>-0.14847863602767997</v>
      </c>
      <c r="M17" s="294"/>
      <c r="N17" s="294"/>
      <c r="O17" s="294"/>
      <c r="P17" s="166"/>
      <c r="Q17" s="197"/>
      <c r="R17" s="77"/>
      <c r="S17" s="77"/>
    </row>
    <row r="18" spans="1:19" s="265" customFormat="1" ht="12.75" customHeight="1">
      <c r="A18" s="135" t="s">
        <v>1228</v>
      </c>
      <c r="B18" s="192">
        <v>15448763136</v>
      </c>
      <c r="C18" s="434" t="s">
        <v>1229</v>
      </c>
      <c r="D18" s="434" t="s">
        <v>103</v>
      </c>
      <c r="E18" s="114" t="s">
        <v>1217</v>
      </c>
      <c r="F18" s="114" t="s">
        <v>1205</v>
      </c>
      <c r="G18" s="114" t="s">
        <v>1210</v>
      </c>
      <c r="H18" s="436">
        <v>491455282.77999997</v>
      </c>
      <c r="I18" s="437">
        <v>823.55310994133947</v>
      </c>
      <c r="J18" s="438">
        <v>-1.9787083601461308E-3</v>
      </c>
      <c r="K18" s="438">
        <v>9.2157742101841578E-3</v>
      </c>
      <c r="L18" s="438">
        <v>-7.9548427326328275E-2</v>
      </c>
      <c r="M18" s="294"/>
      <c r="N18" s="294"/>
      <c r="O18" s="294"/>
      <c r="P18" s="166"/>
      <c r="Q18" s="197"/>
      <c r="R18" s="77"/>
      <c r="S18" s="77"/>
    </row>
    <row r="19" spans="1:19" s="265" customFormat="1" ht="12.75" customHeight="1">
      <c r="A19" s="135" t="s">
        <v>1487</v>
      </c>
      <c r="B19" s="192" t="s">
        <v>1488</v>
      </c>
      <c r="C19" s="434" t="s">
        <v>1489</v>
      </c>
      <c r="D19" s="434" t="s">
        <v>103</v>
      </c>
      <c r="E19" s="114" t="s">
        <v>1231</v>
      </c>
      <c r="F19" s="114" t="s">
        <v>1205</v>
      </c>
      <c r="G19" s="114" t="s">
        <v>1210</v>
      </c>
      <c r="H19" s="436">
        <v>9976505.6300000008</v>
      </c>
      <c r="I19" s="437">
        <v>629.93190690285394</v>
      </c>
      <c r="J19" s="438">
        <v>2.8743964579162506E-2</v>
      </c>
      <c r="K19" s="438">
        <v>-2.9856581068677612E-2</v>
      </c>
      <c r="L19" s="438" t="s">
        <v>1205</v>
      </c>
      <c r="M19" s="294"/>
      <c r="N19" s="294"/>
      <c r="O19" s="294"/>
      <c r="P19" s="166"/>
      <c r="Q19" s="197"/>
      <c r="R19" s="77"/>
      <c r="S19" s="77"/>
    </row>
    <row r="20" spans="1:19" s="265" customFormat="1" ht="12.75" customHeight="1">
      <c r="A20" s="135" t="s">
        <v>1230</v>
      </c>
      <c r="B20" s="192" t="s">
        <v>1405</v>
      </c>
      <c r="C20" s="434" t="s">
        <v>1406</v>
      </c>
      <c r="D20" s="434" t="s">
        <v>103</v>
      </c>
      <c r="E20" s="114" t="s">
        <v>1231</v>
      </c>
      <c r="F20" s="114" t="s">
        <v>1205</v>
      </c>
      <c r="G20" s="114" t="s">
        <v>1210</v>
      </c>
      <c r="H20" s="436">
        <v>58757757.43</v>
      </c>
      <c r="I20" s="437">
        <v>681.10003042428593</v>
      </c>
      <c r="J20" s="438">
        <v>5.0665340534303827E-2</v>
      </c>
      <c r="K20" s="438">
        <v>2.1131098821260075E-2</v>
      </c>
      <c r="L20" s="438">
        <v>-0.14429569720735902</v>
      </c>
      <c r="M20" s="294"/>
      <c r="N20" s="294"/>
      <c r="O20" s="294"/>
      <c r="P20" s="166"/>
      <c r="Q20" s="197"/>
      <c r="R20" s="77"/>
      <c r="S20" s="77"/>
    </row>
    <row r="21" spans="1:19" s="265" customFormat="1" ht="12.75" customHeight="1">
      <c r="A21" s="135" t="s">
        <v>1490</v>
      </c>
      <c r="B21" s="192" t="s">
        <v>1491</v>
      </c>
      <c r="C21" s="434" t="s">
        <v>1492</v>
      </c>
      <c r="D21" s="434" t="s">
        <v>103</v>
      </c>
      <c r="E21" s="114" t="s">
        <v>1231</v>
      </c>
      <c r="F21" s="114" t="s">
        <v>1205</v>
      </c>
      <c r="G21" s="114" t="s">
        <v>1210</v>
      </c>
      <c r="H21" s="436">
        <v>21056956.760000002</v>
      </c>
      <c r="I21" s="437">
        <v>699.93187375604316</v>
      </c>
      <c r="J21" s="438">
        <v>6.9328539031954239E-2</v>
      </c>
      <c r="K21" s="438">
        <v>1.2541799366697193E-2</v>
      </c>
      <c r="L21" s="438" t="s">
        <v>1205</v>
      </c>
      <c r="M21" s="294"/>
      <c r="N21" s="294"/>
      <c r="O21" s="294"/>
      <c r="P21" s="166"/>
      <c r="Q21" s="197"/>
      <c r="R21" s="77"/>
      <c r="S21" s="77"/>
    </row>
    <row r="22" spans="1:19" s="265" customFormat="1" ht="12.75" customHeight="1">
      <c r="A22" s="135" t="s">
        <v>1232</v>
      </c>
      <c r="B22" s="192" t="s">
        <v>1407</v>
      </c>
      <c r="C22" s="434" t="s">
        <v>1408</v>
      </c>
      <c r="D22" s="434" t="s">
        <v>103</v>
      </c>
      <c r="E22" s="114" t="s">
        <v>1231</v>
      </c>
      <c r="F22" s="114" t="s">
        <v>1205</v>
      </c>
      <c r="G22" s="114" t="s">
        <v>1210</v>
      </c>
      <c r="H22" s="436">
        <v>61326283.990000002</v>
      </c>
      <c r="I22" s="437">
        <v>813.50007927762044</v>
      </c>
      <c r="J22" s="438">
        <v>4.7376995866565075E-2</v>
      </c>
      <c r="K22" s="438">
        <v>5.3741975128969166E-2</v>
      </c>
      <c r="L22" s="438">
        <v>-0.11194710866231372</v>
      </c>
      <c r="M22" s="294"/>
      <c r="N22" s="294"/>
      <c r="O22" s="294"/>
      <c r="P22" s="166"/>
      <c r="Q22" s="197"/>
      <c r="R22" s="77"/>
      <c r="S22" s="77"/>
    </row>
    <row r="23" spans="1:19" s="265" customFormat="1" ht="12.75" customHeight="1">
      <c r="A23" s="135" t="s">
        <v>1543</v>
      </c>
      <c r="B23" s="192" t="s">
        <v>1600</v>
      </c>
      <c r="C23" s="434" t="s">
        <v>1601</v>
      </c>
      <c r="D23" s="434" t="s">
        <v>1473</v>
      </c>
      <c r="E23" s="114" t="s">
        <v>1227</v>
      </c>
      <c r="F23" s="114" t="s">
        <v>1205</v>
      </c>
      <c r="G23" s="114" t="s">
        <v>1210</v>
      </c>
      <c r="H23" s="436">
        <v>95308377.730000004</v>
      </c>
      <c r="I23" s="437">
        <v>713.44578630511364</v>
      </c>
      <c r="J23" s="438">
        <v>1.0929031979823645E-2</v>
      </c>
      <c r="K23" s="438">
        <v>1.1609210360294053E-2</v>
      </c>
      <c r="L23" s="438" t="s">
        <v>1205</v>
      </c>
      <c r="M23" s="294"/>
      <c r="N23" s="294"/>
      <c r="O23" s="294"/>
      <c r="P23" s="166"/>
      <c r="Q23" s="197"/>
      <c r="R23" s="77"/>
      <c r="S23" s="77"/>
    </row>
    <row r="24" spans="1:19" s="265" customFormat="1" ht="12.75" customHeight="1">
      <c r="A24" s="135" t="s">
        <v>1511</v>
      </c>
      <c r="B24" s="192" t="s">
        <v>1512</v>
      </c>
      <c r="C24" s="434" t="s">
        <v>1513</v>
      </c>
      <c r="D24" s="434" t="s">
        <v>1473</v>
      </c>
      <c r="E24" s="114" t="s">
        <v>1227</v>
      </c>
      <c r="F24" s="114" t="s">
        <v>1205</v>
      </c>
      <c r="G24" s="114" t="s">
        <v>1210</v>
      </c>
      <c r="H24" s="436">
        <v>65693331.82</v>
      </c>
      <c r="I24" s="437">
        <v>719.22723694106548</v>
      </c>
      <c r="J24" s="438">
        <v>3.5305297576220029E-2</v>
      </c>
      <c r="K24" s="438">
        <v>3.5526157664062641E-2</v>
      </c>
      <c r="L24" s="438" t="s">
        <v>1205</v>
      </c>
      <c r="M24" s="294"/>
      <c r="N24" s="294"/>
      <c r="O24" s="294"/>
      <c r="P24" s="166"/>
      <c r="Q24" s="197"/>
      <c r="R24" s="77"/>
      <c r="S24" s="77"/>
    </row>
    <row r="25" spans="1:19" s="265" customFormat="1" ht="12.75" customHeight="1">
      <c r="A25" s="135" t="s">
        <v>1472</v>
      </c>
      <c r="B25" s="192" t="s">
        <v>1319</v>
      </c>
      <c r="C25" s="434" t="s">
        <v>1320</v>
      </c>
      <c r="D25" s="434" t="s">
        <v>1473</v>
      </c>
      <c r="E25" s="114" t="s">
        <v>1217</v>
      </c>
      <c r="F25" s="114" t="s">
        <v>1205</v>
      </c>
      <c r="G25" s="114" t="s">
        <v>1210</v>
      </c>
      <c r="H25" s="436">
        <v>480996712.10000002</v>
      </c>
      <c r="I25" s="437">
        <v>912.29951170071479</v>
      </c>
      <c r="J25" s="438">
        <v>-3.0250111984503669E-2</v>
      </c>
      <c r="K25" s="438">
        <v>2.8033125255562119E-3</v>
      </c>
      <c r="L25" s="438">
        <v>-0.13263811121932023</v>
      </c>
      <c r="M25" s="294"/>
      <c r="N25" s="294"/>
      <c r="O25" s="294"/>
      <c r="P25" s="166"/>
      <c r="Q25" s="197"/>
      <c r="R25" s="77"/>
      <c r="S25" s="77"/>
    </row>
    <row r="26" spans="1:19" s="265" customFormat="1" ht="12.75" customHeight="1">
      <c r="A26" s="135" t="s">
        <v>1474</v>
      </c>
      <c r="B26" s="192">
        <v>97407922886</v>
      </c>
      <c r="C26" s="434" t="s">
        <v>1321</v>
      </c>
      <c r="D26" s="434" t="s">
        <v>1473</v>
      </c>
      <c r="E26" s="114" t="s">
        <v>1217</v>
      </c>
      <c r="F26" s="114" t="s">
        <v>1205</v>
      </c>
      <c r="G26" s="114" t="s">
        <v>1210</v>
      </c>
      <c r="H26" s="436">
        <v>436176153.94</v>
      </c>
      <c r="I26" s="437">
        <v>815.87913357660534</v>
      </c>
      <c r="J26" s="438">
        <v>-2.7780092471455187E-2</v>
      </c>
      <c r="K26" s="438">
        <v>4.9898077495271753E-3</v>
      </c>
      <c r="L26" s="438">
        <v>-0.11328631288447544</v>
      </c>
      <c r="M26" s="294"/>
      <c r="N26" s="294"/>
      <c r="O26" s="294"/>
      <c r="P26" s="166"/>
      <c r="Q26" s="197"/>
      <c r="R26" s="77"/>
      <c r="S26" s="77"/>
    </row>
    <row r="27" spans="1:19" s="265" customFormat="1" ht="12.75" customHeight="1">
      <c r="A27" s="135" t="s">
        <v>1592</v>
      </c>
      <c r="B27" s="192" t="s">
        <v>1602</v>
      </c>
      <c r="C27" s="434" t="s">
        <v>1603</v>
      </c>
      <c r="D27" s="434" t="s">
        <v>1473</v>
      </c>
      <c r="E27" s="114" t="s">
        <v>1227</v>
      </c>
      <c r="F27" s="114" t="s">
        <v>1205</v>
      </c>
      <c r="G27" s="114" t="s">
        <v>1258</v>
      </c>
      <c r="H27" s="436">
        <v>84479664.780000001</v>
      </c>
      <c r="I27" s="437">
        <v>756.79996700167044</v>
      </c>
      <c r="J27" s="438" t="s">
        <v>1205</v>
      </c>
      <c r="K27" s="438" t="s">
        <v>1205</v>
      </c>
      <c r="L27" s="438" t="s">
        <v>1205</v>
      </c>
      <c r="M27" s="294"/>
      <c r="N27" s="294"/>
      <c r="O27" s="294"/>
      <c r="P27" s="166"/>
      <c r="Q27" s="197"/>
      <c r="R27" s="77"/>
      <c r="S27" s="77"/>
    </row>
    <row r="28" spans="1:19" ht="12.75" customHeight="1">
      <c r="A28" s="135" t="s">
        <v>1475</v>
      </c>
      <c r="B28" s="192" t="s">
        <v>1322</v>
      </c>
      <c r="C28" s="434" t="s">
        <v>1323</v>
      </c>
      <c r="D28" s="434" t="s">
        <v>1473</v>
      </c>
      <c r="E28" s="435" t="s">
        <v>1227</v>
      </c>
      <c r="F28" s="435" t="s">
        <v>1205</v>
      </c>
      <c r="G28" s="435" t="s">
        <v>1258</v>
      </c>
      <c r="H28" s="436">
        <v>38493895.229999997</v>
      </c>
      <c r="I28" s="437">
        <v>685.72160557275322</v>
      </c>
      <c r="J28" s="438">
        <v>-5.4856904254670491E-2</v>
      </c>
      <c r="K28" s="438">
        <v>1.2729311923383557E-2</v>
      </c>
      <c r="L28" s="438">
        <v>-9.00801183960942E-2</v>
      </c>
      <c r="M28" s="294"/>
      <c r="N28" s="294"/>
      <c r="O28" s="294"/>
      <c r="P28" s="166"/>
      <c r="Q28" s="197"/>
      <c r="R28" s="77"/>
      <c r="S28" s="77"/>
    </row>
    <row r="29" spans="1:19" s="265" customFormat="1" ht="12.75" customHeight="1">
      <c r="A29" s="135" t="s">
        <v>1476</v>
      </c>
      <c r="B29" s="192">
        <v>30096106301</v>
      </c>
      <c r="C29" s="434" t="s">
        <v>1324</v>
      </c>
      <c r="D29" s="434" t="s">
        <v>1473</v>
      </c>
      <c r="E29" s="435" t="s">
        <v>1217</v>
      </c>
      <c r="F29" s="435" t="s">
        <v>1205</v>
      </c>
      <c r="G29" s="435" t="s">
        <v>1258</v>
      </c>
      <c r="H29" s="436">
        <v>294058886.00999999</v>
      </c>
      <c r="I29" s="437">
        <v>1043.1787762847059</v>
      </c>
      <c r="J29" s="438">
        <v>-0.10031097859654481</v>
      </c>
      <c r="K29" s="438">
        <v>1.3763241178335051E-3</v>
      </c>
      <c r="L29" s="438">
        <v>-1.8600623964619589E-2</v>
      </c>
      <c r="M29" s="294"/>
      <c r="N29" s="294"/>
      <c r="O29" s="294"/>
      <c r="P29" s="166"/>
      <c r="Q29" s="197"/>
      <c r="R29" s="77"/>
      <c r="S29" s="77"/>
    </row>
    <row r="30" spans="1:19" s="265" customFormat="1" ht="12.75" customHeight="1">
      <c r="A30" s="135" t="s">
        <v>1477</v>
      </c>
      <c r="B30" s="192">
        <v>18911840764</v>
      </c>
      <c r="C30" s="434" t="s">
        <v>1325</v>
      </c>
      <c r="D30" s="434" t="s">
        <v>1473</v>
      </c>
      <c r="E30" s="435" t="s">
        <v>1209</v>
      </c>
      <c r="F30" s="435" t="s">
        <v>1205</v>
      </c>
      <c r="G30" s="435" t="s">
        <v>1210</v>
      </c>
      <c r="H30" s="436">
        <v>310850818.93000001</v>
      </c>
      <c r="I30" s="437">
        <v>104.29438276712987</v>
      </c>
      <c r="J30" s="438">
        <v>1.4622002523811517E-2</v>
      </c>
      <c r="K30" s="438">
        <v>1.3538136192869699E-2</v>
      </c>
      <c r="L30" s="438">
        <v>-8.8369512627902935E-2</v>
      </c>
      <c r="M30" s="294"/>
      <c r="N30" s="294"/>
      <c r="O30" s="294"/>
      <c r="P30" s="166"/>
      <c r="Q30" s="197"/>
      <c r="R30" s="77"/>
      <c r="S30" s="77"/>
    </row>
    <row r="31" spans="1:19" s="265" customFormat="1" ht="12.75" customHeight="1">
      <c r="A31" s="135" t="s">
        <v>1478</v>
      </c>
      <c r="B31" s="192" t="s">
        <v>1418</v>
      </c>
      <c r="C31" s="434" t="s">
        <v>1419</v>
      </c>
      <c r="D31" s="434" t="s">
        <v>1473</v>
      </c>
      <c r="E31" s="435" t="s">
        <v>1227</v>
      </c>
      <c r="F31" s="435" t="s">
        <v>1205</v>
      </c>
      <c r="G31" s="435" t="s">
        <v>1210</v>
      </c>
      <c r="H31" s="436">
        <v>69340719.609999999</v>
      </c>
      <c r="I31" s="437">
        <v>718.71580878992165</v>
      </c>
      <c r="J31" s="438">
        <v>2.433404417246865E-2</v>
      </c>
      <c r="K31" s="438">
        <v>2.9938756173046421E-2</v>
      </c>
      <c r="L31" s="438">
        <v>-0.10469598146527437</v>
      </c>
      <c r="M31" s="294"/>
      <c r="N31" s="294"/>
      <c r="O31" s="294"/>
      <c r="P31" s="166"/>
      <c r="Q31" s="197"/>
      <c r="R31" s="77"/>
      <c r="S31" s="77"/>
    </row>
    <row r="32" spans="1:19" s="265" customFormat="1" ht="12.75" customHeight="1">
      <c r="A32" s="135" t="s">
        <v>1479</v>
      </c>
      <c r="B32" s="192" t="s">
        <v>1326</v>
      </c>
      <c r="C32" s="434" t="s">
        <v>1327</v>
      </c>
      <c r="D32" s="434" t="s">
        <v>1473</v>
      </c>
      <c r="E32" s="435" t="s">
        <v>1217</v>
      </c>
      <c r="F32" s="435" t="s">
        <v>1205</v>
      </c>
      <c r="G32" s="435" t="s">
        <v>1210</v>
      </c>
      <c r="H32" s="436">
        <v>178539053.71000001</v>
      </c>
      <c r="I32" s="437">
        <v>721.95294830424223</v>
      </c>
      <c r="J32" s="438">
        <v>-3.9051418588335163E-2</v>
      </c>
      <c r="K32" s="438">
        <v>1.9977628230298805E-3</v>
      </c>
      <c r="L32" s="438">
        <v>-5.3379936206716772E-2</v>
      </c>
      <c r="M32" s="294"/>
      <c r="N32" s="294"/>
      <c r="O32" s="294"/>
      <c r="P32" s="166"/>
      <c r="Q32" s="197"/>
      <c r="R32" s="77"/>
      <c r="S32" s="77"/>
    </row>
    <row r="33" spans="1:19" s="265" customFormat="1" ht="12.75" customHeight="1">
      <c r="A33" s="135" t="s">
        <v>1480</v>
      </c>
      <c r="B33" s="192">
        <v>62937824927</v>
      </c>
      <c r="C33" s="434" t="s">
        <v>1328</v>
      </c>
      <c r="D33" s="434" t="s">
        <v>1473</v>
      </c>
      <c r="E33" s="435" t="s">
        <v>1227</v>
      </c>
      <c r="F33" s="435" t="s">
        <v>1205</v>
      </c>
      <c r="G33" s="435" t="s">
        <v>1210</v>
      </c>
      <c r="H33" s="436">
        <v>158237749.91999999</v>
      </c>
      <c r="I33" s="437">
        <v>767.11935905727091</v>
      </c>
      <c r="J33" s="438">
        <v>-9.7889706343948779E-3</v>
      </c>
      <c r="K33" s="438">
        <v>9.6731856482579204E-4</v>
      </c>
      <c r="L33" s="438">
        <v>-0.10188234845428512</v>
      </c>
      <c r="M33" s="294"/>
      <c r="N33" s="294"/>
      <c r="O33" s="294"/>
      <c r="P33" s="166"/>
      <c r="Q33" s="197"/>
      <c r="R33" s="77"/>
      <c r="S33" s="77"/>
    </row>
    <row r="34" spans="1:19" ht="12.75" customHeight="1">
      <c r="A34" s="113" t="s">
        <v>1481</v>
      </c>
      <c r="B34" s="439">
        <v>52772437018</v>
      </c>
      <c r="C34" s="440" t="s">
        <v>1329</v>
      </c>
      <c r="D34" s="440" t="s">
        <v>1473</v>
      </c>
      <c r="E34" s="114" t="s">
        <v>1213</v>
      </c>
      <c r="F34" s="114" t="s">
        <v>1205</v>
      </c>
      <c r="G34" s="114" t="s">
        <v>1210</v>
      </c>
      <c r="H34" s="436">
        <v>408640651.72000003</v>
      </c>
      <c r="I34" s="437">
        <v>132.13448440149347</v>
      </c>
      <c r="J34" s="438">
        <v>1.4936595005083042E-2</v>
      </c>
      <c r="K34" s="438">
        <v>1.8401418690652704E-2</v>
      </c>
      <c r="L34" s="438">
        <v>-0.11263238456435276</v>
      </c>
      <c r="M34" s="294"/>
      <c r="N34" s="294"/>
      <c r="O34" s="294"/>
      <c r="P34" s="166"/>
      <c r="Q34" s="197"/>
      <c r="R34" s="77"/>
      <c r="S34" s="77"/>
    </row>
    <row r="35" spans="1:19" s="265" customFormat="1" ht="12.75" customHeight="1">
      <c r="A35" s="113" t="s">
        <v>1482</v>
      </c>
      <c r="B35" s="439" t="s">
        <v>1330</v>
      </c>
      <c r="C35" s="440" t="s">
        <v>1331</v>
      </c>
      <c r="D35" s="440" t="s">
        <v>1473</v>
      </c>
      <c r="E35" s="114" t="s">
        <v>1227</v>
      </c>
      <c r="F35" s="114" t="s">
        <v>1205</v>
      </c>
      <c r="G35" s="114" t="s">
        <v>1210</v>
      </c>
      <c r="H35" s="436">
        <v>25665475.760000002</v>
      </c>
      <c r="I35" s="437">
        <v>691.51169994418024</v>
      </c>
      <c r="J35" s="438">
        <v>-2.7294191322041139E-2</v>
      </c>
      <c r="K35" s="438">
        <v>7.0513367535478544E-3</v>
      </c>
      <c r="L35" s="438">
        <v>-0.1003083106196998</v>
      </c>
      <c r="M35" s="294"/>
      <c r="N35" s="294"/>
      <c r="O35" s="294"/>
      <c r="P35" s="166"/>
      <c r="Q35" s="197"/>
      <c r="R35" s="77"/>
      <c r="S35" s="77"/>
    </row>
    <row r="36" spans="1:19" s="265" customFormat="1" ht="12.75" customHeight="1">
      <c r="A36" s="113" t="s">
        <v>1483</v>
      </c>
      <c r="B36" s="439" t="s">
        <v>1332</v>
      </c>
      <c r="C36" s="440" t="s">
        <v>1333</v>
      </c>
      <c r="D36" s="440" t="s">
        <v>1473</v>
      </c>
      <c r="E36" s="114" t="s">
        <v>1227</v>
      </c>
      <c r="F36" s="114" t="s">
        <v>1205</v>
      </c>
      <c r="G36" s="114" t="s">
        <v>1210</v>
      </c>
      <c r="H36" s="436">
        <v>26578377.23</v>
      </c>
      <c r="I36" s="437">
        <v>672.64293417088777</v>
      </c>
      <c r="J36" s="438">
        <v>-1.3237955228664888E-2</v>
      </c>
      <c r="K36" s="438">
        <v>2.1558114108658488E-2</v>
      </c>
      <c r="L36" s="438">
        <v>-0.12831396695463304</v>
      </c>
      <c r="M36" s="294"/>
      <c r="N36" s="294"/>
      <c r="O36" s="294"/>
      <c r="P36" s="166"/>
      <c r="Q36" s="197"/>
      <c r="R36" s="77"/>
      <c r="S36" s="77"/>
    </row>
    <row r="37" spans="1:19" s="265" customFormat="1" ht="12.75" customHeight="1">
      <c r="A37" s="447" t="s">
        <v>1484</v>
      </c>
      <c r="B37" s="439">
        <v>31076456551</v>
      </c>
      <c r="C37" s="440" t="s">
        <v>1334</v>
      </c>
      <c r="D37" s="440" t="s">
        <v>1473</v>
      </c>
      <c r="E37" s="114" t="s">
        <v>1217</v>
      </c>
      <c r="F37" s="114" t="s">
        <v>1205</v>
      </c>
      <c r="G37" s="114" t="s">
        <v>1214</v>
      </c>
      <c r="H37" s="436">
        <v>230097686.91999999</v>
      </c>
      <c r="I37" s="437">
        <v>101.65575411203386</v>
      </c>
      <c r="J37" s="438">
        <v>-1.5401094670206672E-2</v>
      </c>
      <c r="K37" s="438">
        <v>-5.3152048372884231E-4</v>
      </c>
      <c r="L37" s="438">
        <v>-4.1608101681114174E-2</v>
      </c>
      <c r="M37" s="294"/>
      <c r="N37" s="294"/>
      <c r="O37" s="294"/>
      <c r="P37" s="166"/>
      <c r="Q37" s="197"/>
      <c r="R37" s="77"/>
      <c r="S37" s="77"/>
    </row>
    <row r="38" spans="1:19" s="265" customFormat="1" ht="12.75" customHeight="1">
      <c r="A38" s="447" t="s">
        <v>1485</v>
      </c>
      <c r="B38" s="439">
        <v>66324185184</v>
      </c>
      <c r="C38" s="440" t="s">
        <v>1335</v>
      </c>
      <c r="D38" s="440" t="s">
        <v>1473</v>
      </c>
      <c r="E38" s="114" t="s">
        <v>1217</v>
      </c>
      <c r="F38" s="114" t="s">
        <v>1205</v>
      </c>
      <c r="G38" s="114" t="s">
        <v>1214</v>
      </c>
      <c r="H38" s="436">
        <v>376806900.31</v>
      </c>
      <c r="I38" s="437">
        <v>139.82032098114601</v>
      </c>
      <c r="J38" s="438">
        <v>-4.2401343344342091E-2</v>
      </c>
      <c r="K38" s="438">
        <v>-2.4814667829469172E-3</v>
      </c>
      <c r="L38" s="438">
        <v>-3.2081266576652223E-2</v>
      </c>
      <c r="M38" s="294"/>
      <c r="N38" s="294"/>
      <c r="O38" s="294"/>
      <c r="P38" s="166"/>
      <c r="Q38" s="197"/>
      <c r="R38" s="77"/>
      <c r="S38" s="77"/>
    </row>
    <row r="39" spans="1:19" s="265" customFormat="1" ht="12.75" customHeight="1">
      <c r="A39" s="447" t="s">
        <v>1556</v>
      </c>
      <c r="B39" s="439" t="s">
        <v>1604</v>
      </c>
      <c r="C39" s="440" t="s">
        <v>1605</v>
      </c>
      <c r="D39" s="440" t="s">
        <v>1473</v>
      </c>
      <c r="E39" s="114" t="s">
        <v>1227</v>
      </c>
      <c r="F39" s="114" t="s">
        <v>1205</v>
      </c>
      <c r="G39" s="114" t="s">
        <v>1210</v>
      </c>
      <c r="H39" s="436">
        <v>134102746.42</v>
      </c>
      <c r="I39" s="437">
        <v>739.30349927022371</v>
      </c>
      <c r="J39" s="438">
        <v>8.9688360671280609E-3</v>
      </c>
      <c r="K39" s="438">
        <v>1.0222223952811582E-2</v>
      </c>
      <c r="L39" s="438" t="s">
        <v>1205</v>
      </c>
      <c r="M39" s="294"/>
      <c r="N39" s="294"/>
      <c r="O39" s="294"/>
      <c r="P39" s="166"/>
      <c r="Q39" s="197"/>
      <c r="R39" s="77"/>
      <c r="S39" s="77"/>
    </row>
    <row r="40" spans="1:19" s="265" customFormat="1" ht="12.75" customHeight="1">
      <c r="A40" s="447" t="s">
        <v>1593</v>
      </c>
      <c r="B40" s="439" t="s">
        <v>1606</v>
      </c>
      <c r="C40" s="440" t="s">
        <v>1607</v>
      </c>
      <c r="D40" s="440" t="s">
        <v>1473</v>
      </c>
      <c r="E40" s="114" t="s">
        <v>1227</v>
      </c>
      <c r="F40" s="114" t="s">
        <v>1205</v>
      </c>
      <c r="G40" s="114" t="s">
        <v>1210</v>
      </c>
      <c r="H40" s="436">
        <v>51432359.240000002</v>
      </c>
      <c r="I40" s="437">
        <v>756.76174506050211</v>
      </c>
      <c r="J40" s="438" t="s">
        <v>1205</v>
      </c>
      <c r="K40" s="438" t="s">
        <v>1205</v>
      </c>
      <c r="L40" s="438" t="s">
        <v>1205</v>
      </c>
      <c r="M40" s="294"/>
      <c r="N40" s="294"/>
      <c r="O40" s="294"/>
      <c r="P40" s="166"/>
      <c r="Q40" s="197"/>
      <c r="R40" s="77"/>
      <c r="S40" s="77"/>
    </row>
    <row r="41" spans="1:19" s="265" customFormat="1" ht="12.75" customHeight="1">
      <c r="A41" s="447" t="s">
        <v>1535</v>
      </c>
      <c r="B41" s="439" t="s">
        <v>1536</v>
      </c>
      <c r="C41" s="440" t="s">
        <v>1537</v>
      </c>
      <c r="D41" s="440" t="s">
        <v>1473</v>
      </c>
      <c r="E41" s="114" t="s">
        <v>1227</v>
      </c>
      <c r="F41" s="114" t="s">
        <v>1205</v>
      </c>
      <c r="G41" s="114" t="s">
        <v>1210</v>
      </c>
      <c r="H41" s="436">
        <v>160352030.40000001</v>
      </c>
      <c r="I41" s="437">
        <v>723.31527712566572</v>
      </c>
      <c r="J41" s="438">
        <v>9.2518317917904547E-3</v>
      </c>
      <c r="K41" s="438">
        <v>9.3458827684704815E-3</v>
      </c>
      <c r="L41" s="438" t="s">
        <v>1205</v>
      </c>
      <c r="M41" s="294"/>
      <c r="N41" s="294"/>
      <c r="O41" s="294"/>
      <c r="P41" s="166"/>
      <c r="Q41" s="197"/>
      <c r="R41" s="77"/>
      <c r="S41" s="77"/>
    </row>
    <row r="42" spans="1:19" s="265" customFormat="1" ht="12.75" customHeight="1">
      <c r="A42" s="447" t="s">
        <v>1233</v>
      </c>
      <c r="B42" s="439">
        <v>66973781540</v>
      </c>
      <c r="C42" s="440" t="s">
        <v>1234</v>
      </c>
      <c r="D42" s="440" t="s">
        <v>878</v>
      </c>
      <c r="E42" s="114" t="s">
        <v>1213</v>
      </c>
      <c r="F42" s="114" t="s">
        <v>1205</v>
      </c>
      <c r="G42" s="114" t="s">
        <v>1214</v>
      </c>
      <c r="H42" s="436">
        <v>7932965.6851000004</v>
      </c>
      <c r="I42" s="437">
        <v>134.052154156548</v>
      </c>
      <c r="J42" s="438">
        <v>-0.29025188260046386</v>
      </c>
      <c r="K42" s="438">
        <v>3.2985291449630694E-2</v>
      </c>
      <c r="L42" s="438">
        <v>-6.0428082558493745E-2</v>
      </c>
      <c r="M42" s="294"/>
      <c r="N42" s="294"/>
      <c r="O42" s="294"/>
      <c r="P42" s="166"/>
      <c r="Q42" s="197"/>
      <c r="R42" s="77"/>
      <c r="S42" s="77"/>
    </row>
    <row r="43" spans="1:19" s="265" customFormat="1" ht="12.75" customHeight="1">
      <c r="A43" s="447" t="s">
        <v>1235</v>
      </c>
      <c r="B43" s="439">
        <v>16642777540</v>
      </c>
      <c r="C43" s="440" t="s">
        <v>1236</v>
      </c>
      <c r="D43" s="440" t="s">
        <v>878</v>
      </c>
      <c r="E43" s="114" t="s">
        <v>1209</v>
      </c>
      <c r="F43" s="114" t="s">
        <v>1205</v>
      </c>
      <c r="G43" s="114" t="s">
        <v>1210</v>
      </c>
      <c r="H43" s="436">
        <v>3997458.25</v>
      </c>
      <c r="I43" s="437">
        <v>527.20784918672575</v>
      </c>
      <c r="J43" s="438">
        <v>-0.12025190676194342</v>
      </c>
      <c r="K43" s="438">
        <v>-0.1204773755495131</v>
      </c>
      <c r="L43" s="438">
        <v>-0.2552499358771203</v>
      </c>
      <c r="M43" s="294"/>
      <c r="N43" s="294"/>
      <c r="O43" s="294"/>
      <c r="P43" s="166"/>
      <c r="Q43" s="197"/>
      <c r="R43" s="77"/>
      <c r="S43" s="77"/>
    </row>
    <row r="44" spans="1:19" s="265" customFormat="1" ht="12.75" customHeight="1">
      <c r="A44" s="447" t="s">
        <v>1237</v>
      </c>
      <c r="B44" s="439">
        <v>30082084002</v>
      </c>
      <c r="C44" s="440" t="s">
        <v>1238</v>
      </c>
      <c r="D44" s="440" t="s">
        <v>878</v>
      </c>
      <c r="E44" s="114" t="s">
        <v>1227</v>
      </c>
      <c r="F44" s="114" t="s">
        <v>1205</v>
      </c>
      <c r="G44" s="114" t="s">
        <v>1214</v>
      </c>
      <c r="H44" s="436">
        <v>19483847.460000001</v>
      </c>
      <c r="I44" s="437">
        <v>12.192803874307504</v>
      </c>
      <c r="J44" s="438">
        <v>2.2207295789614445E-2</v>
      </c>
      <c r="K44" s="438">
        <v>0.1059524053466574</v>
      </c>
      <c r="L44" s="438">
        <v>0.2161981932781798</v>
      </c>
      <c r="M44" s="294"/>
      <c r="N44" s="294"/>
      <c r="O44" s="294"/>
      <c r="P44" s="166"/>
      <c r="Q44" s="197"/>
      <c r="R44" s="77"/>
      <c r="S44" s="77"/>
    </row>
    <row r="45" spans="1:19" s="265" customFormat="1" ht="12.75" customHeight="1">
      <c r="A45" s="447" t="s">
        <v>1239</v>
      </c>
      <c r="B45" s="439">
        <v>44832307529</v>
      </c>
      <c r="C45" s="440" t="s">
        <v>1240</v>
      </c>
      <c r="D45" s="440" t="s">
        <v>878</v>
      </c>
      <c r="E45" s="114" t="s">
        <v>1209</v>
      </c>
      <c r="F45" s="114" t="s">
        <v>1205</v>
      </c>
      <c r="G45" s="114" t="s">
        <v>1210</v>
      </c>
      <c r="H45" s="436">
        <v>16317178.050000001</v>
      </c>
      <c r="I45" s="437">
        <v>932.85040504886501</v>
      </c>
      <c r="J45" s="438">
        <v>4.1532071482581978E-2</v>
      </c>
      <c r="K45" s="438">
        <v>6.8291607415334576E-2</v>
      </c>
      <c r="L45" s="438">
        <v>-0.12794273838599135</v>
      </c>
      <c r="M45" s="294"/>
      <c r="N45" s="294"/>
      <c r="O45" s="294"/>
      <c r="P45" s="166"/>
      <c r="Q45" s="197"/>
      <c r="R45" s="77"/>
      <c r="S45" s="77"/>
    </row>
    <row r="46" spans="1:19" s="265" customFormat="1" ht="12.75" customHeight="1">
      <c r="A46" s="447" t="s">
        <v>1241</v>
      </c>
      <c r="B46" s="439" t="s">
        <v>1242</v>
      </c>
      <c r="C46" s="440" t="s">
        <v>1243</v>
      </c>
      <c r="D46" s="440" t="s">
        <v>878</v>
      </c>
      <c r="E46" s="114" t="s">
        <v>1217</v>
      </c>
      <c r="F46" s="114" t="s">
        <v>1205</v>
      </c>
      <c r="G46" s="114" t="s">
        <v>1214</v>
      </c>
      <c r="H46" s="436">
        <v>3300272.48</v>
      </c>
      <c r="I46" s="437">
        <v>947.09661800493802</v>
      </c>
      <c r="J46" s="438">
        <v>-0.29872528600115866</v>
      </c>
      <c r="K46" s="438">
        <v>-1.3155328605096717E-3</v>
      </c>
      <c r="L46" s="438">
        <v>-6.4985719525060492E-2</v>
      </c>
      <c r="M46" s="294"/>
      <c r="N46" s="294"/>
      <c r="O46" s="294"/>
      <c r="P46" s="166"/>
      <c r="Q46" s="197"/>
      <c r="R46" s="77"/>
      <c r="S46" s="77"/>
    </row>
    <row r="47" spans="1:19" s="265" customFormat="1" ht="12.75" customHeight="1">
      <c r="A47" s="447" t="s">
        <v>1244</v>
      </c>
      <c r="B47" s="439">
        <v>30290598804</v>
      </c>
      <c r="C47" s="440" t="s">
        <v>1245</v>
      </c>
      <c r="D47" s="440" t="s">
        <v>878</v>
      </c>
      <c r="E47" s="114" t="s">
        <v>1209</v>
      </c>
      <c r="F47" s="114" t="s">
        <v>1205</v>
      </c>
      <c r="G47" s="114" t="s">
        <v>1214</v>
      </c>
      <c r="H47" s="436">
        <v>18121371.140000001</v>
      </c>
      <c r="I47" s="437">
        <v>2.8916717452622858</v>
      </c>
      <c r="J47" s="438">
        <v>8.7106331111372892E-2</v>
      </c>
      <c r="K47" s="438">
        <v>7.1975896349100177E-2</v>
      </c>
      <c r="L47" s="438">
        <v>-0.59502334708814253</v>
      </c>
      <c r="M47" s="294"/>
      <c r="N47" s="294"/>
      <c r="O47" s="294"/>
      <c r="P47" s="166"/>
      <c r="Q47" s="197"/>
      <c r="R47" s="77"/>
      <c r="S47" s="77"/>
    </row>
    <row r="48" spans="1:19" s="265" customFormat="1" ht="12.75" customHeight="1">
      <c r="A48" s="447" t="s">
        <v>1246</v>
      </c>
      <c r="B48" s="439">
        <v>10423796399</v>
      </c>
      <c r="C48" s="440" t="s">
        <v>1247</v>
      </c>
      <c r="D48" s="440" t="s">
        <v>878</v>
      </c>
      <c r="E48" s="114" t="s">
        <v>1217</v>
      </c>
      <c r="F48" s="114" t="s">
        <v>1205</v>
      </c>
      <c r="G48" s="114" t="s">
        <v>1214</v>
      </c>
      <c r="H48" s="436">
        <v>50540983.43</v>
      </c>
      <c r="I48" s="437">
        <v>1373.828432565326</v>
      </c>
      <c r="J48" s="438">
        <v>-0.14988805002905203</v>
      </c>
      <c r="K48" s="438">
        <v>-2.3375328268597673E-2</v>
      </c>
      <c r="L48" s="438">
        <v>-3.893625426147107E-2</v>
      </c>
      <c r="M48" s="294"/>
      <c r="N48" s="294"/>
      <c r="O48" s="294"/>
      <c r="P48" s="166"/>
      <c r="Q48" s="197"/>
      <c r="R48" s="77"/>
      <c r="S48" s="77"/>
    </row>
    <row r="49" spans="1:19" s="265" customFormat="1" ht="12.75" customHeight="1">
      <c r="A49" s="447" t="s">
        <v>1248</v>
      </c>
      <c r="B49" s="439">
        <v>86292133603</v>
      </c>
      <c r="C49" s="440" t="s">
        <v>1249</v>
      </c>
      <c r="D49" s="440" t="s">
        <v>878</v>
      </c>
      <c r="E49" s="114" t="s">
        <v>1227</v>
      </c>
      <c r="F49" s="114" t="s">
        <v>1205</v>
      </c>
      <c r="G49" s="114" t="s">
        <v>1214</v>
      </c>
      <c r="H49" s="436">
        <v>15609902.359999999</v>
      </c>
      <c r="I49" s="437">
        <v>20.431913943546991</v>
      </c>
      <c r="J49" s="438">
        <v>-0.14300931592801347</v>
      </c>
      <c r="K49" s="438">
        <v>2.2316840244888114E-2</v>
      </c>
      <c r="L49" s="438">
        <v>-0.11765101002643796</v>
      </c>
      <c r="M49" s="294"/>
      <c r="N49" s="294"/>
      <c r="O49" s="294"/>
      <c r="P49" s="166"/>
      <c r="Q49" s="197"/>
      <c r="R49" s="77"/>
      <c r="S49" s="77"/>
    </row>
    <row r="50" spans="1:19" s="265" customFormat="1" ht="12.75" customHeight="1">
      <c r="A50" s="447" t="s">
        <v>1250</v>
      </c>
      <c r="B50" s="439" t="s">
        <v>1251</v>
      </c>
      <c r="C50" s="440" t="s">
        <v>1252</v>
      </c>
      <c r="D50" s="440" t="s">
        <v>878</v>
      </c>
      <c r="E50" s="114" t="s">
        <v>1209</v>
      </c>
      <c r="F50" s="114" t="s">
        <v>1205</v>
      </c>
      <c r="G50" s="114" t="s">
        <v>1214</v>
      </c>
      <c r="H50" s="436">
        <v>60251503.340000004</v>
      </c>
      <c r="I50" s="437">
        <v>21.053617520589164</v>
      </c>
      <c r="J50" s="438">
        <v>4.7607308152479266E-2</v>
      </c>
      <c r="K50" s="438">
        <v>2.1286875671968186E-2</v>
      </c>
      <c r="L50" s="438">
        <v>-8.8718308241162447E-2</v>
      </c>
      <c r="M50" s="294"/>
      <c r="N50" s="294"/>
      <c r="O50" s="294"/>
      <c r="P50" s="166"/>
      <c r="Q50" s="197"/>
      <c r="R50" s="77"/>
      <c r="S50" s="77"/>
    </row>
    <row r="51" spans="1:19" s="265" customFormat="1" ht="12.75" customHeight="1">
      <c r="A51" s="447" t="s">
        <v>1253</v>
      </c>
      <c r="B51" s="439">
        <v>84300431782</v>
      </c>
      <c r="C51" s="440" t="s">
        <v>1254</v>
      </c>
      <c r="D51" s="440" t="s">
        <v>141</v>
      </c>
      <c r="E51" s="114" t="s">
        <v>1209</v>
      </c>
      <c r="F51" s="114" t="s">
        <v>1205</v>
      </c>
      <c r="G51" s="114" t="s">
        <v>1214</v>
      </c>
      <c r="H51" s="436">
        <v>34911905.819200002</v>
      </c>
      <c r="I51" s="437">
        <v>151.83042015321993</v>
      </c>
      <c r="J51" s="438">
        <v>1.0337130438109021E-2</v>
      </c>
      <c r="K51" s="438">
        <v>1.6259944134304982E-2</v>
      </c>
      <c r="L51" s="438">
        <v>-7.685267776516902E-3</v>
      </c>
      <c r="M51" s="294"/>
      <c r="N51" s="294"/>
      <c r="O51" s="294"/>
      <c r="P51" s="166"/>
      <c r="Q51" s="197"/>
      <c r="R51" s="77"/>
      <c r="S51" s="77"/>
    </row>
    <row r="52" spans="1:19" s="265" customFormat="1" ht="12.75" customHeight="1">
      <c r="A52" s="447" t="s">
        <v>1255</v>
      </c>
      <c r="B52" s="439" t="s">
        <v>1256</v>
      </c>
      <c r="C52" s="440" t="s">
        <v>1257</v>
      </c>
      <c r="D52" s="440" t="s">
        <v>141</v>
      </c>
      <c r="E52" s="114" t="s">
        <v>1209</v>
      </c>
      <c r="F52" s="114" t="s">
        <v>1205</v>
      </c>
      <c r="G52" s="114" t="s">
        <v>1258</v>
      </c>
      <c r="H52" s="436">
        <v>6251654.1919</v>
      </c>
      <c r="I52" s="437">
        <v>182.31414633265206</v>
      </c>
      <c r="J52" s="438">
        <v>4.0826830555627858E-2</v>
      </c>
      <c r="K52" s="438">
        <v>7.1472901546282497E-2</v>
      </c>
      <c r="L52" s="438">
        <v>-0.15139081488660133</v>
      </c>
      <c r="M52" s="294"/>
      <c r="N52" s="294"/>
      <c r="O52" s="294"/>
      <c r="P52" s="166"/>
      <c r="Q52" s="197"/>
      <c r="R52" s="77"/>
      <c r="S52" s="77"/>
    </row>
    <row r="53" spans="1:19" s="265" customFormat="1" ht="12.75" customHeight="1">
      <c r="A53" s="447" t="s">
        <v>1259</v>
      </c>
      <c r="B53" s="439" t="s">
        <v>1260</v>
      </c>
      <c r="C53" s="440" t="s">
        <v>1261</v>
      </c>
      <c r="D53" s="440" t="s">
        <v>1262</v>
      </c>
      <c r="E53" s="114" t="s">
        <v>1213</v>
      </c>
      <c r="F53" s="114" t="s">
        <v>1205</v>
      </c>
      <c r="G53" s="114" t="s">
        <v>1210</v>
      </c>
      <c r="H53" s="436">
        <v>49963299.700000003</v>
      </c>
      <c r="I53" s="437">
        <v>713.67095221910142</v>
      </c>
      <c r="J53" s="438">
        <v>-2.2763089563752725E-2</v>
      </c>
      <c r="K53" s="438">
        <v>1.8390645851994902E-2</v>
      </c>
      <c r="L53" s="438">
        <v>-0.12584701502943041</v>
      </c>
      <c r="M53" s="294"/>
      <c r="N53" s="294"/>
      <c r="O53" s="294"/>
      <c r="P53" s="166"/>
      <c r="Q53" s="197"/>
      <c r="R53" s="77"/>
      <c r="S53" s="77"/>
    </row>
    <row r="54" spans="1:19" ht="12.75" customHeight="1">
      <c r="A54" s="113" t="s">
        <v>1263</v>
      </c>
      <c r="B54" s="439">
        <v>80921653541</v>
      </c>
      <c r="C54" s="440" t="s">
        <v>1264</v>
      </c>
      <c r="D54" s="440" t="s">
        <v>1262</v>
      </c>
      <c r="E54" s="114" t="s">
        <v>1209</v>
      </c>
      <c r="F54" s="114" t="s">
        <v>1205</v>
      </c>
      <c r="G54" s="114" t="s">
        <v>1214</v>
      </c>
      <c r="H54" s="436">
        <v>28563400.23</v>
      </c>
      <c r="I54" s="437">
        <v>123.79915883111133</v>
      </c>
      <c r="J54" s="438">
        <v>5.5438566579804505E-2</v>
      </c>
      <c r="K54" s="438">
        <v>5.5014563107280479E-2</v>
      </c>
      <c r="L54" s="438">
        <v>-0.16273446829265636</v>
      </c>
      <c r="M54" s="294"/>
      <c r="N54" s="294"/>
      <c r="O54" s="294"/>
      <c r="P54" s="166"/>
      <c r="Q54" s="197"/>
      <c r="R54" s="77"/>
      <c r="S54" s="77"/>
    </row>
    <row r="55" spans="1:19" ht="12.75" customHeight="1">
      <c r="A55" s="447" t="s">
        <v>1265</v>
      </c>
      <c r="B55" s="439">
        <v>43449016606</v>
      </c>
      <c r="C55" s="440" t="s">
        <v>1266</v>
      </c>
      <c r="D55" s="440" t="s">
        <v>1262</v>
      </c>
      <c r="E55" s="114" t="s">
        <v>1213</v>
      </c>
      <c r="F55" s="114" t="s">
        <v>1205</v>
      </c>
      <c r="G55" s="114" t="s">
        <v>1214</v>
      </c>
      <c r="H55" s="436">
        <v>80063048.379999995</v>
      </c>
      <c r="I55" s="437">
        <v>111.19719783841876</v>
      </c>
      <c r="J55" s="438">
        <v>3.4039031713153589E-2</v>
      </c>
      <c r="K55" s="438">
        <v>3.4581538238465548E-2</v>
      </c>
      <c r="L55" s="438">
        <v>-0.16416206821414958</v>
      </c>
      <c r="M55" s="294"/>
      <c r="N55" s="294"/>
      <c r="O55" s="294"/>
      <c r="P55" s="166"/>
      <c r="Q55" s="197"/>
      <c r="R55" s="77"/>
      <c r="S55" s="77"/>
    </row>
    <row r="56" spans="1:19" ht="12.75" customHeight="1">
      <c r="A56" s="113" t="s">
        <v>1267</v>
      </c>
      <c r="B56" s="192">
        <v>70498146370</v>
      </c>
      <c r="C56" s="434" t="s">
        <v>1268</v>
      </c>
      <c r="D56" s="440" t="s">
        <v>1262</v>
      </c>
      <c r="E56" s="114" t="s">
        <v>1217</v>
      </c>
      <c r="F56" s="114" t="s">
        <v>1205</v>
      </c>
      <c r="G56" s="114" t="s">
        <v>1210</v>
      </c>
      <c r="H56" s="441">
        <v>71225821.700000003</v>
      </c>
      <c r="I56" s="442">
        <v>809.2020445094231</v>
      </c>
      <c r="J56" s="438">
        <v>2.272581422006148E-2</v>
      </c>
      <c r="K56" s="438">
        <v>1.388681808030201E-3</v>
      </c>
      <c r="L56" s="438">
        <v>1.0933102214534252E-3</v>
      </c>
      <c r="M56" s="294"/>
      <c r="N56" s="294"/>
      <c r="O56" s="294"/>
      <c r="P56" s="166"/>
      <c r="Q56" s="197"/>
      <c r="R56" s="77"/>
      <c r="S56" s="77"/>
    </row>
    <row r="57" spans="1:19" ht="12.75" customHeight="1">
      <c r="A57" s="443" t="s">
        <v>1269</v>
      </c>
      <c r="B57" s="444" t="s">
        <v>1270</v>
      </c>
      <c r="C57" s="893" t="s">
        <v>1271</v>
      </c>
      <c r="D57" s="440" t="s">
        <v>1262</v>
      </c>
      <c r="E57" s="435" t="s">
        <v>1217</v>
      </c>
      <c r="F57" s="435" t="s">
        <v>1205</v>
      </c>
      <c r="G57" s="435" t="s">
        <v>1214</v>
      </c>
      <c r="H57" s="115">
        <v>379980369.29000002</v>
      </c>
      <c r="I57" s="116">
        <v>145.04627655653877</v>
      </c>
      <c r="J57" s="438">
        <v>-1.2986007459595661E-2</v>
      </c>
      <c r="K57" s="438">
        <v>2.4656856519200687E-5</v>
      </c>
      <c r="L57" s="438">
        <v>2.833068769401148E-4</v>
      </c>
      <c r="M57" s="294"/>
      <c r="N57" s="294"/>
      <c r="O57" s="294"/>
      <c r="P57" s="166"/>
      <c r="Q57" s="197"/>
      <c r="R57" s="77"/>
      <c r="S57" s="77"/>
    </row>
    <row r="58" spans="1:19" ht="12.75" customHeight="1">
      <c r="A58" s="113" t="s">
        <v>1272</v>
      </c>
      <c r="B58" s="192" t="s">
        <v>1273</v>
      </c>
      <c r="C58" s="434" t="s">
        <v>1274</v>
      </c>
      <c r="D58" s="440" t="s">
        <v>1262</v>
      </c>
      <c r="E58" s="114" t="s">
        <v>1217</v>
      </c>
      <c r="F58" s="114" t="s">
        <v>1205</v>
      </c>
      <c r="G58" s="114" t="s">
        <v>1210</v>
      </c>
      <c r="H58" s="436">
        <v>153585382.99000001</v>
      </c>
      <c r="I58" s="437">
        <v>1132.0430400828179</v>
      </c>
      <c r="J58" s="438">
        <v>-2.9256640744853013E-2</v>
      </c>
      <c r="K58" s="438">
        <v>2.7846485155986755E-3</v>
      </c>
      <c r="L58" s="438">
        <v>-0.12082853905685076</v>
      </c>
      <c r="M58" s="294"/>
      <c r="N58" s="294"/>
      <c r="O58" s="294"/>
      <c r="P58" s="166"/>
      <c r="Q58" s="197"/>
      <c r="R58" s="77"/>
      <c r="S58" s="77"/>
    </row>
    <row r="59" spans="1:19" ht="12.75" customHeight="1">
      <c r="A59" s="135" t="s">
        <v>1275</v>
      </c>
      <c r="B59" s="192">
        <v>99792542550</v>
      </c>
      <c r="C59" s="434" t="s">
        <v>1276</v>
      </c>
      <c r="D59" s="440" t="s">
        <v>112</v>
      </c>
      <c r="E59" s="114" t="s">
        <v>1213</v>
      </c>
      <c r="F59" s="114" t="s">
        <v>114</v>
      </c>
      <c r="G59" s="114" t="s">
        <v>1210</v>
      </c>
      <c r="H59" s="436">
        <v>80673937.372600004</v>
      </c>
      <c r="I59" s="437">
        <v>118.7114</v>
      </c>
      <c r="J59" s="438">
        <v>2.0124696017188137E-2</v>
      </c>
      <c r="K59" s="438">
        <v>2.0632503799974389E-2</v>
      </c>
      <c r="L59" s="438">
        <v>-0.10582975402628825</v>
      </c>
      <c r="M59" s="294"/>
      <c r="N59" s="294"/>
      <c r="O59" s="294"/>
      <c r="P59" s="166"/>
      <c r="Q59" s="197"/>
      <c r="R59" s="77"/>
      <c r="S59" s="77"/>
    </row>
    <row r="60" spans="1:19" ht="12.75" customHeight="1">
      <c r="A60" s="113" t="s">
        <v>1205</v>
      </c>
      <c r="B60" s="192" t="s">
        <v>1205</v>
      </c>
      <c r="C60" s="434" t="s">
        <v>1205</v>
      </c>
      <c r="D60" s="440" t="s">
        <v>1205</v>
      </c>
      <c r="E60" s="114" t="s">
        <v>1205</v>
      </c>
      <c r="F60" s="114" t="s">
        <v>115</v>
      </c>
      <c r="G60" s="114" t="s">
        <v>1210</v>
      </c>
      <c r="H60" s="436">
        <v>36924179.322700001</v>
      </c>
      <c r="I60" s="437">
        <v>115.099</v>
      </c>
      <c r="J60" s="438">
        <v>8.4406385431967657E-4</v>
      </c>
      <c r="K60" s="438">
        <v>2.0203451555481866E-2</v>
      </c>
      <c r="L60" s="438">
        <v>-0.10958534693566269</v>
      </c>
      <c r="M60" s="294"/>
      <c r="N60" s="294"/>
      <c r="O60" s="294"/>
      <c r="P60" s="166"/>
      <c r="Q60" s="197"/>
      <c r="R60" s="77"/>
      <c r="S60" s="77"/>
    </row>
    <row r="61" spans="1:19" s="265" customFormat="1" ht="12.75" customHeight="1">
      <c r="A61" s="113" t="s">
        <v>1205</v>
      </c>
      <c r="B61" s="192" t="s">
        <v>1205</v>
      </c>
      <c r="C61" s="434" t="s">
        <v>1205</v>
      </c>
      <c r="D61" s="440" t="s">
        <v>1205</v>
      </c>
      <c r="E61" s="114" t="s">
        <v>1205</v>
      </c>
      <c r="F61" s="114" t="s">
        <v>116</v>
      </c>
      <c r="G61" s="114" t="s">
        <v>1210</v>
      </c>
      <c r="H61" s="436">
        <v>10.5647</v>
      </c>
      <c r="I61" s="437">
        <v>0</v>
      </c>
      <c r="J61" s="438">
        <v>2.069465243224955E-2</v>
      </c>
      <c r="K61" s="438" t="s">
        <v>1205</v>
      </c>
      <c r="L61" s="438" t="s">
        <v>1205</v>
      </c>
      <c r="M61" s="294"/>
      <c r="N61" s="294"/>
      <c r="O61" s="294"/>
      <c r="P61" s="166"/>
      <c r="Q61" s="197"/>
      <c r="R61" s="77"/>
      <c r="S61" s="77"/>
    </row>
    <row r="62" spans="1:19" ht="12.75" customHeight="1">
      <c r="A62" s="113" t="s">
        <v>1277</v>
      </c>
      <c r="B62" s="192">
        <v>48827873221</v>
      </c>
      <c r="C62" s="434" t="s">
        <v>1278</v>
      </c>
      <c r="D62" s="440" t="s">
        <v>112</v>
      </c>
      <c r="E62" s="114" t="s">
        <v>1217</v>
      </c>
      <c r="F62" s="114" t="s">
        <v>114</v>
      </c>
      <c r="G62" s="114" t="s">
        <v>1210</v>
      </c>
      <c r="H62" s="436">
        <v>29985148.9824</v>
      </c>
      <c r="I62" s="437">
        <v>1614.2156</v>
      </c>
      <c r="J62" s="438">
        <v>-0.1498578837605421</v>
      </c>
      <c r="K62" s="438">
        <v>-4.9525655219464504E-3</v>
      </c>
      <c r="L62" s="438">
        <v>-0.1179469476300028</v>
      </c>
      <c r="M62" s="294"/>
      <c r="N62" s="294"/>
      <c r="O62" s="294"/>
      <c r="P62" s="166"/>
      <c r="Q62" s="197"/>
      <c r="R62" s="77"/>
      <c r="S62" s="77"/>
    </row>
    <row r="63" spans="1:19" ht="12.75" customHeight="1">
      <c r="A63" s="113" t="s">
        <v>1205</v>
      </c>
      <c r="B63" s="192" t="s">
        <v>1205</v>
      </c>
      <c r="C63" s="434" t="s">
        <v>1205</v>
      </c>
      <c r="D63" s="434" t="s">
        <v>1205</v>
      </c>
      <c r="E63" s="114" t="s">
        <v>1205</v>
      </c>
      <c r="F63" s="114" t="s">
        <v>115</v>
      </c>
      <c r="G63" s="114" t="s">
        <v>1210</v>
      </c>
      <c r="H63" s="436">
        <v>66111046.237599999</v>
      </c>
      <c r="I63" s="437">
        <v>1553.211</v>
      </c>
      <c r="J63" s="438">
        <v>-3.2216133425626903E-2</v>
      </c>
      <c r="K63" s="438">
        <v>-5.3706395647112881E-3</v>
      </c>
      <c r="L63" s="438">
        <v>-0.12062970152350572</v>
      </c>
      <c r="M63" s="294"/>
      <c r="N63" s="294"/>
      <c r="O63" s="294"/>
      <c r="P63" s="166"/>
      <c r="Q63" s="197"/>
      <c r="R63" s="77"/>
      <c r="S63" s="77"/>
    </row>
    <row r="64" spans="1:19" ht="12.75" customHeight="1">
      <c r="A64" s="447" t="s">
        <v>1205</v>
      </c>
      <c r="B64" s="192" t="s">
        <v>1205</v>
      </c>
      <c r="C64" s="434" t="s">
        <v>1205</v>
      </c>
      <c r="D64" s="434" t="s">
        <v>1205</v>
      </c>
      <c r="E64" s="114" t="s">
        <v>1205</v>
      </c>
      <c r="F64" s="114" t="s">
        <v>116</v>
      </c>
      <c r="G64" s="114" t="s">
        <v>1210</v>
      </c>
      <c r="H64" s="436">
        <v>0</v>
      </c>
      <c r="I64" s="437">
        <v>0</v>
      </c>
      <c r="J64" s="438" t="s">
        <v>1205</v>
      </c>
      <c r="K64" s="438" t="s">
        <v>1205</v>
      </c>
      <c r="L64" s="438" t="s">
        <v>1205</v>
      </c>
      <c r="M64" s="294"/>
      <c r="N64" s="294"/>
      <c r="O64" s="294"/>
      <c r="P64" s="166"/>
      <c r="Q64" s="197"/>
      <c r="R64" s="77"/>
      <c r="S64" s="77"/>
    </row>
    <row r="65" spans="1:19" ht="12.75" customHeight="1">
      <c r="A65" s="447" t="s">
        <v>1279</v>
      </c>
      <c r="B65" s="192" t="s">
        <v>1280</v>
      </c>
      <c r="C65" s="434" t="s">
        <v>1281</v>
      </c>
      <c r="D65" s="434" t="s">
        <v>112</v>
      </c>
      <c r="E65" s="114" t="s">
        <v>1227</v>
      </c>
      <c r="F65" s="114" t="s">
        <v>114</v>
      </c>
      <c r="G65" s="114" t="s">
        <v>1210</v>
      </c>
      <c r="H65" s="436">
        <v>12724570.726399999</v>
      </c>
      <c r="I65" s="437">
        <v>674.24429999999995</v>
      </c>
      <c r="J65" s="438">
        <v>3.511229185189757E-2</v>
      </c>
      <c r="K65" s="438">
        <v>1.6433937636314067E-2</v>
      </c>
      <c r="L65" s="438">
        <v>-0.12066780249478593</v>
      </c>
      <c r="M65" s="294"/>
      <c r="N65" s="294"/>
      <c r="O65" s="294"/>
      <c r="P65" s="166"/>
      <c r="Q65" s="197"/>
      <c r="R65" s="77"/>
      <c r="S65" s="77"/>
    </row>
    <row r="66" spans="1:19" ht="12.75" customHeight="1">
      <c r="A66" s="113" t="s">
        <v>1205</v>
      </c>
      <c r="B66" s="192" t="s">
        <v>1205</v>
      </c>
      <c r="C66" s="434" t="s">
        <v>1205</v>
      </c>
      <c r="D66" s="434" t="s">
        <v>1205</v>
      </c>
      <c r="E66" s="114" t="s">
        <v>1205</v>
      </c>
      <c r="F66" s="114" t="s">
        <v>115</v>
      </c>
      <c r="G66" s="114" t="s">
        <v>1210</v>
      </c>
      <c r="H66" s="436">
        <v>9172716.2958000004</v>
      </c>
      <c r="I66" s="437">
        <v>669.44899999999996</v>
      </c>
      <c r="J66" s="438">
        <v>6.8756345912917016E-3</v>
      </c>
      <c r="K66" s="438">
        <v>1.6008468193811964E-2</v>
      </c>
      <c r="L66" s="438">
        <v>-0.12433139546003813</v>
      </c>
      <c r="M66" s="294"/>
      <c r="N66" s="294"/>
      <c r="O66" s="294"/>
      <c r="P66" s="166"/>
      <c r="Q66" s="197"/>
      <c r="R66" s="77"/>
      <c r="S66" s="77"/>
    </row>
    <row r="67" spans="1:19" ht="12.75" customHeight="1">
      <c r="A67" s="135" t="s">
        <v>1205</v>
      </c>
      <c r="B67" s="192" t="s">
        <v>1205</v>
      </c>
      <c r="C67" s="434" t="s">
        <v>1205</v>
      </c>
      <c r="D67" s="434" t="s">
        <v>1205</v>
      </c>
      <c r="E67" s="445" t="s">
        <v>1205</v>
      </c>
      <c r="F67" s="445" t="s">
        <v>116</v>
      </c>
      <c r="G67" s="445" t="s">
        <v>1210</v>
      </c>
      <c r="H67" s="436">
        <v>0</v>
      </c>
      <c r="I67" s="437">
        <v>0</v>
      </c>
      <c r="J67" s="438" t="s">
        <v>1205</v>
      </c>
      <c r="K67" s="438" t="s">
        <v>1205</v>
      </c>
      <c r="L67" s="438" t="s">
        <v>1205</v>
      </c>
      <c r="M67" s="294"/>
      <c r="N67" s="294"/>
      <c r="O67" s="294"/>
      <c r="P67" s="166"/>
      <c r="Q67" s="197"/>
      <c r="R67" s="77"/>
      <c r="S67" s="77"/>
    </row>
    <row r="68" spans="1:19" ht="12.75" customHeight="1">
      <c r="A68" s="113" t="s">
        <v>1282</v>
      </c>
      <c r="B68" s="192" t="s">
        <v>1283</v>
      </c>
      <c r="C68" s="434" t="s">
        <v>1080</v>
      </c>
      <c r="D68" s="434" t="s">
        <v>112</v>
      </c>
      <c r="E68" s="114" t="s">
        <v>1209</v>
      </c>
      <c r="F68" s="114" t="s">
        <v>114</v>
      </c>
      <c r="G68" s="114" t="s">
        <v>1214</v>
      </c>
      <c r="H68" s="115">
        <v>20434762.396600001</v>
      </c>
      <c r="I68" s="116">
        <v>113.06789999999999</v>
      </c>
      <c r="J68" s="438">
        <v>-0.12495237965776473</v>
      </c>
      <c r="K68" s="438">
        <v>1.079560845089822E-2</v>
      </c>
      <c r="L68" s="438">
        <v>-7.5009199255974157E-2</v>
      </c>
      <c r="M68" s="294"/>
      <c r="N68" s="294"/>
      <c r="O68" s="294"/>
      <c r="P68" s="166"/>
      <c r="Q68" s="197"/>
      <c r="R68" s="77"/>
      <c r="S68" s="77"/>
    </row>
    <row r="69" spans="1:19" ht="12.75" customHeight="1">
      <c r="A69" s="113" t="s">
        <v>1205</v>
      </c>
      <c r="B69" s="192" t="s">
        <v>1205</v>
      </c>
      <c r="C69" s="434" t="s">
        <v>1205</v>
      </c>
      <c r="D69" s="434" t="s">
        <v>1205</v>
      </c>
      <c r="E69" s="114" t="s">
        <v>1205</v>
      </c>
      <c r="F69" s="114" t="s">
        <v>115</v>
      </c>
      <c r="G69" s="114" t="s">
        <v>1214</v>
      </c>
      <c r="H69" s="115">
        <v>3279044.8834000002</v>
      </c>
      <c r="I69" s="116">
        <v>113.0705</v>
      </c>
      <c r="J69" s="438">
        <v>1.080324532214294E-2</v>
      </c>
      <c r="K69" s="438">
        <v>1.080349001448222E-2</v>
      </c>
      <c r="L69" s="438" t="s">
        <v>1205</v>
      </c>
      <c r="M69" s="294"/>
      <c r="N69" s="294"/>
      <c r="O69" s="294"/>
      <c r="P69" s="166"/>
      <c r="Q69" s="197"/>
      <c r="R69" s="77"/>
      <c r="S69" s="77"/>
    </row>
    <row r="70" spans="1:19" ht="12.75" customHeight="1">
      <c r="A70" s="113" t="s">
        <v>1284</v>
      </c>
      <c r="B70" s="192" t="s">
        <v>1285</v>
      </c>
      <c r="C70" s="434" t="s">
        <v>1286</v>
      </c>
      <c r="D70" s="434" t="s">
        <v>112</v>
      </c>
      <c r="E70" s="114" t="s">
        <v>1217</v>
      </c>
      <c r="F70" s="114" t="s">
        <v>114</v>
      </c>
      <c r="G70" s="114" t="s">
        <v>1258</v>
      </c>
      <c r="H70" s="115">
        <v>16321443.112199999</v>
      </c>
      <c r="I70" s="116">
        <v>783.91959999999995</v>
      </c>
      <c r="J70" s="438">
        <v>0.13177105982485249</v>
      </c>
      <c r="K70" s="438">
        <v>6.75454128304942E-4</v>
      </c>
      <c r="L70" s="438">
        <v>-2.2293510230433577E-2</v>
      </c>
      <c r="M70" s="294"/>
      <c r="N70" s="294"/>
      <c r="O70" s="294"/>
      <c r="P70" s="166"/>
      <c r="Q70" s="197"/>
      <c r="R70" s="77"/>
      <c r="S70" s="77"/>
    </row>
    <row r="71" spans="1:19" ht="12.75" customHeight="1">
      <c r="A71" s="113" t="s">
        <v>1205</v>
      </c>
      <c r="B71" s="439" t="s">
        <v>1205</v>
      </c>
      <c r="C71" s="440" t="s">
        <v>1205</v>
      </c>
      <c r="D71" s="440" t="s">
        <v>1205</v>
      </c>
      <c r="E71" s="114" t="s">
        <v>1205</v>
      </c>
      <c r="F71" s="114" t="s">
        <v>115</v>
      </c>
      <c r="G71" s="114" t="s">
        <v>1258</v>
      </c>
      <c r="H71" s="436">
        <v>4146085.3078000001</v>
      </c>
      <c r="I71" s="446">
        <v>763.39689999999996</v>
      </c>
      <c r="J71" s="438">
        <v>0.2700146181372336</v>
      </c>
      <c r="K71" s="438">
        <v>2.2842997657224196E-4</v>
      </c>
      <c r="L71" s="438">
        <v>-2.5408715365560774E-2</v>
      </c>
      <c r="M71" s="294"/>
      <c r="N71" s="294"/>
      <c r="O71" s="294"/>
      <c r="P71" s="166"/>
      <c r="Q71" s="197"/>
      <c r="R71" s="77"/>
      <c r="S71" s="77"/>
    </row>
    <row r="72" spans="1:19" ht="12.75" customHeight="1">
      <c r="A72" s="135" t="s">
        <v>1205</v>
      </c>
      <c r="B72" s="439" t="s">
        <v>1205</v>
      </c>
      <c r="C72" s="440" t="s">
        <v>1205</v>
      </c>
      <c r="D72" s="440" t="s">
        <v>1205</v>
      </c>
      <c r="E72" s="114" t="s">
        <v>1205</v>
      </c>
      <c r="F72" s="114" t="s">
        <v>116</v>
      </c>
      <c r="G72" s="114" t="s">
        <v>1258</v>
      </c>
      <c r="H72" s="436">
        <v>0</v>
      </c>
      <c r="I72" s="446">
        <v>0</v>
      </c>
      <c r="J72" s="438" t="s">
        <v>1205</v>
      </c>
      <c r="K72" s="438" t="s">
        <v>1205</v>
      </c>
      <c r="L72" s="438" t="s">
        <v>1205</v>
      </c>
      <c r="M72" s="294"/>
      <c r="N72" s="294"/>
      <c r="O72" s="294"/>
      <c r="P72" s="166"/>
      <c r="Q72" s="197"/>
      <c r="R72" s="77"/>
      <c r="S72" s="77"/>
    </row>
    <row r="73" spans="1:19" s="265" customFormat="1" ht="13.5" customHeight="1">
      <c r="A73" s="113" t="s">
        <v>1287</v>
      </c>
      <c r="B73" s="439">
        <v>61691616181</v>
      </c>
      <c r="C73" s="440" t="s">
        <v>1288</v>
      </c>
      <c r="D73" s="440" t="s">
        <v>112</v>
      </c>
      <c r="E73" s="114" t="s">
        <v>1209</v>
      </c>
      <c r="F73" s="114" t="s">
        <v>114</v>
      </c>
      <c r="G73" s="114" t="s">
        <v>1210</v>
      </c>
      <c r="H73" s="436">
        <v>114664975.6768</v>
      </c>
      <c r="I73" s="446">
        <v>125.589</v>
      </c>
      <c r="J73" s="438">
        <v>2.7991413047384395E-2</v>
      </c>
      <c r="K73" s="438">
        <v>2.1318753495570109E-2</v>
      </c>
      <c r="L73" s="438">
        <v>-7.9566260679738265E-2</v>
      </c>
      <c r="M73" s="294"/>
      <c r="N73" s="294"/>
      <c r="O73" s="294"/>
      <c r="P73" s="166"/>
      <c r="Q73" s="197"/>
      <c r="R73" s="77"/>
      <c r="S73" s="77"/>
    </row>
    <row r="74" spans="1:19" s="265" customFormat="1" ht="13.5" customHeight="1">
      <c r="A74" s="113" t="s">
        <v>1205</v>
      </c>
      <c r="B74" s="439" t="s">
        <v>1205</v>
      </c>
      <c r="C74" s="440" t="s">
        <v>1205</v>
      </c>
      <c r="D74" s="440" t="s">
        <v>1205</v>
      </c>
      <c r="E74" s="114" t="s">
        <v>1205</v>
      </c>
      <c r="F74" s="114" t="s">
        <v>115</v>
      </c>
      <c r="G74" s="114" t="s">
        <v>1210</v>
      </c>
      <c r="H74" s="436">
        <v>11211204.9011</v>
      </c>
      <c r="I74" s="446">
        <v>120.5844</v>
      </c>
      <c r="J74" s="438">
        <v>8.7990467912653081E-3</v>
      </c>
      <c r="K74" s="438">
        <v>2.0457403177564615E-2</v>
      </c>
      <c r="L74" s="438">
        <v>-8.7228149637969432E-2</v>
      </c>
      <c r="M74" s="294"/>
      <c r="N74" s="294"/>
      <c r="O74" s="294"/>
      <c r="P74" s="166"/>
      <c r="Q74" s="197"/>
      <c r="R74" s="77"/>
      <c r="S74" s="77"/>
    </row>
    <row r="75" spans="1:19" s="265" customFormat="1" ht="13.5" customHeight="1">
      <c r="A75" s="113" t="s">
        <v>1205</v>
      </c>
      <c r="B75" s="439" t="s">
        <v>1205</v>
      </c>
      <c r="C75" s="440" t="s">
        <v>1205</v>
      </c>
      <c r="D75" s="440" t="s">
        <v>1205</v>
      </c>
      <c r="E75" s="114" t="s">
        <v>1205</v>
      </c>
      <c r="F75" s="114" t="s">
        <v>116</v>
      </c>
      <c r="G75" s="114" t="s">
        <v>1210</v>
      </c>
      <c r="H75" s="436">
        <v>21.8993</v>
      </c>
      <c r="I75" s="446">
        <v>0</v>
      </c>
      <c r="J75" s="438">
        <v>2.3197899340273276E-2</v>
      </c>
      <c r="K75" s="438" t="s">
        <v>1205</v>
      </c>
      <c r="L75" s="438" t="s">
        <v>1205</v>
      </c>
      <c r="M75" s="294"/>
      <c r="N75" s="294"/>
      <c r="O75" s="294"/>
      <c r="P75" s="166"/>
      <c r="Q75" s="197"/>
      <c r="R75" s="77"/>
      <c r="S75" s="77"/>
    </row>
    <row r="76" spans="1:19" s="265" customFormat="1" ht="13.5" customHeight="1">
      <c r="A76" s="113" t="s">
        <v>1205</v>
      </c>
      <c r="B76" s="439" t="s">
        <v>1205</v>
      </c>
      <c r="C76" s="440" t="s">
        <v>1205</v>
      </c>
      <c r="D76" s="440" t="s">
        <v>1205</v>
      </c>
      <c r="E76" s="114" t="s">
        <v>1205</v>
      </c>
      <c r="F76" s="114" t="s">
        <v>1209</v>
      </c>
      <c r="G76" s="114" t="s">
        <v>1210</v>
      </c>
      <c r="H76" s="436">
        <v>688025.40280000004</v>
      </c>
      <c r="I76" s="446">
        <v>129.21879999999999</v>
      </c>
      <c r="J76" s="438">
        <v>7.4556474741773071E-2</v>
      </c>
      <c r="K76" s="438">
        <v>2.2183222682390147E-2</v>
      </c>
      <c r="L76" s="438">
        <v>-7.1842559856225341E-2</v>
      </c>
      <c r="M76" s="294"/>
      <c r="N76" s="294"/>
      <c r="O76" s="294"/>
      <c r="P76" s="166"/>
      <c r="Q76" s="197"/>
      <c r="R76" s="77"/>
      <c r="S76" s="77"/>
    </row>
    <row r="77" spans="1:19" ht="13.5" customHeight="1">
      <c r="A77" s="447" t="s">
        <v>1289</v>
      </c>
      <c r="B77" s="439" t="s">
        <v>1290</v>
      </c>
      <c r="C77" s="440" t="s">
        <v>1291</v>
      </c>
      <c r="D77" s="440" t="s">
        <v>112</v>
      </c>
      <c r="E77" s="114" t="s">
        <v>1209</v>
      </c>
      <c r="F77" s="114" t="s">
        <v>114</v>
      </c>
      <c r="G77" s="114" t="s">
        <v>1258</v>
      </c>
      <c r="H77" s="436">
        <v>41004611.362300001</v>
      </c>
      <c r="I77" s="446">
        <v>512.85350000000005</v>
      </c>
      <c r="J77" s="438">
        <v>-2.2759836432315161E-2</v>
      </c>
      <c r="K77" s="438">
        <v>7.1410891649072994E-3</v>
      </c>
      <c r="L77" s="438">
        <v>-0.40549510802915545</v>
      </c>
      <c r="M77" s="294"/>
      <c r="N77" s="294"/>
      <c r="O77" s="294"/>
      <c r="P77" s="166"/>
      <c r="Q77" s="197"/>
      <c r="R77" s="77"/>
      <c r="S77" s="77"/>
    </row>
    <row r="78" spans="1:19" s="265" customFormat="1" ht="12.75" customHeight="1">
      <c r="A78" s="447" t="s">
        <v>1205</v>
      </c>
      <c r="B78" s="439" t="s">
        <v>1205</v>
      </c>
      <c r="C78" s="440" t="s">
        <v>1205</v>
      </c>
      <c r="D78" s="440" t="s">
        <v>1205</v>
      </c>
      <c r="E78" s="114" t="s">
        <v>1205</v>
      </c>
      <c r="F78" s="114" t="s">
        <v>115</v>
      </c>
      <c r="G78" s="114" t="s">
        <v>1258</v>
      </c>
      <c r="H78" s="436">
        <v>35565445.006700002</v>
      </c>
      <c r="I78" s="446">
        <v>505.11149999999998</v>
      </c>
      <c r="J78" s="438">
        <v>-3.3400271859389652E-2</v>
      </c>
      <c r="K78" s="438">
        <v>6.2666594120501795E-3</v>
      </c>
      <c r="L78" s="438">
        <v>-0.41052395749855031</v>
      </c>
      <c r="M78" s="294"/>
      <c r="N78" s="294"/>
      <c r="O78" s="294"/>
      <c r="P78" s="166"/>
      <c r="Q78" s="197"/>
      <c r="R78" s="77"/>
      <c r="S78" s="77"/>
    </row>
    <row r="79" spans="1:19" ht="12.75" customHeight="1">
      <c r="A79" s="135" t="s">
        <v>1205</v>
      </c>
      <c r="B79" s="439" t="s">
        <v>1205</v>
      </c>
      <c r="C79" s="440" t="s">
        <v>1205</v>
      </c>
      <c r="D79" s="440" t="s">
        <v>1205</v>
      </c>
      <c r="E79" s="114" t="s">
        <v>1205</v>
      </c>
      <c r="F79" s="114" t="s">
        <v>1209</v>
      </c>
      <c r="G79" s="114" t="s">
        <v>1258</v>
      </c>
      <c r="H79" s="436">
        <v>1101308.101</v>
      </c>
      <c r="I79" s="437">
        <v>521.52719999999999</v>
      </c>
      <c r="J79" s="438">
        <v>-1.513191217863552E-2</v>
      </c>
      <c r="K79" s="438">
        <v>8.0169501207976168E-3</v>
      </c>
      <c r="L79" s="438">
        <v>-0.40034888663250645</v>
      </c>
      <c r="M79" s="294"/>
      <c r="N79" s="294"/>
      <c r="O79" s="294"/>
      <c r="P79" s="166"/>
      <c r="Q79" s="197"/>
      <c r="R79" s="77"/>
      <c r="S79" s="77"/>
    </row>
    <row r="80" spans="1:19" ht="12.75" customHeight="1">
      <c r="A80" s="135" t="s">
        <v>1292</v>
      </c>
      <c r="B80" s="439" t="s">
        <v>1293</v>
      </c>
      <c r="C80" s="440" t="s">
        <v>1294</v>
      </c>
      <c r="D80" s="440" t="s">
        <v>112</v>
      </c>
      <c r="E80" s="114" t="s">
        <v>1227</v>
      </c>
      <c r="F80" s="114" t="s">
        <v>114</v>
      </c>
      <c r="G80" s="114" t="s">
        <v>1210</v>
      </c>
      <c r="H80" s="436">
        <v>32895602.2632</v>
      </c>
      <c r="I80" s="437">
        <v>813.79600000000005</v>
      </c>
      <c r="J80" s="438">
        <v>1.0389931138289787E-2</v>
      </c>
      <c r="K80" s="438">
        <v>5.4228173147852221E-3</v>
      </c>
      <c r="L80" s="438">
        <v>-9.7814102249206281E-2</v>
      </c>
      <c r="M80" s="294"/>
      <c r="N80" s="294"/>
      <c r="O80" s="294"/>
      <c r="P80" s="166"/>
      <c r="Q80" s="197"/>
      <c r="R80" s="77"/>
      <c r="S80" s="77"/>
    </row>
    <row r="81" spans="1:19" s="265" customFormat="1" ht="12.75" customHeight="1">
      <c r="A81" s="135" t="s">
        <v>1205</v>
      </c>
      <c r="B81" s="439" t="s">
        <v>1205</v>
      </c>
      <c r="C81" s="440" t="s">
        <v>1205</v>
      </c>
      <c r="D81" s="440" t="s">
        <v>1205</v>
      </c>
      <c r="E81" s="114" t="s">
        <v>1205</v>
      </c>
      <c r="F81" s="114" t="s">
        <v>115</v>
      </c>
      <c r="G81" s="114" t="s">
        <v>1210</v>
      </c>
      <c r="H81" s="436">
        <v>160589504.8748</v>
      </c>
      <c r="I81" s="437">
        <v>790.88580000000002</v>
      </c>
      <c r="J81" s="438">
        <v>-2.0418599468870369E-2</v>
      </c>
      <c r="K81" s="438">
        <v>5.0008748372571965E-3</v>
      </c>
      <c r="L81" s="438">
        <v>-0.10151574910597627</v>
      </c>
      <c r="M81" s="294"/>
      <c r="N81" s="294"/>
      <c r="O81" s="294"/>
      <c r="P81" s="239"/>
      <c r="Q81" s="240"/>
      <c r="R81" s="77"/>
      <c r="S81" s="77"/>
    </row>
    <row r="82" spans="1:19" s="265" customFormat="1" ht="12.75" customHeight="1">
      <c r="A82" s="135" t="s">
        <v>1205</v>
      </c>
      <c r="B82" s="439" t="s">
        <v>1205</v>
      </c>
      <c r="C82" s="440" t="s">
        <v>1205</v>
      </c>
      <c r="D82" s="440" t="s">
        <v>1205</v>
      </c>
      <c r="E82" s="114" t="s">
        <v>1205</v>
      </c>
      <c r="F82" s="114" t="s">
        <v>116</v>
      </c>
      <c r="G82" s="114" t="s">
        <v>1210</v>
      </c>
      <c r="H82" s="436">
        <v>10.832000000000001</v>
      </c>
      <c r="I82" s="437">
        <v>0</v>
      </c>
      <c r="J82" s="438">
        <v>9.2319906943583163E-6</v>
      </c>
      <c r="K82" s="438" t="s">
        <v>1205</v>
      </c>
      <c r="L82" s="438" t="s">
        <v>1205</v>
      </c>
      <c r="M82" s="294"/>
      <c r="N82" s="294"/>
      <c r="O82" s="294"/>
      <c r="P82" s="239"/>
      <c r="Q82" s="240"/>
      <c r="R82" s="77"/>
      <c r="S82" s="77"/>
    </row>
    <row r="83" spans="1:19" s="265" customFormat="1" ht="12.75" customHeight="1">
      <c r="A83" s="135" t="s">
        <v>1295</v>
      </c>
      <c r="B83" s="439" t="s">
        <v>1296</v>
      </c>
      <c r="C83" s="440" t="s">
        <v>1171</v>
      </c>
      <c r="D83" s="440" t="s">
        <v>112</v>
      </c>
      <c r="E83" s="114" t="s">
        <v>1209</v>
      </c>
      <c r="F83" s="114" t="s">
        <v>114</v>
      </c>
      <c r="G83" s="114" t="s">
        <v>1214</v>
      </c>
      <c r="H83" s="436">
        <v>32659804.6138</v>
      </c>
      <c r="I83" s="437">
        <v>133.52440000000001</v>
      </c>
      <c r="J83" s="438">
        <v>0.10955098710555577</v>
      </c>
      <c r="K83" s="438">
        <v>5.6631425677386771E-2</v>
      </c>
      <c r="L83" s="438">
        <v>-0.14285064420663129</v>
      </c>
      <c r="M83" s="294"/>
      <c r="N83" s="294"/>
      <c r="O83" s="294"/>
      <c r="P83" s="239"/>
      <c r="Q83" s="240"/>
      <c r="R83" s="77"/>
      <c r="S83" s="77"/>
    </row>
    <row r="84" spans="1:19" s="265" customFormat="1" ht="12.75" customHeight="1">
      <c r="A84" s="135" t="s">
        <v>1205</v>
      </c>
      <c r="B84" s="439" t="s">
        <v>1205</v>
      </c>
      <c r="C84" s="440" t="s">
        <v>1205</v>
      </c>
      <c r="D84" s="440" t="s">
        <v>1205</v>
      </c>
      <c r="E84" s="114" t="s">
        <v>1205</v>
      </c>
      <c r="F84" s="114" t="s">
        <v>115</v>
      </c>
      <c r="G84" s="114" t="s">
        <v>1214</v>
      </c>
      <c r="H84" s="436">
        <v>534113.41619999998</v>
      </c>
      <c r="I84" s="437">
        <v>133.5284</v>
      </c>
      <c r="J84" s="438">
        <v>5.6632393104851131E-2</v>
      </c>
      <c r="K84" s="438">
        <v>5.663297766270281E-2</v>
      </c>
      <c r="L84" s="438" t="s">
        <v>1205</v>
      </c>
      <c r="M84" s="294"/>
      <c r="N84" s="294"/>
      <c r="O84" s="294"/>
      <c r="P84" s="239"/>
      <c r="Q84" s="240"/>
      <c r="R84" s="77"/>
      <c r="S84" s="77"/>
    </row>
    <row r="85" spans="1:19" s="265" customFormat="1" ht="12.75" customHeight="1">
      <c r="A85" s="135" t="s">
        <v>1297</v>
      </c>
      <c r="B85" s="439" t="s">
        <v>1298</v>
      </c>
      <c r="C85" s="440" t="s">
        <v>1299</v>
      </c>
      <c r="D85" s="440" t="s">
        <v>112</v>
      </c>
      <c r="E85" s="114" t="s">
        <v>1209</v>
      </c>
      <c r="F85" s="114" t="s">
        <v>114</v>
      </c>
      <c r="G85" s="1043" t="s">
        <v>1210</v>
      </c>
      <c r="H85" s="436">
        <v>152623960.5517</v>
      </c>
      <c r="I85" s="1044">
        <v>1092.9575</v>
      </c>
      <c r="J85" s="438">
        <v>-5.826045879847952E-2</v>
      </c>
      <c r="K85" s="438">
        <v>3.8793501141913156E-2</v>
      </c>
      <c r="L85" s="438">
        <v>-7.4787898600048974E-2</v>
      </c>
      <c r="M85" s="294"/>
      <c r="N85" s="294"/>
      <c r="O85" s="294"/>
      <c r="P85" s="239"/>
      <c r="Q85" s="240"/>
      <c r="R85" s="77"/>
      <c r="S85" s="77"/>
    </row>
    <row r="86" spans="1:19" ht="12.75" customHeight="1">
      <c r="A86" s="113" t="s">
        <v>1205</v>
      </c>
      <c r="B86" s="192" t="s">
        <v>1205</v>
      </c>
      <c r="C86" s="434" t="s">
        <v>1205</v>
      </c>
      <c r="D86" s="434" t="s">
        <v>1205</v>
      </c>
      <c r="E86" s="114" t="s">
        <v>1205</v>
      </c>
      <c r="F86" s="114" t="s">
        <v>115</v>
      </c>
      <c r="G86" s="114" t="s">
        <v>1210</v>
      </c>
      <c r="H86" s="436">
        <v>10715368.737500001</v>
      </c>
      <c r="I86" s="437">
        <v>1007.5637</v>
      </c>
      <c r="J86" s="438">
        <v>-2.297896923049414E-2</v>
      </c>
      <c r="K86" s="438">
        <v>3.7958750059717383E-2</v>
      </c>
      <c r="L86" s="438">
        <v>-8.2470085522321823E-2</v>
      </c>
      <c r="M86" s="294"/>
      <c r="N86" s="294"/>
      <c r="O86" s="294"/>
      <c r="P86" s="166"/>
      <c r="Q86" s="197"/>
      <c r="R86" s="77"/>
      <c r="S86" s="77"/>
    </row>
    <row r="87" spans="1:19" ht="12.75" customHeight="1">
      <c r="A87" s="113" t="s">
        <v>1205</v>
      </c>
      <c r="B87" s="192" t="s">
        <v>1205</v>
      </c>
      <c r="C87" s="434" t="s">
        <v>1205</v>
      </c>
      <c r="D87" s="434" t="s">
        <v>1205</v>
      </c>
      <c r="E87" s="114" t="s">
        <v>1205</v>
      </c>
      <c r="F87" s="114" t="s">
        <v>116</v>
      </c>
      <c r="G87" s="114" t="s">
        <v>1210</v>
      </c>
      <c r="H87" s="436">
        <v>134.1576</v>
      </c>
      <c r="I87" s="437">
        <v>0</v>
      </c>
      <c r="J87" s="438">
        <v>3.8484046258882465E-2</v>
      </c>
      <c r="K87" s="438" t="s">
        <v>1205</v>
      </c>
      <c r="L87" s="438" t="s">
        <v>1205</v>
      </c>
      <c r="M87" s="294"/>
      <c r="N87" s="294"/>
      <c r="O87" s="294"/>
      <c r="P87" s="166"/>
      <c r="Q87" s="197"/>
      <c r="R87" s="77"/>
      <c r="S87" s="77"/>
    </row>
    <row r="88" spans="1:19" ht="12.75" customHeight="1">
      <c r="A88" s="113" t="s">
        <v>1205</v>
      </c>
      <c r="B88" s="192" t="s">
        <v>1205</v>
      </c>
      <c r="C88" s="434" t="s">
        <v>1205</v>
      </c>
      <c r="D88" s="434" t="s">
        <v>1205</v>
      </c>
      <c r="E88" s="114" t="s">
        <v>1205</v>
      </c>
      <c r="F88" s="114" t="s">
        <v>1209</v>
      </c>
      <c r="G88" s="114" t="s">
        <v>1210</v>
      </c>
      <c r="H88" s="436">
        <v>555969.69310000003</v>
      </c>
      <c r="I88" s="437">
        <v>1122.1865</v>
      </c>
      <c r="J88" s="438">
        <v>4.3417759225995001E-2</v>
      </c>
      <c r="K88" s="438">
        <v>3.9625364551237219E-2</v>
      </c>
      <c r="L88" s="438">
        <v>-6.7138688673017088E-2</v>
      </c>
      <c r="M88" s="294"/>
      <c r="N88" s="294"/>
      <c r="O88" s="294"/>
      <c r="P88" s="166"/>
      <c r="Q88" s="197"/>
      <c r="R88" s="77"/>
      <c r="S88" s="77"/>
    </row>
    <row r="89" spans="1:19" ht="12.75" customHeight="1">
      <c r="A89" s="113" t="s">
        <v>1557</v>
      </c>
      <c r="B89" s="192">
        <v>74643964821</v>
      </c>
      <c r="C89" s="434" t="s">
        <v>1300</v>
      </c>
      <c r="D89" s="434" t="s">
        <v>112</v>
      </c>
      <c r="E89" s="114" t="s">
        <v>1217</v>
      </c>
      <c r="F89" s="114" t="s">
        <v>1205</v>
      </c>
      <c r="G89" s="114" t="s">
        <v>1210</v>
      </c>
      <c r="H89" s="436">
        <v>258141537.59</v>
      </c>
      <c r="I89" s="437">
        <v>988.11898644980408</v>
      </c>
      <c r="J89" s="438">
        <v>-6.9888403261630816E-2</v>
      </c>
      <c r="K89" s="438">
        <v>-1.4506586009266353E-4</v>
      </c>
      <c r="L89" s="438">
        <v>2.5623416903568508E-3</v>
      </c>
      <c r="M89" s="294"/>
      <c r="N89" s="294"/>
      <c r="O89" s="294"/>
      <c r="P89" s="166"/>
      <c r="Q89" s="197"/>
      <c r="R89" s="77"/>
      <c r="S89" s="77"/>
    </row>
    <row r="90" spans="1:19" ht="12.75" customHeight="1">
      <c r="A90" s="113" t="s">
        <v>1301</v>
      </c>
      <c r="B90" s="192" t="s">
        <v>1302</v>
      </c>
      <c r="C90" s="434" t="s">
        <v>1303</v>
      </c>
      <c r="D90" s="434" t="s">
        <v>1076</v>
      </c>
      <c r="E90" s="114" t="s">
        <v>1217</v>
      </c>
      <c r="F90" s="114" t="s">
        <v>1205</v>
      </c>
      <c r="G90" s="114" t="s">
        <v>1214</v>
      </c>
      <c r="H90" s="436">
        <v>516931900.19</v>
      </c>
      <c r="I90" s="437">
        <v>994099.80805769225</v>
      </c>
      <c r="J90" s="438">
        <v>-7.432878190540837E-4</v>
      </c>
      <c r="K90" s="438">
        <v>-7.4328781905397268E-4</v>
      </c>
      <c r="L90" s="438">
        <v>-2.4793258753683656E-2</v>
      </c>
      <c r="M90" s="294"/>
      <c r="N90" s="294"/>
      <c r="O90" s="294"/>
      <c r="P90" s="166"/>
      <c r="Q90" s="197"/>
      <c r="R90" s="77"/>
      <c r="S90" s="77"/>
    </row>
    <row r="91" spans="1:19" ht="12.75" customHeight="1">
      <c r="A91" s="135" t="s">
        <v>1304</v>
      </c>
      <c r="B91" s="192" t="s">
        <v>1305</v>
      </c>
      <c r="C91" s="434" t="s">
        <v>1306</v>
      </c>
      <c r="D91" s="434" t="s">
        <v>1076</v>
      </c>
      <c r="E91" s="114" t="s">
        <v>1227</v>
      </c>
      <c r="F91" s="114" t="s">
        <v>1205</v>
      </c>
      <c r="G91" s="114" t="s">
        <v>1210</v>
      </c>
      <c r="H91" s="436">
        <v>66214108.399999999</v>
      </c>
      <c r="I91" s="437">
        <v>722.85135390489768</v>
      </c>
      <c r="J91" s="438">
        <v>2.4219840708661122E-2</v>
      </c>
      <c r="K91" s="438">
        <v>6.525635868035673E-3</v>
      </c>
      <c r="L91" s="438">
        <v>-7.9868189825227254E-2</v>
      </c>
      <c r="M91" s="294"/>
      <c r="N91" s="294"/>
      <c r="O91" s="294"/>
      <c r="P91" s="166"/>
      <c r="Q91" s="197"/>
      <c r="R91" s="77"/>
      <c r="S91" s="77"/>
    </row>
    <row r="92" spans="1:19" ht="12.75" customHeight="1">
      <c r="A92" s="113" t="s">
        <v>1413</v>
      </c>
      <c r="B92" s="192">
        <v>89809469629</v>
      </c>
      <c r="C92" s="434" t="s">
        <v>1307</v>
      </c>
      <c r="D92" s="434" t="s">
        <v>1076</v>
      </c>
      <c r="E92" s="114" t="s">
        <v>1217</v>
      </c>
      <c r="F92" s="114" t="s">
        <v>1205</v>
      </c>
      <c r="G92" s="114" t="s">
        <v>1210</v>
      </c>
      <c r="H92" s="436">
        <v>243083280.66</v>
      </c>
      <c r="I92" s="437">
        <v>745.68143102436284</v>
      </c>
      <c r="J92" s="438">
        <v>2.0584764389811827E-2</v>
      </c>
      <c r="K92" s="438">
        <v>-2.6714182844733703E-4</v>
      </c>
      <c r="L92" s="438">
        <v>-2.6220827521629242E-2</v>
      </c>
      <c r="M92" s="294"/>
      <c r="N92" s="294"/>
      <c r="O92" s="294"/>
      <c r="P92" s="166"/>
      <c r="Q92" s="197"/>
      <c r="R92" s="77"/>
      <c r="S92" s="77"/>
    </row>
    <row r="93" spans="1:19" ht="12.75" customHeight="1">
      <c r="A93" s="113" t="s">
        <v>1308</v>
      </c>
      <c r="B93" s="192">
        <v>85535430386</v>
      </c>
      <c r="C93" s="434" t="s">
        <v>1309</v>
      </c>
      <c r="D93" s="434" t="s">
        <v>1076</v>
      </c>
      <c r="E93" s="114" t="s">
        <v>1209</v>
      </c>
      <c r="F93" s="114" t="s">
        <v>1205</v>
      </c>
      <c r="G93" s="114" t="s">
        <v>1214</v>
      </c>
      <c r="H93" s="436">
        <v>163495759.02000001</v>
      </c>
      <c r="I93" s="437">
        <v>49.68024075971082</v>
      </c>
      <c r="J93" s="438">
        <v>2.2605191549893933E-2</v>
      </c>
      <c r="K93" s="438">
        <v>7.0726551457467313E-3</v>
      </c>
      <c r="L93" s="438">
        <v>-6.9070563220172021E-2</v>
      </c>
      <c r="M93" s="294"/>
      <c r="N93" s="294"/>
      <c r="O93" s="294"/>
      <c r="P93" s="166"/>
      <c r="Q93" s="197"/>
      <c r="R93" s="77"/>
      <c r="S93" s="77"/>
    </row>
    <row r="94" spans="1:19" ht="12.75" customHeight="1">
      <c r="A94" s="113" t="s">
        <v>1310</v>
      </c>
      <c r="B94" s="192">
        <v>40425097619</v>
      </c>
      <c r="C94" s="434" t="s">
        <v>1311</v>
      </c>
      <c r="D94" s="434" t="s">
        <v>1076</v>
      </c>
      <c r="E94" s="114" t="s">
        <v>1209</v>
      </c>
      <c r="F94" s="114" t="s">
        <v>1205</v>
      </c>
      <c r="G94" s="114" t="s">
        <v>1210</v>
      </c>
      <c r="H94" s="436">
        <v>23005333.370000001</v>
      </c>
      <c r="I94" s="437">
        <v>792.88953483146156</v>
      </c>
      <c r="J94" s="438">
        <v>1.6426137961919718E-2</v>
      </c>
      <c r="K94" s="438">
        <v>1.708152362885329E-2</v>
      </c>
      <c r="L94" s="438">
        <v>-0.10279387451898281</v>
      </c>
      <c r="M94" s="294"/>
      <c r="N94" s="294"/>
      <c r="O94" s="294"/>
      <c r="P94" s="166"/>
      <c r="Q94" s="197"/>
      <c r="R94" s="77"/>
      <c r="S94" s="77"/>
    </row>
    <row r="95" spans="1:19" ht="12.75" customHeight="1">
      <c r="A95" s="113" t="s">
        <v>1312</v>
      </c>
      <c r="B95" s="192" t="s">
        <v>1313</v>
      </c>
      <c r="C95" s="434" t="s">
        <v>1314</v>
      </c>
      <c r="D95" s="434" t="s">
        <v>1076</v>
      </c>
      <c r="E95" s="114" t="s">
        <v>1227</v>
      </c>
      <c r="F95" s="114" t="s">
        <v>1205</v>
      </c>
      <c r="G95" s="114" t="s">
        <v>1258</v>
      </c>
      <c r="H95" s="436">
        <v>17581987.629999999</v>
      </c>
      <c r="I95" s="437">
        <v>807.59744176174274</v>
      </c>
      <c r="J95" s="438">
        <v>-2.4291125277579262E-2</v>
      </c>
      <c r="K95" s="438">
        <v>1.7611973760156552E-3</v>
      </c>
      <c r="L95" s="438">
        <v>-2.9503912449895253E-3</v>
      </c>
      <c r="M95" s="294"/>
      <c r="N95" s="294"/>
      <c r="O95" s="294"/>
      <c r="P95" s="166"/>
      <c r="Q95" s="197"/>
      <c r="R95" s="77"/>
      <c r="S95" s="77"/>
    </row>
    <row r="96" spans="1:19" ht="12.75" customHeight="1">
      <c r="A96" s="113" t="s">
        <v>1315</v>
      </c>
      <c r="B96" s="192">
        <v>61515780704</v>
      </c>
      <c r="C96" s="434" t="s">
        <v>1316</v>
      </c>
      <c r="D96" s="434" t="s">
        <v>1076</v>
      </c>
      <c r="E96" s="114" t="s">
        <v>1217</v>
      </c>
      <c r="F96" s="114" t="s">
        <v>1205</v>
      </c>
      <c r="G96" s="114" t="s">
        <v>1214</v>
      </c>
      <c r="H96" s="436">
        <v>282356783.13999999</v>
      </c>
      <c r="I96" s="437">
        <v>133.04285854108048</v>
      </c>
      <c r="J96" s="438">
        <v>-6.7285398462422208E-3</v>
      </c>
      <c r="K96" s="438">
        <v>-1.2988948561520886E-4</v>
      </c>
      <c r="L96" s="438">
        <v>-1.109345685383567E-3</v>
      </c>
      <c r="M96" s="294"/>
      <c r="N96" s="294"/>
      <c r="O96" s="294"/>
      <c r="P96" s="166"/>
      <c r="Q96" s="197"/>
      <c r="R96" s="77"/>
      <c r="S96" s="77"/>
    </row>
    <row r="97" spans="1:19" ht="12.75" customHeight="1">
      <c r="A97" s="113" t="s">
        <v>1317</v>
      </c>
      <c r="B97" s="192">
        <v>16128752508</v>
      </c>
      <c r="C97" s="434" t="s">
        <v>1318</v>
      </c>
      <c r="D97" s="434" t="s">
        <v>1076</v>
      </c>
      <c r="E97" s="114" t="s">
        <v>1213</v>
      </c>
      <c r="F97" s="114" t="s">
        <v>1205</v>
      </c>
      <c r="G97" s="114" t="s">
        <v>1210</v>
      </c>
      <c r="H97" s="436">
        <v>57213008.450000003</v>
      </c>
      <c r="I97" s="437">
        <v>102.92708121960459</v>
      </c>
      <c r="J97" s="438">
        <v>1.5593090008095611E-2</v>
      </c>
      <c r="K97" s="438">
        <v>1.3460222873878491E-2</v>
      </c>
      <c r="L97" s="438">
        <v>-9.8645832301411107E-2</v>
      </c>
      <c r="M97" s="294"/>
      <c r="N97" s="294"/>
      <c r="O97" s="294"/>
      <c r="P97" s="166"/>
      <c r="Q97" s="197"/>
      <c r="R97" s="77"/>
      <c r="S97" s="77"/>
    </row>
    <row r="98" spans="1:19" ht="12.75" customHeight="1">
      <c r="A98" s="135" t="s">
        <v>1337</v>
      </c>
      <c r="B98" s="192" t="s">
        <v>1338</v>
      </c>
      <c r="C98" s="434" t="s">
        <v>1339</v>
      </c>
      <c r="D98" s="434" t="s">
        <v>1336</v>
      </c>
      <c r="E98" s="114" t="s">
        <v>1217</v>
      </c>
      <c r="F98" s="114" t="s">
        <v>1205</v>
      </c>
      <c r="G98" s="114" t="s">
        <v>1210</v>
      </c>
      <c r="H98" s="436">
        <v>244515401.76249999</v>
      </c>
      <c r="I98" s="437">
        <v>729.81347719320286</v>
      </c>
      <c r="J98" s="438">
        <v>-1.7292051539370967E-2</v>
      </c>
      <c r="K98" s="438">
        <v>7.0296148363657718E-3</v>
      </c>
      <c r="L98" s="438">
        <v>-0.13274744947041006</v>
      </c>
      <c r="M98" s="294"/>
      <c r="N98" s="294"/>
      <c r="O98" s="294"/>
      <c r="P98" s="166"/>
      <c r="Q98" s="197"/>
      <c r="R98" s="77"/>
      <c r="S98" s="77"/>
    </row>
    <row r="99" spans="1:19" s="265" customFormat="1" ht="12.75" customHeight="1">
      <c r="A99" s="113" t="s">
        <v>1340</v>
      </c>
      <c r="B99" s="192">
        <v>27751007165</v>
      </c>
      <c r="C99" s="434" t="s">
        <v>1341</v>
      </c>
      <c r="D99" s="434" t="s">
        <v>1336</v>
      </c>
      <c r="E99" s="114" t="s">
        <v>1217</v>
      </c>
      <c r="F99" s="114" t="s">
        <v>1205</v>
      </c>
      <c r="G99" s="114" t="s">
        <v>1210</v>
      </c>
      <c r="H99" s="436">
        <v>159361920.86579999</v>
      </c>
      <c r="I99" s="437">
        <v>714.6778492822076</v>
      </c>
      <c r="J99" s="438">
        <v>1.6170143623948086E-3</v>
      </c>
      <c r="K99" s="438">
        <v>4.9086861938991699E-3</v>
      </c>
      <c r="L99" s="438">
        <v>-9.9168818710501982E-2</v>
      </c>
      <c r="M99" s="294"/>
      <c r="N99" s="294"/>
      <c r="O99" s="294"/>
      <c r="P99" s="166"/>
      <c r="Q99" s="197"/>
      <c r="R99" s="77"/>
      <c r="S99" s="77"/>
    </row>
    <row r="100" spans="1:19" s="265" customFormat="1" ht="12.75" customHeight="1">
      <c r="A100" s="113" t="s">
        <v>1342</v>
      </c>
      <c r="B100" s="192">
        <v>20010251059</v>
      </c>
      <c r="C100" s="434" t="s">
        <v>1343</v>
      </c>
      <c r="D100" s="434" t="s">
        <v>1336</v>
      </c>
      <c r="E100" s="114" t="s">
        <v>1217</v>
      </c>
      <c r="F100" s="114" t="s">
        <v>1205</v>
      </c>
      <c r="G100" s="114" t="s">
        <v>1210</v>
      </c>
      <c r="H100" s="436">
        <v>150470886.7922</v>
      </c>
      <c r="I100" s="437">
        <v>768.36890860856522</v>
      </c>
      <c r="J100" s="438">
        <v>-5.8864136375268439E-2</v>
      </c>
      <c r="K100" s="438">
        <v>6.9197423235012323E-4</v>
      </c>
      <c r="L100" s="438">
        <v>-4.6483138479097907E-2</v>
      </c>
      <c r="M100" s="294"/>
      <c r="N100" s="294"/>
      <c r="O100" s="294"/>
      <c r="P100" s="166"/>
      <c r="Q100" s="197"/>
      <c r="R100" s="77"/>
      <c r="S100" s="77"/>
    </row>
    <row r="101" spans="1:19" s="265" customFormat="1" ht="12.75" customHeight="1">
      <c r="A101" s="135" t="s">
        <v>1344</v>
      </c>
      <c r="B101" s="192" t="s">
        <v>1345</v>
      </c>
      <c r="C101" s="434" t="s">
        <v>1346</v>
      </c>
      <c r="D101" s="434" t="s">
        <v>1336</v>
      </c>
      <c r="E101" s="114" t="s">
        <v>1217</v>
      </c>
      <c r="F101" s="114" t="s">
        <v>1205</v>
      </c>
      <c r="G101" s="114" t="s">
        <v>1214</v>
      </c>
      <c r="H101" s="436">
        <v>132880080.39839999</v>
      </c>
      <c r="I101" s="437">
        <v>98.399898651127771</v>
      </c>
      <c r="J101" s="438">
        <v>-2.5733437235502477E-2</v>
      </c>
      <c r="K101" s="438">
        <v>-1.3437009114297682E-3</v>
      </c>
      <c r="L101" s="438">
        <v>-4.9488223260452435E-2</v>
      </c>
      <c r="M101" s="294"/>
      <c r="N101" s="294"/>
      <c r="O101" s="294"/>
      <c r="P101" s="166"/>
      <c r="Q101" s="197"/>
      <c r="R101" s="77"/>
      <c r="S101" s="77"/>
    </row>
    <row r="102" spans="1:19" s="265" customFormat="1" ht="12.75" customHeight="1">
      <c r="A102" s="113" t="s">
        <v>1347</v>
      </c>
      <c r="B102" s="192" t="s">
        <v>1348</v>
      </c>
      <c r="C102" s="434" t="s">
        <v>1349</v>
      </c>
      <c r="D102" s="434" t="s">
        <v>1336</v>
      </c>
      <c r="E102" s="114" t="s">
        <v>1217</v>
      </c>
      <c r="F102" s="114" t="s">
        <v>1205</v>
      </c>
      <c r="G102" s="114" t="s">
        <v>1258</v>
      </c>
      <c r="H102" s="436">
        <v>54541929.225400001</v>
      </c>
      <c r="I102" s="437">
        <v>752.92877588514557</v>
      </c>
      <c r="J102" s="438">
        <v>-0.1853896104727113</v>
      </c>
      <c r="K102" s="438">
        <v>4.9472260276450797E-3</v>
      </c>
      <c r="L102" s="438">
        <v>-3.0040829742413955E-2</v>
      </c>
      <c r="M102" s="294"/>
      <c r="N102" s="294"/>
      <c r="O102" s="294"/>
      <c r="P102" s="166"/>
      <c r="Q102" s="197"/>
      <c r="R102" s="77"/>
      <c r="S102" s="77"/>
    </row>
    <row r="103" spans="1:19" s="265" customFormat="1" ht="12.75" customHeight="1">
      <c r="A103" s="113" t="s">
        <v>1352</v>
      </c>
      <c r="B103" s="192">
        <v>79301865686</v>
      </c>
      <c r="C103" s="434" t="s">
        <v>1353</v>
      </c>
      <c r="D103" s="434" t="s">
        <v>1336</v>
      </c>
      <c r="E103" s="114" t="s">
        <v>1231</v>
      </c>
      <c r="F103" s="114" t="s">
        <v>1205</v>
      </c>
      <c r="G103" s="114" t="s">
        <v>1210</v>
      </c>
      <c r="H103" s="436">
        <v>106954321.6198</v>
      </c>
      <c r="I103" s="437">
        <v>853.33118292298536</v>
      </c>
      <c r="J103" s="438">
        <v>-3.4851116698868534E-3</v>
      </c>
      <c r="K103" s="438">
        <v>1.821548356017999E-2</v>
      </c>
      <c r="L103" s="438">
        <v>-7.8887842099783168E-2</v>
      </c>
      <c r="M103" s="294"/>
      <c r="N103" s="294"/>
      <c r="O103" s="294"/>
      <c r="P103" s="166"/>
      <c r="Q103" s="197"/>
      <c r="R103" s="77"/>
      <c r="S103" s="77"/>
    </row>
    <row r="104" spans="1:19" s="265" customFormat="1" ht="12.75" customHeight="1">
      <c r="A104" s="113" t="s">
        <v>1493</v>
      </c>
      <c r="B104" s="192" t="s">
        <v>1350</v>
      </c>
      <c r="C104" s="434" t="s">
        <v>1351</v>
      </c>
      <c r="D104" s="434" t="s">
        <v>1336</v>
      </c>
      <c r="E104" s="114" t="s">
        <v>1231</v>
      </c>
      <c r="F104" s="114" t="s">
        <v>1205</v>
      </c>
      <c r="G104" s="114" t="s">
        <v>1210</v>
      </c>
      <c r="H104" s="436">
        <v>28929798.7359</v>
      </c>
      <c r="I104" s="437">
        <v>882.11472587382207</v>
      </c>
      <c r="J104" s="438">
        <v>0.1022881168368428</v>
      </c>
      <c r="K104" s="438">
        <v>6.1685158312884125E-2</v>
      </c>
      <c r="L104" s="438">
        <v>-0.16604730742628893</v>
      </c>
      <c r="M104" s="294"/>
      <c r="N104" s="294"/>
      <c r="O104" s="294"/>
      <c r="P104" s="166"/>
      <c r="Q104" s="197"/>
      <c r="R104" s="77"/>
      <c r="S104" s="77"/>
    </row>
    <row r="105" spans="1:19" s="265" customFormat="1" ht="12.75" customHeight="1">
      <c r="A105" s="113" t="s">
        <v>1354</v>
      </c>
      <c r="B105" s="192" t="s">
        <v>1355</v>
      </c>
      <c r="C105" s="434" t="s">
        <v>1356</v>
      </c>
      <c r="D105" s="434" t="s">
        <v>1336</v>
      </c>
      <c r="E105" s="114" t="s">
        <v>1231</v>
      </c>
      <c r="F105" s="114" t="s">
        <v>1205</v>
      </c>
      <c r="G105" s="114" t="s">
        <v>1210</v>
      </c>
      <c r="H105" s="436">
        <v>181084905.3242</v>
      </c>
      <c r="I105" s="437">
        <v>746.88339277892658</v>
      </c>
      <c r="J105" s="438">
        <v>-3.8654129652937463E-4</v>
      </c>
      <c r="K105" s="438">
        <v>3.0186244702372189E-2</v>
      </c>
      <c r="L105" s="438">
        <v>-0.13417395769878593</v>
      </c>
      <c r="M105" s="294"/>
      <c r="N105" s="294"/>
      <c r="O105" s="294"/>
      <c r="P105" s="166"/>
      <c r="Q105" s="197"/>
      <c r="R105" s="77"/>
      <c r="S105" s="77"/>
    </row>
    <row r="106" spans="1:19" s="265" customFormat="1" ht="12.75" customHeight="1">
      <c r="A106" s="113" t="s">
        <v>1500</v>
      </c>
      <c r="B106" s="192" t="s">
        <v>1509</v>
      </c>
      <c r="C106" s="434" t="s">
        <v>1510</v>
      </c>
      <c r="D106" s="434" t="s">
        <v>1336</v>
      </c>
      <c r="E106" s="114" t="s">
        <v>1231</v>
      </c>
      <c r="F106" s="114" t="s">
        <v>1205</v>
      </c>
      <c r="G106" s="114" t="s">
        <v>1210</v>
      </c>
      <c r="H106" s="436">
        <v>104605152.9677</v>
      </c>
      <c r="I106" s="437">
        <v>760.86199863986394</v>
      </c>
      <c r="J106" s="438">
        <v>-4.187357796275526E-2</v>
      </c>
      <c r="K106" s="438">
        <v>8.949647369095759E-3</v>
      </c>
      <c r="L106" s="438">
        <v>-9.1459497429064229E-2</v>
      </c>
      <c r="M106" s="294"/>
      <c r="N106" s="294"/>
      <c r="O106" s="294"/>
      <c r="P106" s="166"/>
      <c r="Q106" s="197"/>
      <c r="R106" s="77"/>
      <c r="S106" s="77"/>
    </row>
    <row r="107" spans="1:19" s="265" customFormat="1" ht="12.75" customHeight="1">
      <c r="A107" s="113" t="s">
        <v>1429</v>
      </c>
      <c r="B107" s="192" t="s">
        <v>1430</v>
      </c>
      <c r="C107" s="434" t="s">
        <v>1431</v>
      </c>
      <c r="D107" s="434" t="s">
        <v>1336</v>
      </c>
      <c r="E107" s="114" t="s">
        <v>1217</v>
      </c>
      <c r="F107" s="114" t="s">
        <v>1205</v>
      </c>
      <c r="G107" s="114" t="s">
        <v>1258</v>
      </c>
      <c r="H107" s="436">
        <v>43702853.626400001</v>
      </c>
      <c r="I107" s="437">
        <v>670.85901345046193</v>
      </c>
      <c r="J107" s="438">
        <v>-2.8522826667482737E-2</v>
      </c>
      <c r="K107" s="438">
        <v>-2.5834943256906051E-3</v>
      </c>
      <c r="L107" s="438">
        <v>-0.10932770667692504</v>
      </c>
      <c r="M107" s="294"/>
      <c r="N107" s="294"/>
      <c r="O107" s="294"/>
      <c r="P107" s="166"/>
      <c r="Q107" s="197"/>
      <c r="R107" s="77"/>
      <c r="S107" s="77"/>
    </row>
    <row r="108" spans="1:19" s="265" customFormat="1" ht="12.75" customHeight="1">
      <c r="A108" s="113" t="s">
        <v>1357</v>
      </c>
      <c r="B108" s="192" t="s">
        <v>1358</v>
      </c>
      <c r="C108" s="434" t="s">
        <v>1359</v>
      </c>
      <c r="D108" s="434" t="s">
        <v>1336</v>
      </c>
      <c r="E108" s="114" t="s">
        <v>1227</v>
      </c>
      <c r="F108" s="114" t="s">
        <v>1205</v>
      </c>
      <c r="G108" s="114" t="s">
        <v>1210</v>
      </c>
      <c r="H108" s="436">
        <v>97965042.946799994</v>
      </c>
      <c r="I108" s="437">
        <v>694.55406551214412</v>
      </c>
      <c r="J108" s="438">
        <v>-4.008549423369967E-2</v>
      </c>
      <c r="K108" s="438">
        <v>3.0935163340204408E-3</v>
      </c>
      <c r="L108" s="438">
        <v>-7.5457789699240663E-2</v>
      </c>
      <c r="M108" s="294"/>
      <c r="N108" s="294"/>
      <c r="O108" s="294"/>
      <c r="P108" s="166"/>
      <c r="Q108" s="197"/>
      <c r="R108" s="77"/>
      <c r="S108" s="77"/>
    </row>
    <row r="109" spans="1:19" s="265" customFormat="1" ht="12.75" customHeight="1">
      <c r="A109" s="113" t="s">
        <v>1360</v>
      </c>
      <c r="B109" s="192">
        <v>37884602446</v>
      </c>
      <c r="C109" s="434" t="s">
        <v>1361</v>
      </c>
      <c r="D109" s="434" t="s">
        <v>79</v>
      </c>
      <c r="E109" s="114" t="s">
        <v>1209</v>
      </c>
      <c r="F109" s="114" t="s">
        <v>1205</v>
      </c>
      <c r="G109" s="114" t="s">
        <v>1214</v>
      </c>
      <c r="H109" s="436">
        <v>136198433.61989999</v>
      </c>
      <c r="I109" s="437">
        <v>111.12220739389271</v>
      </c>
      <c r="J109" s="438">
        <v>1.8574270486774624E-2</v>
      </c>
      <c r="K109" s="438">
        <v>2.6212016285099393E-2</v>
      </c>
      <c r="L109" s="438">
        <v>-0.19710704745184982</v>
      </c>
      <c r="M109" s="294"/>
      <c r="N109" s="294"/>
      <c r="O109" s="294"/>
      <c r="P109" s="166"/>
      <c r="Q109" s="197"/>
      <c r="R109" s="77"/>
      <c r="S109" s="77"/>
    </row>
    <row r="110" spans="1:19" s="265" customFormat="1" ht="12.75" customHeight="1">
      <c r="A110" s="113" t="s">
        <v>1432</v>
      </c>
      <c r="B110" s="192" t="s">
        <v>1362</v>
      </c>
      <c r="C110" s="434" t="s">
        <v>1363</v>
      </c>
      <c r="D110" s="434" t="s">
        <v>79</v>
      </c>
      <c r="E110" s="114" t="s">
        <v>1217</v>
      </c>
      <c r="F110" s="114" t="s">
        <v>1205</v>
      </c>
      <c r="G110" s="114" t="s">
        <v>1258</v>
      </c>
      <c r="H110" s="436">
        <v>98452576.862100005</v>
      </c>
      <c r="I110" s="437">
        <v>808.9525625986297</v>
      </c>
      <c r="J110" s="438">
        <v>-2.3315954077493872E-2</v>
      </c>
      <c r="K110" s="438">
        <v>3.3016733156487899E-3</v>
      </c>
      <c r="L110" s="438">
        <v>-3.329825193032343E-2</v>
      </c>
      <c r="M110" s="294"/>
      <c r="N110" s="294"/>
      <c r="O110" s="294"/>
      <c r="P110" s="166"/>
      <c r="Q110" s="197"/>
      <c r="R110" s="77"/>
      <c r="S110" s="77"/>
    </row>
    <row r="111" spans="1:19" s="265" customFormat="1" ht="12.75" customHeight="1">
      <c r="A111" s="113" t="s">
        <v>1364</v>
      </c>
      <c r="B111" s="192">
        <v>94465089647</v>
      </c>
      <c r="C111" s="434" t="s">
        <v>1365</v>
      </c>
      <c r="D111" s="434" t="s">
        <v>79</v>
      </c>
      <c r="E111" s="114" t="s">
        <v>1217</v>
      </c>
      <c r="F111" s="114" t="s">
        <v>1205</v>
      </c>
      <c r="G111" s="114" t="s">
        <v>1210</v>
      </c>
      <c r="H111" s="436">
        <v>1048439704.9341</v>
      </c>
      <c r="I111" s="437">
        <v>1384.8598561355993</v>
      </c>
      <c r="J111" s="438">
        <v>-3.5286716345997671E-2</v>
      </c>
      <c r="K111" s="438">
        <v>2.5780478082377822E-3</v>
      </c>
      <c r="L111" s="438">
        <v>-0.12655087868959281</v>
      </c>
      <c r="M111" s="294"/>
      <c r="N111" s="294"/>
      <c r="O111" s="294"/>
      <c r="P111" s="166"/>
      <c r="Q111" s="197"/>
      <c r="R111" s="77"/>
      <c r="S111" s="77"/>
    </row>
    <row r="112" spans="1:19" s="265" customFormat="1" ht="12.75" customHeight="1">
      <c r="A112" s="113" t="s">
        <v>1366</v>
      </c>
      <c r="B112" s="192">
        <v>78935969676</v>
      </c>
      <c r="C112" s="434" t="s">
        <v>1367</v>
      </c>
      <c r="D112" s="434" t="s">
        <v>79</v>
      </c>
      <c r="E112" s="114" t="s">
        <v>1209</v>
      </c>
      <c r="F112" s="114" t="s">
        <v>1205</v>
      </c>
      <c r="G112" s="114" t="s">
        <v>1210</v>
      </c>
      <c r="H112" s="436">
        <v>45813078.586199999</v>
      </c>
      <c r="I112" s="437">
        <v>546.6297394532528</v>
      </c>
      <c r="J112" s="438">
        <v>-0.1830180856468675</v>
      </c>
      <c r="K112" s="438">
        <v>-0.11386192607904455</v>
      </c>
      <c r="L112" s="438">
        <v>-0.35322454700866479</v>
      </c>
      <c r="M112" s="294"/>
      <c r="N112" s="294"/>
      <c r="O112" s="294"/>
      <c r="P112" s="166"/>
      <c r="Q112" s="197"/>
      <c r="R112" s="77"/>
      <c r="S112" s="77"/>
    </row>
    <row r="113" spans="1:19" s="265" customFormat="1" ht="12.75" customHeight="1">
      <c r="A113" s="113" t="s">
        <v>1368</v>
      </c>
      <c r="B113" s="192" t="s">
        <v>1369</v>
      </c>
      <c r="C113" s="434" t="s">
        <v>1370</v>
      </c>
      <c r="D113" s="434" t="s">
        <v>79</v>
      </c>
      <c r="E113" s="114" t="s">
        <v>1227</v>
      </c>
      <c r="F113" s="114" t="s">
        <v>1205</v>
      </c>
      <c r="G113" s="114" t="s">
        <v>1210</v>
      </c>
      <c r="H113" s="436">
        <v>62697150.862099998</v>
      </c>
      <c r="I113" s="437">
        <v>799.122333409931</v>
      </c>
      <c r="J113" s="438">
        <v>-3.6291901153203687E-3</v>
      </c>
      <c r="K113" s="438">
        <v>1.832629996257662E-3</v>
      </c>
      <c r="L113" s="438">
        <v>-1.943620436518223E-2</v>
      </c>
      <c r="M113" s="294"/>
      <c r="N113" s="294"/>
      <c r="O113" s="294"/>
      <c r="P113" s="166"/>
      <c r="Q113" s="197"/>
      <c r="R113" s="77"/>
      <c r="S113" s="77"/>
    </row>
    <row r="114" spans="1:19" s="265" customFormat="1" ht="12.75" customHeight="1">
      <c r="A114" s="113" t="s">
        <v>1371</v>
      </c>
      <c r="B114" s="192" t="s">
        <v>1372</v>
      </c>
      <c r="C114" s="434" t="s">
        <v>1373</v>
      </c>
      <c r="D114" s="434" t="s">
        <v>79</v>
      </c>
      <c r="E114" s="114" t="s">
        <v>1227</v>
      </c>
      <c r="F114" s="114" t="s">
        <v>1205</v>
      </c>
      <c r="G114" s="114" t="s">
        <v>1258</v>
      </c>
      <c r="H114" s="436">
        <v>106520999.2168</v>
      </c>
      <c r="I114" s="437">
        <v>795.05092648474647</v>
      </c>
      <c r="J114" s="438">
        <v>-3.0892778047638902E-2</v>
      </c>
      <c r="K114" s="438">
        <v>2.3873289626372696E-3</v>
      </c>
      <c r="L114" s="438">
        <v>-4.3020675245985518E-2</v>
      </c>
      <c r="M114" s="294"/>
      <c r="N114" s="294"/>
      <c r="O114" s="294"/>
      <c r="P114" s="166"/>
      <c r="Q114" s="197"/>
      <c r="R114" s="77"/>
      <c r="S114" s="77"/>
    </row>
    <row r="115" spans="1:19" s="265" customFormat="1" ht="12.75" customHeight="1">
      <c r="A115" s="113" t="s">
        <v>1374</v>
      </c>
      <c r="B115" s="192">
        <v>35313366580</v>
      </c>
      <c r="C115" s="434" t="s">
        <v>1375</v>
      </c>
      <c r="D115" s="434" t="s">
        <v>79</v>
      </c>
      <c r="E115" s="114" t="s">
        <v>1217</v>
      </c>
      <c r="F115" s="114" t="s">
        <v>1376</v>
      </c>
      <c r="G115" s="114" t="s">
        <v>1210</v>
      </c>
      <c r="H115" s="436">
        <v>293418203.671</v>
      </c>
      <c r="I115" s="437">
        <v>1144.9395999999999</v>
      </c>
      <c r="J115" s="438">
        <v>5.5355999598948991E-2</v>
      </c>
      <c r="K115" s="438">
        <v>2.4536338351199838E-4</v>
      </c>
      <c r="L115" s="438">
        <v>1.1983060630549325E-3</v>
      </c>
      <c r="M115" s="294"/>
      <c r="N115" s="294"/>
      <c r="O115" s="294"/>
      <c r="P115" s="166"/>
      <c r="Q115" s="197"/>
      <c r="R115" s="77"/>
      <c r="S115" s="77"/>
    </row>
    <row r="116" spans="1:19" s="265" customFormat="1" ht="12.75" customHeight="1">
      <c r="A116" s="113" t="s">
        <v>1205</v>
      </c>
      <c r="B116" s="192" t="s">
        <v>1205</v>
      </c>
      <c r="C116" s="434" t="s">
        <v>1205</v>
      </c>
      <c r="D116" s="434" t="s">
        <v>1205</v>
      </c>
      <c r="E116" s="114" t="s">
        <v>1205</v>
      </c>
      <c r="F116" s="114" t="s">
        <v>1377</v>
      </c>
      <c r="G116" s="114" t="s">
        <v>1210</v>
      </c>
      <c r="H116" s="436">
        <v>1250490703.2976</v>
      </c>
      <c r="I116" s="437">
        <v>1144.9395999999999</v>
      </c>
      <c r="J116" s="438">
        <v>2.3689206163995058E-2</v>
      </c>
      <c r="K116" s="438">
        <v>2.4536338351199838E-4</v>
      </c>
      <c r="L116" s="438">
        <v>1.1983060630549325E-3</v>
      </c>
      <c r="M116" s="294"/>
      <c r="N116" s="294"/>
      <c r="O116" s="294"/>
      <c r="P116" s="166"/>
      <c r="Q116" s="197"/>
      <c r="R116" s="77"/>
      <c r="S116" s="77"/>
    </row>
    <row r="117" spans="1:19" s="265" customFormat="1" ht="12.75" customHeight="1">
      <c r="A117" s="113" t="s">
        <v>1378</v>
      </c>
      <c r="B117" s="192">
        <v>41002460007</v>
      </c>
      <c r="C117" s="434" t="s">
        <v>1379</v>
      </c>
      <c r="D117" s="434" t="s">
        <v>79</v>
      </c>
      <c r="E117" s="114" t="s">
        <v>1209</v>
      </c>
      <c r="F117" s="114" t="s">
        <v>1205</v>
      </c>
      <c r="G117" s="114" t="s">
        <v>1210</v>
      </c>
      <c r="H117" s="436">
        <v>279302799.05620003</v>
      </c>
      <c r="I117" s="437">
        <v>1119.3988387185864</v>
      </c>
      <c r="J117" s="438">
        <v>4.3992223989984813E-2</v>
      </c>
      <c r="K117" s="438">
        <v>5.8559276793523463E-2</v>
      </c>
      <c r="L117" s="438">
        <v>-0.19447580124263486</v>
      </c>
      <c r="M117" s="294"/>
      <c r="N117" s="294"/>
      <c r="O117" s="294"/>
      <c r="P117" s="166"/>
      <c r="Q117" s="197"/>
      <c r="R117" s="77"/>
      <c r="S117" s="77"/>
    </row>
    <row r="118" spans="1:19" s="265" customFormat="1" ht="12.75" customHeight="1">
      <c r="A118" s="113" t="s">
        <v>1380</v>
      </c>
      <c r="B118" s="192">
        <v>58320210450</v>
      </c>
      <c r="C118" s="434" t="s">
        <v>1381</v>
      </c>
      <c r="D118" s="434" t="s">
        <v>79</v>
      </c>
      <c r="E118" s="114" t="s">
        <v>1227</v>
      </c>
      <c r="F118" s="114" t="s">
        <v>1205</v>
      </c>
      <c r="G118" s="114" t="s">
        <v>1210</v>
      </c>
      <c r="H118" s="436">
        <v>25274570.8358</v>
      </c>
      <c r="I118" s="437">
        <v>865.23900875755544</v>
      </c>
      <c r="J118" s="438">
        <v>-4.8493337649421209E-3</v>
      </c>
      <c r="K118" s="438">
        <v>1.1293236639400739E-2</v>
      </c>
      <c r="L118" s="438">
        <v>-0.12479851115994745</v>
      </c>
      <c r="M118" s="294"/>
      <c r="N118" s="294"/>
      <c r="O118" s="294"/>
      <c r="P118" s="166"/>
      <c r="Q118" s="197"/>
      <c r="R118" s="77"/>
      <c r="S118" s="77"/>
    </row>
    <row r="119" spans="1:19" s="265" customFormat="1" ht="12.75" customHeight="1">
      <c r="A119" s="113" t="s">
        <v>1382</v>
      </c>
      <c r="B119" s="192">
        <v>31982273976</v>
      </c>
      <c r="C119" s="434" t="s">
        <v>1383</v>
      </c>
      <c r="D119" s="434" t="s">
        <v>79</v>
      </c>
      <c r="E119" s="114" t="s">
        <v>1227</v>
      </c>
      <c r="F119" s="114" t="s">
        <v>1205</v>
      </c>
      <c r="G119" s="114" t="s">
        <v>1210</v>
      </c>
      <c r="H119" s="436">
        <v>27549822.903099999</v>
      </c>
      <c r="I119" s="437">
        <v>924.38681029513282</v>
      </c>
      <c r="J119" s="438">
        <v>3.2289538378753591E-3</v>
      </c>
      <c r="K119" s="438">
        <v>1.9831529142932514E-2</v>
      </c>
      <c r="L119" s="438">
        <v>-0.12750686018357082</v>
      </c>
      <c r="M119" s="294"/>
      <c r="N119" s="294"/>
      <c r="O119" s="294"/>
      <c r="P119" s="166"/>
      <c r="Q119" s="197"/>
      <c r="R119" s="77"/>
      <c r="S119" s="77"/>
    </row>
    <row r="120" spans="1:19" s="265" customFormat="1" ht="12.75" customHeight="1">
      <c r="A120" s="113" t="s">
        <v>1384</v>
      </c>
      <c r="B120" s="192" t="s">
        <v>1385</v>
      </c>
      <c r="C120" s="434" t="s">
        <v>1386</v>
      </c>
      <c r="D120" s="434" t="s">
        <v>79</v>
      </c>
      <c r="E120" s="114" t="s">
        <v>1227</v>
      </c>
      <c r="F120" s="114" t="s">
        <v>1205</v>
      </c>
      <c r="G120" s="114" t="s">
        <v>1210</v>
      </c>
      <c r="H120" s="436">
        <v>18588028.590500001</v>
      </c>
      <c r="I120" s="437">
        <v>960.09846575075574</v>
      </c>
      <c r="J120" s="438">
        <v>4.0964249309043188E-2</v>
      </c>
      <c r="K120" s="438">
        <v>2.8908160285832762E-2</v>
      </c>
      <c r="L120" s="438">
        <v>-0.13498482010115509</v>
      </c>
      <c r="M120" s="294"/>
      <c r="N120" s="294"/>
      <c r="O120" s="294"/>
      <c r="P120" s="166"/>
      <c r="Q120" s="197"/>
      <c r="R120" s="77"/>
      <c r="S120" s="77"/>
    </row>
    <row r="121" spans="1:19" s="265" customFormat="1" ht="12.75" customHeight="1">
      <c r="A121" s="113" t="s">
        <v>1387</v>
      </c>
      <c r="B121" s="192">
        <v>40820433166</v>
      </c>
      <c r="C121" s="434" t="s">
        <v>1388</v>
      </c>
      <c r="D121" s="434" t="s">
        <v>79</v>
      </c>
      <c r="E121" s="114" t="s">
        <v>1227</v>
      </c>
      <c r="F121" s="114" t="s">
        <v>1205</v>
      </c>
      <c r="G121" s="114" t="s">
        <v>1210</v>
      </c>
      <c r="H121" s="436">
        <v>12508012.531099999</v>
      </c>
      <c r="I121" s="437">
        <v>964.49761931721162</v>
      </c>
      <c r="J121" s="438">
        <v>3.1058799744944299E-2</v>
      </c>
      <c r="K121" s="438">
        <v>2.8027100827785478E-2</v>
      </c>
      <c r="L121" s="438">
        <v>-0.13468706530516461</v>
      </c>
      <c r="M121" s="294"/>
      <c r="N121" s="294"/>
      <c r="O121" s="294"/>
      <c r="P121" s="166"/>
      <c r="Q121" s="197"/>
      <c r="R121" s="77"/>
      <c r="S121" s="77"/>
    </row>
    <row r="122" spans="1:19" s="265" customFormat="1" ht="12.75" customHeight="1">
      <c r="A122" s="113" t="s">
        <v>1389</v>
      </c>
      <c r="B122" s="192" t="s">
        <v>1390</v>
      </c>
      <c r="C122" s="434" t="s">
        <v>1391</v>
      </c>
      <c r="D122" s="434" t="s">
        <v>79</v>
      </c>
      <c r="E122" s="114" t="s">
        <v>1217</v>
      </c>
      <c r="F122" s="114" t="s">
        <v>1205</v>
      </c>
      <c r="G122" s="114" t="s">
        <v>1210</v>
      </c>
      <c r="H122" s="436">
        <v>141718676.41069999</v>
      </c>
      <c r="I122" s="437">
        <v>719.63438008613241</v>
      </c>
      <c r="J122" s="438">
        <v>-7.7538123980133156E-3</v>
      </c>
      <c r="K122" s="438">
        <v>1.0535939290349905E-2</v>
      </c>
      <c r="L122" s="438">
        <v>-0.10309629483716687</v>
      </c>
      <c r="M122" s="294"/>
      <c r="N122" s="294"/>
      <c r="O122" s="294"/>
      <c r="P122" s="166"/>
      <c r="Q122" s="197"/>
      <c r="R122" s="77"/>
      <c r="S122" s="77"/>
    </row>
    <row r="123" spans="1:19" s="265" customFormat="1" ht="12.75" customHeight="1">
      <c r="A123" s="113" t="s">
        <v>1392</v>
      </c>
      <c r="B123" s="192">
        <v>84643903663</v>
      </c>
      <c r="C123" s="434" t="s">
        <v>1393</v>
      </c>
      <c r="D123" s="434" t="s">
        <v>79</v>
      </c>
      <c r="E123" s="114" t="s">
        <v>1213</v>
      </c>
      <c r="F123" s="114" t="s">
        <v>1205</v>
      </c>
      <c r="G123" s="114" t="s">
        <v>1210</v>
      </c>
      <c r="H123" s="436">
        <v>257090226.37130001</v>
      </c>
      <c r="I123" s="437">
        <v>1182.1365034671389</v>
      </c>
      <c r="J123" s="438">
        <v>-3.2516628333957298E-3</v>
      </c>
      <c r="K123" s="438">
        <v>2.3523467156414624E-2</v>
      </c>
      <c r="L123" s="438">
        <v>-0.17589041301302077</v>
      </c>
      <c r="M123" s="294"/>
      <c r="N123" s="294"/>
      <c r="O123" s="294"/>
      <c r="P123" s="166"/>
      <c r="Q123" s="197"/>
      <c r="R123" s="77"/>
      <c r="S123" s="77"/>
    </row>
    <row r="124" spans="1:19" s="265" customFormat="1" ht="12.75" customHeight="1">
      <c r="A124" s="113" t="s">
        <v>1394</v>
      </c>
      <c r="B124" s="192" t="s">
        <v>1395</v>
      </c>
      <c r="C124" s="434" t="s">
        <v>1396</v>
      </c>
      <c r="D124" s="434" t="s">
        <v>79</v>
      </c>
      <c r="E124" s="114" t="s">
        <v>1227</v>
      </c>
      <c r="F124" s="114" t="s">
        <v>1205</v>
      </c>
      <c r="G124" s="114" t="s">
        <v>1210</v>
      </c>
      <c r="H124" s="436">
        <v>62350566.0119</v>
      </c>
      <c r="I124" s="437">
        <v>753.89280760277268</v>
      </c>
      <c r="J124" s="438">
        <v>4.4323693993738589E-2</v>
      </c>
      <c r="K124" s="438">
        <v>2.6801158231784417E-2</v>
      </c>
      <c r="L124" s="438">
        <v>-0.15490819130188183</v>
      </c>
      <c r="M124" s="294"/>
      <c r="N124" s="294"/>
      <c r="O124" s="294"/>
      <c r="P124" s="166"/>
      <c r="Q124" s="197"/>
      <c r="R124" s="77"/>
      <c r="S124" s="77"/>
    </row>
    <row r="125" spans="1:19" s="265" customFormat="1" ht="12.75" customHeight="1">
      <c r="A125" s="113" t="s">
        <v>1397</v>
      </c>
      <c r="B125" s="192" t="s">
        <v>1398</v>
      </c>
      <c r="C125" s="434" t="s">
        <v>1399</v>
      </c>
      <c r="D125" s="434" t="s">
        <v>79</v>
      </c>
      <c r="E125" s="114" t="s">
        <v>1227</v>
      </c>
      <c r="F125" s="114" t="s">
        <v>1205</v>
      </c>
      <c r="G125" s="114" t="s">
        <v>1210</v>
      </c>
      <c r="H125" s="436">
        <v>241181651.95840001</v>
      </c>
      <c r="I125" s="437">
        <v>723.41547427141427</v>
      </c>
      <c r="J125" s="438">
        <v>4.8328801422612422E-3</v>
      </c>
      <c r="K125" s="438">
        <v>7.6491020649860353E-4</v>
      </c>
      <c r="L125" s="438">
        <v>-0.15071636116819309</v>
      </c>
      <c r="M125" s="294"/>
      <c r="N125" s="294"/>
      <c r="O125" s="294"/>
      <c r="P125" s="166"/>
      <c r="Q125" s="197"/>
      <c r="R125" s="77"/>
      <c r="S125" s="77"/>
    </row>
    <row r="126" spans="1:19" s="265" customFormat="1" ht="12.75" customHeight="1">
      <c r="A126" s="113" t="s">
        <v>1400</v>
      </c>
      <c r="B126" s="192">
        <v>56062339448</v>
      </c>
      <c r="C126" s="434" t="s">
        <v>1401</v>
      </c>
      <c r="D126" s="434" t="s">
        <v>79</v>
      </c>
      <c r="E126" s="114" t="s">
        <v>1217</v>
      </c>
      <c r="F126" s="114" t="s">
        <v>1205</v>
      </c>
      <c r="G126" s="114" t="s">
        <v>1214</v>
      </c>
      <c r="H126" s="436">
        <v>1706586547.8475001</v>
      </c>
      <c r="I126" s="437">
        <v>176.35337994908548</v>
      </c>
      <c r="J126" s="438">
        <v>-1.3028663444820121E-2</v>
      </c>
      <c r="K126" s="438">
        <v>1.9178496291871738E-4</v>
      </c>
      <c r="L126" s="438">
        <v>-2.468370184781854E-3</v>
      </c>
      <c r="M126" s="294"/>
      <c r="N126" s="294"/>
      <c r="O126" s="294"/>
      <c r="P126" s="166"/>
      <c r="Q126" s="197"/>
      <c r="R126" s="77"/>
      <c r="S126" s="77"/>
    </row>
    <row r="127" spans="1:19" s="265" customFormat="1" ht="12.75" customHeight="1">
      <c r="A127" s="113" t="s">
        <v>1402</v>
      </c>
      <c r="B127" s="192">
        <v>88183360964</v>
      </c>
      <c r="C127" s="434" t="s">
        <v>1403</v>
      </c>
      <c r="D127" s="434" t="s">
        <v>79</v>
      </c>
      <c r="E127" s="114" t="s">
        <v>1209</v>
      </c>
      <c r="F127" s="114" t="s">
        <v>1205</v>
      </c>
      <c r="G127" s="114" t="s">
        <v>1258</v>
      </c>
      <c r="H127" s="436">
        <v>250044585.1798</v>
      </c>
      <c r="I127" s="437">
        <v>2064.7712391132782</v>
      </c>
      <c r="J127" s="438">
        <v>4.0713965346514946E-2</v>
      </c>
      <c r="K127" s="438">
        <v>6.5426456354062967E-2</v>
      </c>
      <c r="L127" s="438">
        <v>-0.16561719418260934</v>
      </c>
      <c r="M127" s="294"/>
      <c r="N127" s="294"/>
      <c r="O127" s="294"/>
      <c r="P127" s="166"/>
      <c r="Q127" s="197"/>
      <c r="R127" s="77"/>
      <c r="S127" s="77"/>
    </row>
    <row r="128" spans="1:19" ht="18.75" customHeight="1">
      <c r="A128" s="578" t="s">
        <v>415</v>
      </c>
      <c r="B128" s="579"/>
      <c r="C128" s="579"/>
      <c r="D128" s="579"/>
      <c r="E128" s="580"/>
      <c r="F128" s="580"/>
      <c r="G128" s="580"/>
      <c r="H128" s="581">
        <f>SUM(H11:H127)</f>
        <v>16472982575.909498</v>
      </c>
      <c r="I128" s="581"/>
      <c r="J128" s="582">
        <v>-1.2941899190406225E-3</v>
      </c>
      <c r="K128" s="582"/>
      <c r="L128" s="582"/>
      <c r="M128" s="294"/>
      <c r="N128" s="294"/>
      <c r="O128" s="294"/>
      <c r="P128" s="166"/>
    </row>
    <row r="129" spans="1:16" ht="12.75" customHeight="1">
      <c r="A129" s="22" t="s">
        <v>313</v>
      </c>
      <c r="M129" s="166"/>
      <c r="N129" s="166"/>
      <c r="O129" s="166"/>
      <c r="P129" s="166"/>
    </row>
    <row r="130" spans="1:16" s="265" customFormat="1" ht="12.75" customHeight="1">
      <c r="A130" s="22"/>
      <c r="F130" s="226" t="s">
        <v>466</v>
      </c>
      <c r="G130" s="226"/>
      <c r="M130" s="166"/>
      <c r="N130" s="166"/>
      <c r="O130" s="166"/>
      <c r="P130" s="166"/>
    </row>
    <row r="131" spans="1:16" ht="12.75" customHeight="1">
      <c r="A131" s="46" t="s">
        <v>420</v>
      </c>
      <c r="C131" s="225"/>
      <c r="F131" s="226" t="s">
        <v>467</v>
      </c>
      <c r="G131" s="226"/>
      <c r="M131" s="166"/>
      <c r="N131" s="166"/>
      <c r="O131" s="166"/>
      <c r="P131" s="166"/>
    </row>
    <row r="132" spans="1:16" ht="12.75" customHeight="1">
      <c r="A132" s="47" t="s">
        <v>468</v>
      </c>
      <c r="F132" s="226"/>
      <c r="G132" s="226"/>
      <c r="M132" s="166"/>
      <c r="N132" s="166"/>
      <c r="O132" s="166"/>
      <c r="P132" s="166"/>
    </row>
    <row r="133" spans="1:16" ht="12.75" customHeight="1">
      <c r="A133" s="34" t="s">
        <v>109</v>
      </c>
      <c r="M133" s="166"/>
      <c r="N133" s="166"/>
      <c r="O133" s="166"/>
      <c r="P133" s="166"/>
    </row>
    <row r="134" spans="1:16" ht="12.75" customHeight="1">
      <c r="A134" s="538" t="s">
        <v>110</v>
      </c>
      <c r="H134" s="134"/>
    </row>
    <row r="135" spans="1:16" ht="12.75" customHeight="1">
      <c r="A135" s="538" t="s">
        <v>469</v>
      </c>
      <c r="H135" s="77"/>
    </row>
    <row r="136" spans="1:16" ht="12.75" customHeight="1">
      <c r="A136" s="33" t="s">
        <v>1428</v>
      </c>
      <c r="B136" s="49"/>
      <c r="C136" s="49"/>
      <c r="D136" s="49"/>
      <c r="E136" s="49"/>
      <c r="F136" s="49"/>
      <c r="G136" s="49"/>
      <c r="H136" s="49"/>
      <c r="I136" s="49"/>
      <c r="J136" s="49"/>
    </row>
    <row r="137" spans="1:16" s="265" customFormat="1" ht="12.75" customHeight="1">
      <c r="A137" s="57"/>
      <c r="B137" s="49"/>
      <c r="C137" s="49"/>
      <c r="D137" s="49"/>
      <c r="E137" s="49"/>
      <c r="F137" s="49"/>
      <c r="G137" s="49"/>
      <c r="H137" s="49"/>
      <c r="I137" s="49"/>
      <c r="J137" s="49"/>
    </row>
    <row r="138" spans="1:16" s="265" customFormat="1">
      <c r="A138" s="617" t="s">
        <v>409</v>
      </c>
      <c r="B138" s="618"/>
      <c r="C138" s="618"/>
      <c r="D138" s="601"/>
      <c r="E138" s="998"/>
      <c r="F138" s="998"/>
      <c r="G138" s="998"/>
      <c r="H138" s="998"/>
      <c r="I138" s="998"/>
      <c r="J138" s="998"/>
      <c r="K138" s="998"/>
      <c r="L138" s="998"/>
    </row>
    <row r="139" spans="1:16" s="265" customFormat="1">
      <c r="A139" s="601" t="s">
        <v>176</v>
      </c>
      <c r="B139" s="601"/>
      <c r="C139" s="601"/>
      <c r="D139" s="601"/>
      <c r="E139" s="50"/>
      <c r="F139" s="50"/>
      <c r="G139" s="50"/>
      <c r="H139" s="50"/>
      <c r="I139" s="50"/>
      <c r="J139" s="50"/>
    </row>
    <row r="140" spans="1:16" ht="12.75" customHeight="1">
      <c r="A140" s="601" t="s">
        <v>235</v>
      </c>
      <c r="B140" s="601"/>
      <c r="C140" s="601"/>
      <c r="D140" s="601"/>
    </row>
    <row r="141" spans="1:16" ht="12.75" customHeight="1">
      <c r="A141" s="622" t="s">
        <v>81</v>
      </c>
    </row>
    <row r="142" spans="1:16" ht="12.75" customHeight="1"/>
    <row r="143" spans="1:16" ht="12.75" customHeight="1">
      <c r="L143" s="35" t="s">
        <v>1118</v>
      </c>
    </row>
    <row r="144" spans="1:16" ht="12.75" customHeight="1"/>
    <row r="145" spans="1:11" ht="12.75" customHeight="1"/>
    <row r="146" spans="1:11" ht="12.75" customHeight="1"/>
    <row r="147" spans="1:11">
      <c r="A147" s="54"/>
      <c r="B147" s="54"/>
      <c r="C147" s="54"/>
      <c r="D147" s="54"/>
      <c r="E147" s="54"/>
      <c r="F147" s="54"/>
      <c r="G147" s="54"/>
      <c r="H147" s="54"/>
      <c r="I147" s="54"/>
      <c r="J147" s="54"/>
      <c r="K147" s="54"/>
    </row>
    <row r="148" spans="1:11" ht="12.75" customHeight="1"/>
    <row r="149" spans="1:11" ht="12.75" customHeight="1">
      <c r="A149" s="34"/>
    </row>
    <row r="150" spans="1:11" ht="12.75" customHeight="1">
      <c r="A150" s="54"/>
    </row>
    <row r="151" spans="1:11" ht="12.75" customHeight="1">
      <c r="A151" s="34"/>
    </row>
    <row r="152" spans="1:11" ht="12.75" customHeight="1">
      <c r="A152" s="34"/>
    </row>
    <row r="153" spans="1:11" ht="12.75" customHeight="1">
      <c r="A153" s="54"/>
    </row>
    <row r="154" spans="1:11" ht="12.75" customHeight="1"/>
    <row r="155" spans="1:11" ht="12.75" customHeight="1">
      <c r="A155" s="34"/>
    </row>
    <row r="156" spans="1:11" ht="12.75" customHeight="1">
      <c r="A156" s="54"/>
    </row>
    <row r="157" spans="1:11" ht="12.75" customHeight="1">
      <c r="A157" s="57"/>
    </row>
    <row r="158" spans="1:11" ht="12.75" customHeight="1">
      <c r="A158" s="34"/>
    </row>
    <row r="159" spans="1:11" ht="12.75" customHeight="1">
      <c r="A159" s="54"/>
    </row>
    <row r="160" spans="1: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sheetData>
  <mergeCells count="3">
    <mergeCell ref="K8:L8"/>
    <mergeCell ref="H6:I6"/>
    <mergeCell ref="H7:I7"/>
  </mergeCells>
  <hyperlinks>
    <hyperlink ref="A141" location="'2 Sadržaj'!A1" display="Sadržaj / Contents"/>
  </hyperlinks>
  <pageMargins left="0.7" right="0.7" top="0.75" bottom="0.75" header="0.3" footer="0.3"/>
  <pageSetup paperSize="9" scale="38" orientation="portrait" r:id="rId1"/>
  <ignoredErrors>
    <ignoredError sqref="B17:B23 B24:B26 B41:B127 B28:B38 B27 B39:B40"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3" t="s">
        <v>708</v>
      </c>
      <c r="M1" s="139" t="str">
        <f>Naslovnica!A20</f>
        <v>Listopad 2022.</v>
      </c>
    </row>
    <row r="2" spans="1:13" ht="12.75" customHeight="1">
      <c r="A2" s="543" t="s">
        <v>709</v>
      </c>
      <c r="M2" s="537" t="str">
        <f>Naslovnica!A24</f>
        <v>October 2022</v>
      </c>
    </row>
    <row r="3" spans="1:13" ht="12.75" customHeight="1">
      <c r="A3" s="11"/>
      <c r="M3" s="12"/>
    </row>
    <row r="4" spans="1:13" ht="12.75" customHeight="1">
      <c r="A4" s="64"/>
      <c r="B4" s="64"/>
      <c r="C4" s="64"/>
      <c r="D4" s="64"/>
      <c r="E4" s="64"/>
      <c r="F4" s="64"/>
      <c r="G4" s="64"/>
      <c r="H4" s="64"/>
      <c r="I4" s="64"/>
      <c r="J4" s="64"/>
      <c r="K4" s="64"/>
      <c r="L4" s="64"/>
      <c r="M4" s="14" t="s">
        <v>433</v>
      </c>
    </row>
    <row r="5" spans="1:13" ht="25.5" customHeight="1">
      <c r="A5" s="1160" t="s">
        <v>426</v>
      </c>
      <c r="B5" s="1161" t="s">
        <v>427</v>
      </c>
      <c r="C5" s="1162"/>
      <c r="D5" s="1157" t="s">
        <v>428</v>
      </c>
      <c r="E5" s="1158"/>
      <c r="F5" s="1157" t="s">
        <v>429</v>
      </c>
      <c r="G5" s="1158"/>
      <c r="H5" s="1157" t="s">
        <v>430</v>
      </c>
      <c r="I5" s="1158"/>
      <c r="J5" s="1157" t="s">
        <v>431</v>
      </c>
      <c r="K5" s="1158"/>
      <c r="L5" s="1157" t="s">
        <v>432</v>
      </c>
      <c r="M5" s="1158"/>
    </row>
    <row r="6" spans="1:13" ht="12.75" customHeight="1">
      <c r="A6" s="1160"/>
      <c r="B6" s="583" t="s">
        <v>31</v>
      </c>
      <c r="C6" s="583" t="s">
        <v>32</v>
      </c>
      <c r="D6" s="583" t="s">
        <v>31</v>
      </c>
      <c r="E6" s="583" t="s">
        <v>32</v>
      </c>
      <c r="F6" s="583" t="s">
        <v>31</v>
      </c>
      <c r="G6" s="583" t="s">
        <v>32</v>
      </c>
      <c r="H6" s="583" t="s">
        <v>31</v>
      </c>
      <c r="I6" s="583" t="s">
        <v>32</v>
      </c>
      <c r="J6" s="583" t="s">
        <v>31</v>
      </c>
      <c r="K6" s="583" t="s">
        <v>32</v>
      </c>
      <c r="L6" s="583" t="s">
        <v>31</v>
      </c>
      <c r="M6" s="583" t="s">
        <v>32</v>
      </c>
    </row>
    <row r="7" spans="1:13" ht="12.75" customHeight="1">
      <c r="A7" s="1160"/>
      <c r="B7" s="584" t="s">
        <v>29</v>
      </c>
      <c r="C7" s="584" t="s">
        <v>30</v>
      </c>
      <c r="D7" s="584" t="s">
        <v>29</v>
      </c>
      <c r="E7" s="584" t="s">
        <v>30</v>
      </c>
      <c r="F7" s="584" t="s">
        <v>29</v>
      </c>
      <c r="G7" s="584" t="s">
        <v>30</v>
      </c>
      <c r="H7" s="584" t="s">
        <v>29</v>
      </c>
      <c r="I7" s="584" t="s">
        <v>30</v>
      </c>
      <c r="J7" s="584" t="s">
        <v>29</v>
      </c>
      <c r="K7" s="584" t="s">
        <v>30</v>
      </c>
      <c r="L7" s="584" t="s">
        <v>29</v>
      </c>
      <c r="M7" s="584" t="s">
        <v>30</v>
      </c>
    </row>
    <row r="8" spans="1:13" ht="21.75">
      <c r="A8" s="130" t="s">
        <v>1173</v>
      </c>
      <c r="B8" s="989">
        <v>239501.41931999999</v>
      </c>
      <c r="C8" s="990">
        <v>0.12254326592680159</v>
      </c>
      <c r="D8" s="989">
        <v>158308.23344000001</v>
      </c>
      <c r="E8" s="990">
        <v>0.147106423109401</v>
      </c>
      <c r="F8" s="989">
        <v>16039.02723</v>
      </c>
      <c r="G8" s="990">
        <v>2.8006391085311989E-2</v>
      </c>
      <c r="H8" s="989">
        <v>1155241.16111</v>
      </c>
      <c r="I8" s="990">
        <v>0.10679894455989618</v>
      </c>
      <c r="J8" s="989">
        <v>189061.98394999999</v>
      </c>
      <c r="K8" s="990">
        <v>9.2101888184751249E-2</v>
      </c>
      <c r="L8" s="989">
        <v>1758151.8250499999</v>
      </c>
      <c r="M8" s="990">
        <v>0.10672941690717526</v>
      </c>
    </row>
    <row r="9" spans="1:13" ht="21.75">
      <c r="A9" s="130" t="s">
        <v>1174</v>
      </c>
      <c r="B9" s="989">
        <v>17189.695350000002</v>
      </c>
      <c r="C9" s="990">
        <v>8.7952773493223703E-3</v>
      </c>
      <c r="D9" s="989">
        <v>9643.4538400000001</v>
      </c>
      <c r="E9" s="990">
        <v>8.9610879358380507E-3</v>
      </c>
      <c r="F9" s="989">
        <v>142.75142000000002</v>
      </c>
      <c r="G9" s="990">
        <v>2.492640008133229E-4</v>
      </c>
      <c r="H9" s="989">
        <v>19209.337629999998</v>
      </c>
      <c r="I9" s="990">
        <v>1.7758517040783949E-3</v>
      </c>
      <c r="J9" s="989">
        <v>14117.09561</v>
      </c>
      <c r="K9" s="990">
        <v>6.8771687157875225E-3</v>
      </c>
      <c r="L9" s="989">
        <v>60302.33385000001</v>
      </c>
      <c r="M9" s="990">
        <v>3.660680970921999E-3</v>
      </c>
    </row>
    <row r="10" spans="1:13" ht="21.75">
      <c r="A10" s="130" t="s">
        <v>1175</v>
      </c>
      <c r="B10" s="989">
        <v>1712234.09574</v>
      </c>
      <c r="C10" s="990">
        <v>0.87608148093209182</v>
      </c>
      <c r="D10" s="989">
        <v>919460.67082999996</v>
      </c>
      <c r="E10" s="990">
        <v>0.85440009995965027</v>
      </c>
      <c r="F10" s="989">
        <v>558970.3333099999</v>
      </c>
      <c r="G10" s="990">
        <v>0.97604059992402992</v>
      </c>
      <c r="H10" s="989">
        <v>9825673.5369800013</v>
      </c>
      <c r="I10" s="990">
        <v>0.90835714538710655</v>
      </c>
      <c r="J10" s="989">
        <v>1848682.2479499998</v>
      </c>
      <c r="K10" s="990">
        <v>0.90058890810568726</v>
      </c>
      <c r="L10" s="989">
        <v>14865020.884810001</v>
      </c>
      <c r="M10" s="990">
        <v>0.90238794439930392</v>
      </c>
    </row>
    <row r="11" spans="1:13" ht="22.5">
      <c r="A11" s="130" t="s">
        <v>1176</v>
      </c>
      <c r="B11" s="871">
        <v>603844.22143999999</v>
      </c>
      <c r="C11" s="872">
        <v>0.30896285799215362</v>
      </c>
      <c r="D11" s="871">
        <v>351282.79785000003</v>
      </c>
      <c r="E11" s="872">
        <v>0.32642620518636423</v>
      </c>
      <c r="F11" s="871">
        <v>0</v>
      </c>
      <c r="G11" s="872">
        <v>0</v>
      </c>
      <c r="H11" s="871">
        <v>6456351.3777300008</v>
      </c>
      <c r="I11" s="872">
        <v>0.59687235536765959</v>
      </c>
      <c r="J11" s="871">
        <v>578345.94887999992</v>
      </c>
      <c r="K11" s="872">
        <v>0.28174227733660473</v>
      </c>
      <c r="L11" s="871">
        <v>7989824.345900001</v>
      </c>
      <c r="M11" s="872">
        <v>0.48502596958849609</v>
      </c>
    </row>
    <row r="12" spans="1:13" ht="22.5">
      <c r="A12" s="80" t="s">
        <v>1177</v>
      </c>
      <c r="B12" s="871">
        <v>505656.40827999997</v>
      </c>
      <c r="C12" s="872">
        <v>0.25872409392553825</v>
      </c>
      <c r="D12" s="871">
        <v>50206.258820000003</v>
      </c>
      <c r="E12" s="872">
        <v>4.6653689402163898E-2</v>
      </c>
      <c r="F12" s="871">
        <v>0</v>
      </c>
      <c r="G12" s="872">
        <v>0</v>
      </c>
      <c r="H12" s="871">
        <v>0</v>
      </c>
      <c r="I12" s="872">
        <v>0</v>
      </c>
      <c r="J12" s="871">
        <v>983.77148999999997</v>
      </c>
      <c r="K12" s="872">
        <v>4.7924606458847081E-4</v>
      </c>
      <c r="L12" s="871">
        <v>556846.43858999992</v>
      </c>
      <c r="M12" s="872">
        <v>3.3803619716322106E-2</v>
      </c>
    </row>
    <row r="13" spans="1:13" ht="22.5">
      <c r="A13" s="80" t="s">
        <v>1178</v>
      </c>
      <c r="B13" s="871">
        <v>5240.3232199999993</v>
      </c>
      <c r="C13" s="872">
        <v>2.6812631161606979E-3</v>
      </c>
      <c r="D13" s="871">
        <v>212359.73347000001</v>
      </c>
      <c r="E13" s="872">
        <v>0.19733326640321233</v>
      </c>
      <c r="F13" s="871">
        <v>0</v>
      </c>
      <c r="G13" s="872">
        <v>0</v>
      </c>
      <c r="H13" s="871">
        <v>5309914.7102600001</v>
      </c>
      <c r="I13" s="872">
        <v>0.49088736261262533</v>
      </c>
      <c r="J13" s="871">
        <v>411812.62095999997</v>
      </c>
      <c r="K13" s="872">
        <v>0.20061526477347255</v>
      </c>
      <c r="L13" s="871">
        <v>5939327.38791</v>
      </c>
      <c r="M13" s="872">
        <v>0.36054960663845015</v>
      </c>
    </row>
    <row r="14" spans="1:13" ht="22.5">
      <c r="A14" s="80" t="s">
        <v>1179</v>
      </c>
      <c r="B14" s="871">
        <v>0</v>
      </c>
      <c r="C14" s="872">
        <v>0</v>
      </c>
      <c r="D14" s="871">
        <v>109.41908000000001</v>
      </c>
      <c r="E14" s="872">
        <v>1.0167664137836518E-4</v>
      </c>
      <c r="F14" s="871">
        <v>0</v>
      </c>
      <c r="G14" s="872">
        <v>0</v>
      </c>
      <c r="H14" s="871">
        <v>1658.35716</v>
      </c>
      <c r="I14" s="872">
        <v>1.5331066824278666E-4</v>
      </c>
      <c r="J14" s="871">
        <v>0</v>
      </c>
      <c r="K14" s="872">
        <v>0</v>
      </c>
      <c r="L14" s="871">
        <v>1767.7762400000001</v>
      </c>
      <c r="M14" s="872">
        <v>1.0731367145280134E-4</v>
      </c>
    </row>
    <row r="15" spans="1:13" ht="22.5">
      <c r="A15" s="80" t="s">
        <v>1180</v>
      </c>
      <c r="B15" s="871">
        <v>1963.8456299999998</v>
      </c>
      <c r="C15" s="872">
        <v>1.0048210067378953E-3</v>
      </c>
      <c r="D15" s="871">
        <v>7599.61841</v>
      </c>
      <c r="E15" s="872">
        <v>7.0618732645713325E-3</v>
      </c>
      <c r="F15" s="871">
        <v>0</v>
      </c>
      <c r="G15" s="872">
        <v>0</v>
      </c>
      <c r="H15" s="871">
        <v>231444.69691</v>
      </c>
      <c r="I15" s="872">
        <v>2.1396441008233305E-2</v>
      </c>
      <c r="J15" s="871">
        <v>0</v>
      </c>
      <c r="K15" s="872">
        <v>0</v>
      </c>
      <c r="L15" s="871">
        <v>241008.16094999999</v>
      </c>
      <c r="M15" s="872">
        <v>1.4630511495975397E-2</v>
      </c>
    </row>
    <row r="16" spans="1:13" ht="22.5">
      <c r="A16" s="870" t="s">
        <v>1181</v>
      </c>
      <c r="B16" s="871">
        <v>0</v>
      </c>
      <c r="C16" s="872">
        <v>0</v>
      </c>
      <c r="D16" s="871">
        <v>0</v>
      </c>
      <c r="E16" s="872">
        <v>0</v>
      </c>
      <c r="F16" s="871">
        <v>0</v>
      </c>
      <c r="G16" s="872">
        <v>0</v>
      </c>
      <c r="H16" s="871">
        <v>0</v>
      </c>
      <c r="I16" s="872">
        <v>0</v>
      </c>
      <c r="J16" s="871">
        <v>0</v>
      </c>
      <c r="K16" s="872">
        <v>0</v>
      </c>
      <c r="L16" s="871">
        <v>0</v>
      </c>
      <c r="M16" s="872">
        <v>0</v>
      </c>
    </row>
    <row r="17" spans="1:13" ht="22.5">
      <c r="A17" s="870" t="s">
        <v>1182</v>
      </c>
      <c r="B17" s="871">
        <v>7589.4035800000001</v>
      </c>
      <c r="C17" s="872">
        <v>3.8831932761414587E-3</v>
      </c>
      <c r="D17" s="871">
        <v>1558.6531</v>
      </c>
      <c r="E17" s="872">
        <v>1.448363596933708E-3</v>
      </c>
      <c r="F17" s="871">
        <v>0</v>
      </c>
      <c r="G17" s="872">
        <v>0</v>
      </c>
      <c r="H17" s="871">
        <v>18719.215179999999</v>
      </c>
      <c r="I17" s="872">
        <v>1.730541199114379E-3</v>
      </c>
      <c r="J17" s="871">
        <v>68669.68174</v>
      </c>
      <c r="K17" s="872">
        <v>3.3452559933849858E-2</v>
      </c>
      <c r="L17" s="871">
        <v>96536.953600000008</v>
      </c>
      <c r="M17" s="872">
        <v>5.8603202641103079E-3</v>
      </c>
    </row>
    <row r="18" spans="1:13" ht="22.5">
      <c r="A18" s="80" t="s">
        <v>1183</v>
      </c>
      <c r="B18" s="871">
        <v>999.64639</v>
      </c>
      <c r="C18" s="872">
        <v>5.1147894551248547E-4</v>
      </c>
      <c r="D18" s="871">
        <v>0</v>
      </c>
      <c r="E18" s="872">
        <v>0</v>
      </c>
      <c r="F18" s="871">
        <v>0</v>
      </c>
      <c r="G18" s="872">
        <v>0</v>
      </c>
      <c r="H18" s="871">
        <v>72575.926229999997</v>
      </c>
      <c r="I18" s="872">
        <v>6.7094495787991103E-3</v>
      </c>
      <c r="J18" s="871">
        <v>3505.1306</v>
      </c>
      <c r="K18" s="872">
        <v>1.7075307253706096E-3</v>
      </c>
      <c r="L18" s="871">
        <v>77080.703219999996</v>
      </c>
      <c r="M18" s="872">
        <v>4.679219617015536E-3</v>
      </c>
    </row>
    <row r="19" spans="1:13" ht="22.5">
      <c r="A19" s="130" t="s">
        <v>1184</v>
      </c>
      <c r="B19" s="871">
        <v>82394.594340000011</v>
      </c>
      <c r="C19" s="872">
        <v>4.215800772206281E-2</v>
      </c>
      <c r="D19" s="871">
        <v>79449.114969999995</v>
      </c>
      <c r="E19" s="872">
        <v>7.3827335878104569E-2</v>
      </c>
      <c r="F19" s="871">
        <v>0</v>
      </c>
      <c r="G19" s="872">
        <v>0</v>
      </c>
      <c r="H19" s="871">
        <v>822038.47198999999</v>
      </c>
      <c r="I19" s="872">
        <v>7.5995250300644621E-2</v>
      </c>
      <c r="J19" s="871">
        <v>93374.744090000007</v>
      </c>
      <c r="K19" s="872">
        <v>4.548767583932329E-2</v>
      </c>
      <c r="L19" s="871">
        <v>1077256.92539</v>
      </c>
      <c r="M19" s="872">
        <v>6.5395378185169731E-2</v>
      </c>
    </row>
    <row r="20" spans="1:13" ht="22.5">
      <c r="A20" s="80" t="s">
        <v>1185</v>
      </c>
      <c r="B20" s="871">
        <v>1108389.8743</v>
      </c>
      <c r="C20" s="872">
        <v>0.5671186229399382</v>
      </c>
      <c r="D20" s="871">
        <v>568177.87297999999</v>
      </c>
      <c r="E20" s="872">
        <v>0.52797389477328616</v>
      </c>
      <c r="F20" s="871">
        <v>558970.3333099999</v>
      </c>
      <c r="G20" s="872">
        <v>0.97604059992402992</v>
      </c>
      <c r="H20" s="871">
        <v>3369322.15925</v>
      </c>
      <c r="I20" s="872">
        <v>0.31148479001944696</v>
      </c>
      <c r="J20" s="871">
        <v>1270336.29907</v>
      </c>
      <c r="K20" s="872">
        <v>0.61884663076908253</v>
      </c>
      <c r="L20" s="871">
        <v>6875196.5389099997</v>
      </c>
      <c r="M20" s="872">
        <v>0.41736197481080778</v>
      </c>
    </row>
    <row r="21" spans="1:13" ht="18" customHeight="1">
      <c r="A21" s="80" t="s">
        <v>1186</v>
      </c>
      <c r="B21" s="871">
        <v>1015324.8754700001</v>
      </c>
      <c r="C21" s="872">
        <v>0.5195009974056839</v>
      </c>
      <c r="D21" s="871">
        <v>202351.64696000001</v>
      </c>
      <c r="E21" s="872">
        <v>0.18803334702022242</v>
      </c>
      <c r="F21" s="871">
        <v>0</v>
      </c>
      <c r="G21" s="872">
        <v>0</v>
      </c>
      <c r="H21" s="871">
        <v>4635.8678399999999</v>
      </c>
      <c r="I21" s="872">
        <v>4.2857353866741467E-4</v>
      </c>
      <c r="J21" s="871">
        <v>131056.14582999999</v>
      </c>
      <c r="K21" s="872">
        <v>6.3844239000217642E-2</v>
      </c>
      <c r="L21" s="871">
        <v>1353368.5361000001</v>
      </c>
      <c r="M21" s="872">
        <v>8.215686077871151E-2</v>
      </c>
    </row>
    <row r="22" spans="1:13" ht="22.5">
      <c r="A22" s="80" t="s">
        <v>1187</v>
      </c>
      <c r="B22" s="871">
        <v>4431.9023499999994</v>
      </c>
      <c r="C22" s="872">
        <v>2.2676265960329292E-3</v>
      </c>
      <c r="D22" s="871">
        <v>124171.25426</v>
      </c>
      <c r="E22" s="872">
        <v>0.11538495926757764</v>
      </c>
      <c r="F22" s="871">
        <v>0</v>
      </c>
      <c r="G22" s="872">
        <v>0</v>
      </c>
      <c r="H22" s="871">
        <v>2508294.9712299998</v>
      </c>
      <c r="I22" s="872">
        <v>0.23188513757150639</v>
      </c>
      <c r="J22" s="871">
        <v>699383.58185000008</v>
      </c>
      <c r="K22" s="872">
        <v>0.34070597963700006</v>
      </c>
      <c r="L22" s="871">
        <v>3336281.7096899999</v>
      </c>
      <c r="M22" s="872">
        <v>0.20253051894603072</v>
      </c>
    </row>
    <row r="23" spans="1:13" ht="18" customHeight="1">
      <c r="A23" s="80" t="s">
        <v>1179</v>
      </c>
      <c r="B23" s="871">
        <v>0</v>
      </c>
      <c r="C23" s="872">
        <v>0</v>
      </c>
      <c r="D23" s="871">
        <v>0</v>
      </c>
      <c r="E23" s="872">
        <v>0</v>
      </c>
      <c r="F23" s="871">
        <v>0</v>
      </c>
      <c r="G23" s="872">
        <v>0</v>
      </c>
      <c r="H23" s="871">
        <v>0</v>
      </c>
      <c r="I23" s="872">
        <v>0</v>
      </c>
      <c r="J23" s="871">
        <v>0</v>
      </c>
      <c r="K23" s="872">
        <v>0</v>
      </c>
      <c r="L23" s="871">
        <v>0</v>
      </c>
      <c r="M23" s="872">
        <v>0</v>
      </c>
    </row>
    <row r="24" spans="1:13" ht="22.5">
      <c r="A24" s="80" t="s">
        <v>1188</v>
      </c>
      <c r="B24" s="871">
        <v>0</v>
      </c>
      <c r="C24" s="872">
        <v>0</v>
      </c>
      <c r="D24" s="871">
        <v>2481.2271499999997</v>
      </c>
      <c r="E24" s="872">
        <v>2.305656774931877E-3</v>
      </c>
      <c r="F24" s="871">
        <v>0</v>
      </c>
      <c r="G24" s="872">
        <v>0</v>
      </c>
      <c r="H24" s="871">
        <v>22973.361140000001</v>
      </c>
      <c r="I24" s="872">
        <v>2.1238255745561273E-3</v>
      </c>
      <c r="J24" s="871">
        <v>919.74992000000009</v>
      </c>
      <c r="K24" s="872">
        <v>4.480578407141692E-4</v>
      </c>
      <c r="L24" s="871">
        <v>26374.338209999998</v>
      </c>
      <c r="M24" s="872">
        <v>1.6010663575006551E-3</v>
      </c>
    </row>
    <row r="25" spans="1:13" ht="22.5">
      <c r="A25" s="870" t="s">
        <v>1181</v>
      </c>
      <c r="B25" s="871">
        <v>0</v>
      </c>
      <c r="C25" s="872">
        <v>0</v>
      </c>
      <c r="D25" s="871">
        <v>0</v>
      </c>
      <c r="E25" s="872">
        <v>0</v>
      </c>
      <c r="F25" s="871">
        <v>0</v>
      </c>
      <c r="G25" s="872">
        <v>0</v>
      </c>
      <c r="H25" s="871">
        <v>0</v>
      </c>
      <c r="I25" s="872">
        <v>0</v>
      </c>
      <c r="J25" s="871">
        <v>0</v>
      </c>
      <c r="K25" s="872">
        <v>0</v>
      </c>
      <c r="L25" s="871">
        <v>0</v>
      </c>
      <c r="M25" s="872">
        <v>0</v>
      </c>
    </row>
    <row r="26" spans="1:13" ht="22.5">
      <c r="A26" s="870" t="s">
        <v>1189</v>
      </c>
      <c r="B26" s="871">
        <v>88633.096480000007</v>
      </c>
      <c r="C26" s="872">
        <v>4.5349998938221336E-2</v>
      </c>
      <c r="D26" s="871">
        <v>239173.74461000002</v>
      </c>
      <c r="E26" s="872">
        <v>0.22224993171055427</v>
      </c>
      <c r="F26" s="871">
        <v>558970.3333099999</v>
      </c>
      <c r="G26" s="872">
        <v>0.97604059992402992</v>
      </c>
      <c r="H26" s="871">
        <v>18619.006839999998</v>
      </c>
      <c r="I26" s="872">
        <v>1.7212772070507509E-3</v>
      </c>
      <c r="J26" s="871">
        <v>438976.82147000002</v>
      </c>
      <c r="K26" s="872">
        <v>0.21384835429115073</v>
      </c>
      <c r="L26" s="871">
        <v>1344373.0027099999</v>
      </c>
      <c r="M26" s="872">
        <v>8.1610782778049396E-2</v>
      </c>
    </row>
    <row r="27" spans="1:13" ht="22.5">
      <c r="A27" s="80" t="s">
        <v>1183</v>
      </c>
      <c r="B27" s="871">
        <v>0</v>
      </c>
      <c r="C27" s="872">
        <v>0</v>
      </c>
      <c r="D27" s="871">
        <v>0</v>
      </c>
      <c r="E27" s="872">
        <v>0</v>
      </c>
      <c r="F27" s="871">
        <v>0</v>
      </c>
      <c r="G27" s="872">
        <v>0</v>
      </c>
      <c r="H27" s="871">
        <v>814798.95220000006</v>
      </c>
      <c r="I27" s="872">
        <v>7.5325976127666242E-2</v>
      </c>
      <c r="J27" s="871">
        <v>0</v>
      </c>
      <c r="K27" s="872">
        <v>0</v>
      </c>
      <c r="L27" s="871">
        <v>814798.95220000006</v>
      </c>
      <c r="M27" s="872">
        <v>4.9462745950515537E-2</v>
      </c>
    </row>
    <row r="28" spans="1:13" ht="22.5">
      <c r="A28" s="80" t="s">
        <v>1184</v>
      </c>
      <c r="B28" s="871">
        <v>0</v>
      </c>
      <c r="C28" s="872">
        <v>0</v>
      </c>
      <c r="D28" s="871">
        <v>0</v>
      </c>
      <c r="E28" s="872">
        <v>0</v>
      </c>
      <c r="F28" s="871">
        <v>0</v>
      </c>
      <c r="G28" s="872">
        <v>0</v>
      </c>
      <c r="H28" s="871">
        <v>0</v>
      </c>
      <c r="I28" s="872">
        <v>0</v>
      </c>
      <c r="J28" s="871">
        <v>0</v>
      </c>
      <c r="K28" s="872">
        <v>0</v>
      </c>
      <c r="L28" s="871">
        <v>0</v>
      </c>
      <c r="M28" s="872">
        <v>0</v>
      </c>
    </row>
    <row r="29" spans="1:13" ht="22.5">
      <c r="A29" s="80" t="s">
        <v>1190</v>
      </c>
      <c r="B29" s="871">
        <v>209.08982</v>
      </c>
      <c r="C29" s="872">
        <v>1.0698287086396161E-4</v>
      </c>
      <c r="D29" s="871">
        <v>0</v>
      </c>
      <c r="E29" s="872">
        <v>0</v>
      </c>
      <c r="F29" s="871">
        <v>0</v>
      </c>
      <c r="G29" s="872">
        <v>0</v>
      </c>
      <c r="H29" s="871">
        <v>346.36689000000001</v>
      </c>
      <c r="I29" s="872">
        <v>3.2020689296554054E-5</v>
      </c>
      <c r="J29" s="871">
        <v>6048.3465099999994</v>
      </c>
      <c r="K29" s="872">
        <v>2.9464629658915117E-3</v>
      </c>
      <c r="L29" s="871">
        <v>6603.8032199999998</v>
      </c>
      <c r="M29" s="872">
        <v>4.0088691829574054E-4</v>
      </c>
    </row>
    <row r="30" spans="1:13" ht="21.75">
      <c r="A30" s="130" t="s">
        <v>1191</v>
      </c>
      <c r="B30" s="989">
        <v>1969134.3002300002</v>
      </c>
      <c r="C30" s="990">
        <v>1.0075270070790798</v>
      </c>
      <c r="D30" s="989">
        <v>1087412.3581099999</v>
      </c>
      <c r="E30" s="990">
        <v>1.0104676110048894</v>
      </c>
      <c r="F30" s="989">
        <v>575152.11196000001</v>
      </c>
      <c r="G30" s="990">
        <v>1.0042962550101555</v>
      </c>
      <c r="H30" s="989">
        <v>11000470.402610002</v>
      </c>
      <c r="I30" s="990">
        <v>1.0169639623403779</v>
      </c>
      <c r="J30" s="989">
        <v>2057909.6740199998</v>
      </c>
      <c r="K30" s="990">
        <v>1.0025144279721174</v>
      </c>
      <c r="L30" s="989">
        <v>16690078.846930001</v>
      </c>
      <c r="M30" s="990">
        <v>1.013178929195697</v>
      </c>
    </row>
    <row r="31" spans="1:13" ht="22.5">
      <c r="A31" s="80" t="s">
        <v>1192</v>
      </c>
      <c r="B31" s="871">
        <v>14710.958329999999</v>
      </c>
      <c r="C31" s="872">
        <v>7.5270070790797476E-3</v>
      </c>
      <c r="D31" s="871">
        <v>11264.695119999998</v>
      </c>
      <c r="E31" s="872">
        <v>1.0467611004889276E-2</v>
      </c>
      <c r="F31" s="871">
        <v>2460.4295099999999</v>
      </c>
      <c r="G31" s="872">
        <v>4.2962550101551603E-3</v>
      </c>
      <c r="H31" s="871">
        <v>183498.70058999999</v>
      </c>
      <c r="I31" s="872">
        <v>1.6963962340377829E-2</v>
      </c>
      <c r="J31" s="871">
        <v>5161.4874600000003</v>
      </c>
      <c r="K31" s="872">
        <v>2.5144279721175315E-3</v>
      </c>
      <c r="L31" s="871">
        <v>217096.27101</v>
      </c>
      <c r="M31" s="872">
        <v>1.3178929195696994E-2</v>
      </c>
    </row>
    <row r="32" spans="1:13" ht="26.25" customHeight="1">
      <c r="A32" s="585" t="s">
        <v>1193</v>
      </c>
      <c r="B32" s="586">
        <v>1954423.3419000001</v>
      </c>
      <c r="C32" s="587">
        <v>1</v>
      </c>
      <c r="D32" s="586">
        <v>1076147.6629899999</v>
      </c>
      <c r="E32" s="587">
        <v>1</v>
      </c>
      <c r="F32" s="586">
        <v>572691.68244999985</v>
      </c>
      <c r="G32" s="587">
        <v>1</v>
      </c>
      <c r="H32" s="586">
        <v>10816971.702020003</v>
      </c>
      <c r="I32" s="587">
        <v>1</v>
      </c>
      <c r="J32" s="586">
        <v>2052748.1865599998</v>
      </c>
      <c r="K32" s="587">
        <v>1</v>
      </c>
      <c r="L32" s="586">
        <v>16472982.575920003</v>
      </c>
      <c r="M32" s="587">
        <v>1</v>
      </c>
    </row>
    <row r="33" spans="1:13" ht="22.5">
      <c r="A33" s="80" t="s">
        <v>1194</v>
      </c>
      <c r="B33" s="871">
        <v>1013.39922</v>
      </c>
      <c r="C33" s="872">
        <v>5.1851571677138291E-4</v>
      </c>
      <c r="D33" s="871">
        <v>664.93869999999993</v>
      </c>
      <c r="E33" s="872">
        <v>6.1788797473435477E-4</v>
      </c>
      <c r="F33" s="871">
        <v>0</v>
      </c>
      <c r="G33" s="872">
        <v>0</v>
      </c>
      <c r="H33" s="871">
        <v>249.72473000000002</v>
      </c>
      <c r="I33" s="872">
        <v>2.3086381001936566E-5</v>
      </c>
      <c r="J33" s="871">
        <v>5482.2184699999998</v>
      </c>
      <c r="K33" s="872">
        <v>2.6706726650126112E-3</v>
      </c>
      <c r="L33" s="871">
        <v>7410.2811199999996</v>
      </c>
      <c r="M33" s="872">
        <v>4.4984453093711488E-4</v>
      </c>
    </row>
    <row r="34" spans="1:13" ht="33">
      <c r="A34" s="80" t="s">
        <v>1195</v>
      </c>
      <c r="B34" s="871">
        <v>0</v>
      </c>
      <c r="C34" s="872">
        <v>0</v>
      </c>
      <c r="D34" s="871">
        <v>0</v>
      </c>
      <c r="E34" s="872">
        <v>0</v>
      </c>
      <c r="F34" s="871">
        <v>0</v>
      </c>
      <c r="G34" s="872">
        <v>0</v>
      </c>
      <c r="H34" s="871">
        <v>130175.89685999999</v>
      </c>
      <c r="I34" s="872">
        <v>1.2034412259365572E-2</v>
      </c>
      <c r="J34" s="871">
        <v>1900.26568</v>
      </c>
      <c r="K34" s="872">
        <v>9.2571787053163576E-4</v>
      </c>
      <c r="L34" s="871">
        <v>132076.16253999999</v>
      </c>
      <c r="M34" s="872">
        <v>8.0177443235487453E-3</v>
      </c>
    </row>
    <row r="35" spans="1:13" ht="12.75" customHeight="1">
      <c r="A35" s="22" t="s">
        <v>404</v>
      </c>
      <c r="B35" s="77"/>
      <c r="D35" s="77"/>
      <c r="H35" s="77"/>
    </row>
    <row r="36" spans="1:13" ht="12.75" customHeight="1">
      <c r="A36" s="40" t="s">
        <v>457</v>
      </c>
    </row>
    <row r="37" spans="1:13" ht="12.75" customHeight="1">
      <c r="A37" s="277"/>
    </row>
    <row r="38" spans="1:13" ht="12.75" customHeight="1">
      <c r="A38" s="991"/>
    </row>
    <row r="39" spans="1:13" ht="12.75" customHeight="1"/>
    <row r="40" spans="1:13" ht="12.75" customHeight="1"/>
    <row r="41" spans="1:13" ht="12.75" customHeight="1">
      <c r="A41" s="143" t="s">
        <v>737</v>
      </c>
      <c r="G41" s="139" t="str">
        <f>Naslovnica!A20</f>
        <v>Listopad 2022.</v>
      </c>
    </row>
    <row r="42" spans="1:13">
      <c r="A42" s="543" t="s">
        <v>738</v>
      </c>
      <c r="G42" s="537" t="str">
        <f>Naslovnica!A24</f>
        <v>October 2022</v>
      </c>
    </row>
    <row r="43" spans="1:13" ht="12.75" customHeight="1"/>
    <row r="44" spans="1:13">
      <c r="G44" s="14" t="s">
        <v>458</v>
      </c>
    </row>
    <row r="45" spans="1:13" ht="22.5">
      <c r="A45" s="1159" t="s">
        <v>459</v>
      </c>
      <c r="B45" s="588" t="s">
        <v>427</v>
      </c>
      <c r="C45" s="588" t="s">
        <v>428</v>
      </c>
      <c r="D45" s="588" t="s">
        <v>429</v>
      </c>
      <c r="E45" s="588" t="s">
        <v>430</v>
      </c>
      <c r="F45" s="588" t="s">
        <v>461</v>
      </c>
      <c r="G45" s="588" t="s">
        <v>432</v>
      </c>
    </row>
    <row r="46" spans="1:13" ht="22.5">
      <c r="A46" s="1159"/>
      <c r="B46" s="589" t="s">
        <v>460</v>
      </c>
      <c r="C46" s="589" t="s">
        <v>460</v>
      </c>
      <c r="D46" s="589" t="s">
        <v>460</v>
      </c>
      <c r="E46" s="589" t="s">
        <v>460</v>
      </c>
      <c r="F46" s="589" t="s">
        <v>460</v>
      </c>
      <c r="G46" s="589" t="s">
        <v>460</v>
      </c>
    </row>
    <row r="47" spans="1:13" ht="22.5">
      <c r="A47" s="80" t="s">
        <v>462</v>
      </c>
      <c r="B47" s="448">
        <v>28490.042470000004</v>
      </c>
      <c r="C47" s="448">
        <v>7686.5141199999998</v>
      </c>
      <c r="D47" s="448">
        <v>7333.9071299999996</v>
      </c>
      <c r="E47" s="448">
        <v>250722.98826000007</v>
      </c>
      <c r="F47" s="448">
        <v>144745.43681999965</v>
      </c>
      <c r="G47" s="448">
        <v>438978.88879999972</v>
      </c>
    </row>
    <row r="48" spans="1:13" ht="22.5">
      <c r="A48" s="449" t="s">
        <v>463</v>
      </c>
      <c r="B48" s="448">
        <v>53642.020960000009</v>
      </c>
      <c r="C48" s="448">
        <v>24531.744999999995</v>
      </c>
      <c r="D48" s="448">
        <v>16801.104769999998</v>
      </c>
      <c r="E48" s="448">
        <v>450855.41764000012</v>
      </c>
      <c r="F48" s="448">
        <v>28059.328029999982</v>
      </c>
      <c r="G48" s="448">
        <v>573889.61640000006</v>
      </c>
    </row>
    <row r="49" spans="1:13" ht="21.75">
      <c r="A49" s="585" t="s">
        <v>464</v>
      </c>
      <c r="B49" s="590">
        <f>B47-B48</f>
        <v>-25151.978490000005</v>
      </c>
      <c r="C49" s="590">
        <f t="shared" ref="C49:D49" si="0">C47-C48</f>
        <v>-16845.230879999996</v>
      </c>
      <c r="D49" s="590">
        <f t="shared" si="0"/>
        <v>-9467.1976399999985</v>
      </c>
      <c r="E49" s="590">
        <f>E47-E48</f>
        <v>-200132.42938000005</v>
      </c>
      <c r="F49" s="590">
        <f>F47-F48</f>
        <v>116686.10878999968</v>
      </c>
      <c r="G49" s="590">
        <f>G47-G48</f>
        <v>-134910.72760000033</v>
      </c>
    </row>
    <row r="50" spans="1:13" ht="12.75" customHeight="1">
      <c r="A50" s="22" t="s">
        <v>404</v>
      </c>
    </row>
    <row r="51" spans="1:13" ht="12.75" customHeight="1">
      <c r="A51" s="40" t="s">
        <v>457</v>
      </c>
    </row>
    <row r="52" spans="1:13" ht="12.75" customHeight="1"/>
    <row r="53" spans="1:13" ht="12.75" customHeight="1">
      <c r="A53" s="622" t="s">
        <v>81</v>
      </c>
    </row>
    <row r="54" spans="1:13" ht="12.75" customHeight="1"/>
    <row r="55" spans="1:13" ht="12.75" customHeight="1"/>
    <row r="56" spans="1:13" ht="12.75" customHeight="1">
      <c r="M56" s="35" t="s">
        <v>1119</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J100"/>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41" t="s">
        <v>739</v>
      </c>
      <c r="F1" s="276" t="s">
        <v>227</v>
      </c>
      <c r="G1" s="160" t="s">
        <v>1515</v>
      </c>
    </row>
    <row r="2" spans="1:8">
      <c r="A2" s="539" t="s">
        <v>740</v>
      </c>
      <c r="F2" s="540" t="s">
        <v>228</v>
      </c>
      <c r="G2" s="541" t="s">
        <v>1516</v>
      </c>
    </row>
    <row r="3" spans="1:8" ht="12.75" customHeight="1"/>
    <row r="4" spans="1:8" ht="12.75" customHeight="1">
      <c r="C4" s="189"/>
      <c r="G4" s="159" t="s">
        <v>397</v>
      </c>
    </row>
    <row r="5" spans="1:8" ht="22.5" customHeight="1">
      <c r="A5" s="572" t="s">
        <v>410</v>
      </c>
      <c r="B5" s="572" t="s">
        <v>411</v>
      </c>
      <c r="C5" s="572" t="s">
        <v>400</v>
      </c>
      <c r="D5" s="572" t="s">
        <v>412</v>
      </c>
      <c r="E5" s="572"/>
      <c r="F5" s="572" t="s">
        <v>413</v>
      </c>
      <c r="G5" s="572" t="s">
        <v>414</v>
      </c>
    </row>
    <row r="6" spans="1:8" ht="12.75" customHeight="1">
      <c r="A6" s="113" t="s">
        <v>78</v>
      </c>
      <c r="B6" s="192">
        <v>47572962490</v>
      </c>
      <c r="C6" s="282" t="s">
        <v>150</v>
      </c>
      <c r="D6" s="113" t="s">
        <v>77</v>
      </c>
      <c r="E6" s="113"/>
      <c r="F6" s="115">
        <v>11325731.27</v>
      </c>
      <c r="G6" s="116">
        <v>132.24579008552462</v>
      </c>
      <c r="H6" s="291"/>
    </row>
    <row r="7" spans="1:8" ht="12.75" customHeight="1">
      <c r="A7" s="113" t="s">
        <v>1063</v>
      </c>
      <c r="B7" s="192">
        <v>93273216321</v>
      </c>
      <c r="C7" s="282" t="s">
        <v>152</v>
      </c>
      <c r="D7" s="113" t="s">
        <v>103</v>
      </c>
      <c r="E7" s="113"/>
      <c r="F7" s="115">
        <v>1723186529.0999999</v>
      </c>
      <c r="G7" s="116">
        <v>783.49064563695549</v>
      </c>
      <c r="H7" s="291"/>
    </row>
    <row r="8" spans="1:8" ht="12.75" customHeight="1">
      <c r="A8" s="113" t="s">
        <v>1073</v>
      </c>
      <c r="B8" s="192">
        <v>97433886648</v>
      </c>
      <c r="C8" s="282" t="s">
        <v>153</v>
      </c>
      <c r="D8" s="113" t="s">
        <v>103</v>
      </c>
      <c r="E8" s="113"/>
      <c r="F8" s="115">
        <v>28065508.579999998</v>
      </c>
      <c r="G8" s="116">
        <v>676.97216430393905</v>
      </c>
      <c r="H8" s="291"/>
    </row>
    <row r="9" spans="1:8" ht="12.75" customHeight="1">
      <c r="A9" s="113" t="s">
        <v>1064</v>
      </c>
      <c r="B9" s="192">
        <v>48815690681</v>
      </c>
      <c r="C9" s="282" t="s">
        <v>155</v>
      </c>
      <c r="D9" s="113" t="s">
        <v>1065</v>
      </c>
      <c r="E9" s="113"/>
      <c r="F9" s="115">
        <v>1991949.08</v>
      </c>
      <c r="G9" s="116">
        <v>562.24266720288074</v>
      </c>
      <c r="H9" s="291"/>
    </row>
    <row r="10" spans="1:8" ht="12.75" customHeight="1">
      <c r="A10" s="113" t="s">
        <v>854</v>
      </c>
      <c r="B10" s="192" t="s">
        <v>856</v>
      </c>
      <c r="C10" s="282" t="s">
        <v>857</v>
      </c>
      <c r="D10" s="135" t="s">
        <v>855</v>
      </c>
      <c r="E10" s="135"/>
      <c r="F10" s="117">
        <v>151646813.74000001</v>
      </c>
      <c r="G10" s="116">
        <v>137.79811030953996</v>
      </c>
      <c r="H10" s="291"/>
    </row>
    <row r="11" spans="1:8" ht="12.75" customHeight="1">
      <c r="A11" s="113" t="s">
        <v>138</v>
      </c>
      <c r="B11" s="192">
        <v>57255663752</v>
      </c>
      <c r="C11" s="282" t="s">
        <v>151</v>
      </c>
      <c r="D11" s="135" t="s">
        <v>177</v>
      </c>
      <c r="E11" s="135"/>
      <c r="F11" s="117">
        <v>6444121.6900000004</v>
      </c>
      <c r="G11" s="116">
        <v>116.96171753739189</v>
      </c>
      <c r="H11" s="291"/>
    </row>
    <row r="12" spans="1:8" s="265" customFormat="1" ht="12.75" customHeight="1">
      <c r="A12" s="113" t="s">
        <v>178</v>
      </c>
      <c r="B12" s="192">
        <v>13264226136</v>
      </c>
      <c r="C12" s="282" t="s">
        <v>154</v>
      </c>
      <c r="D12" s="135" t="s">
        <v>112</v>
      </c>
      <c r="E12" s="135"/>
      <c r="F12" s="117">
        <v>151241.14000000001</v>
      </c>
      <c r="G12" s="116">
        <v>0.74040100101852446</v>
      </c>
      <c r="H12" s="291"/>
    </row>
    <row r="13" spans="1:8" ht="12.75" customHeight="1">
      <c r="A13" s="113" t="s">
        <v>1416</v>
      </c>
      <c r="B13" s="192" t="s">
        <v>202</v>
      </c>
      <c r="C13" s="283" t="s">
        <v>203</v>
      </c>
      <c r="D13" s="113" t="s">
        <v>112</v>
      </c>
      <c r="E13" s="113"/>
      <c r="F13" s="115">
        <v>108361520.45</v>
      </c>
      <c r="G13" s="116">
        <v>7.8873243491109042</v>
      </c>
    </row>
    <row r="14" spans="1:8" ht="12.75" customHeight="1">
      <c r="A14" s="113" t="s">
        <v>872</v>
      </c>
      <c r="B14" s="192">
        <v>75398635234</v>
      </c>
      <c r="C14" s="282" t="s">
        <v>858</v>
      </c>
      <c r="D14" s="113" t="s">
        <v>911</v>
      </c>
      <c r="E14" s="113"/>
      <c r="F14" s="118">
        <v>50378875.259999998</v>
      </c>
      <c r="G14" s="119">
        <v>5843.1193958501826</v>
      </c>
      <c r="H14" s="291"/>
    </row>
    <row r="15" spans="1:8" ht="12.75" customHeight="1">
      <c r="A15" s="113" t="s">
        <v>147</v>
      </c>
      <c r="B15" s="192">
        <v>81393286204</v>
      </c>
      <c r="C15" s="282" t="s">
        <v>156</v>
      </c>
      <c r="D15" s="113" t="s">
        <v>79</v>
      </c>
      <c r="E15" s="113"/>
      <c r="F15" s="117">
        <v>701.04610000000002</v>
      </c>
      <c r="G15" s="120" t="s">
        <v>140</v>
      </c>
      <c r="H15" s="291"/>
    </row>
    <row r="16" spans="1:8" ht="18.75" customHeight="1">
      <c r="A16" s="578" t="s">
        <v>415</v>
      </c>
      <c r="B16" s="592"/>
      <c r="C16" s="593"/>
      <c r="D16" s="579"/>
      <c r="E16" s="579"/>
      <c r="F16" s="581">
        <f>SUM(F6:F15)</f>
        <v>2081552991.3560998</v>
      </c>
      <c r="G16" s="594"/>
    </row>
    <row r="17" spans="1:7" s="265" customFormat="1">
      <c r="A17" s="278" t="s">
        <v>1425</v>
      </c>
    </row>
    <row r="18" spans="1:7" ht="12.75" customHeight="1">
      <c r="A18" s="22" t="s">
        <v>395</v>
      </c>
    </row>
    <row r="19" spans="1:7" ht="12.75" customHeight="1">
      <c r="A19" s="46" t="s">
        <v>416</v>
      </c>
    </row>
    <row r="20" spans="1:7" ht="12.75" customHeight="1">
      <c r="A20" s="278"/>
    </row>
    <row r="21" spans="1:7" ht="12.75" customHeight="1">
      <c r="A21" s="141" t="s">
        <v>741</v>
      </c>
      <c r="G21" s="160" t="s">
        <v>1515</v>
      </c>
    </row>
    <row r="22" spans="1:7" ht="12.75" customHeight="1">
      <c r="A22" s="539" t="s">
        <v>742</v>
      </c>
      <c r="G22" s="541" t="s">
        <v>1516</v>
      </c>
    </row>
    <row r="23" spans="1:7" ht="12.75" customHeight="1">
      <c r="A23" s="54"/>
    </row>
    <row r="24" spans="1:7" ht="12.75" customHeight="1">
      <c r="A24" s="54"/>
      <c r="G24" s="183" t="s">
        <v>397</v>
      </c>
    </row>
    <row r="25" spans="1:7" ht="21.75">
      <c r="A25" s="572" t="s">
        <v>417</v>
      </c>
      <c r="B25" s="572" t="s">
        <v>411</v>
      </c>
      <c r="C25" s="572" t="s">
        <v>400</v>
      </c>
      <c r="D25" s="572" t="s">
        <v>412</v>
      </c>
      <c r="E25" s="572" t="s">
        <v>418</v>
      </c>
      <c r="F25" s="572" t="s">
        <v>413</v>
      </c>
      <c r="G25" s="572" t="s">
        <v>414</v>
      </c>
    </row>
    <row r="26" spans="1:7">
      <c r="A26" s="113" t="s">
        <v>206</v>
      </c>
      <c r="B26" s="192" t="s">
        <v>212</v>
      </c>
      <c r="C26" s="282" t="s">
        <v>213</v>
      </c>
      <c r="D26" s="113" t="s">
        <v>77</v>
      </c>
      <c r="E26" s="114"/>
      <c r="F26" s="117">
        <v>4889463.13</v>
      </c>
      <c r="G26" s="116">
        <v>80.144000094622925</v>
      </c>
    </row>
    <row r="27" spans="1:7">
      <c r="A27" s="113" t="s">
        <v>207</v>
      </c>
      <c r="B27" s="192" t="s">
        <v>214</v>
      </c>
      <c r="C27" s="282" t="s">
        <v>215</v>
      </c>
      <c r="D27" s="113" t="s">
        <v>210</v>
      </c>
      <c r="E27" s="114"/>
      <c r="F27" s="117">
        <v>327620774.50160003</v>
      </c>
      <c r="G27" s="116">
        <v>866.10498686861092</v>
      </c>
    </row>
    <row r="28" spans="1:7">
      <c r="A28" s="113" t="s">
        <v>208</v>
      </c>
      <c r="B28" s="192" t="s">
        <v>216</v>
      </c>
      <c r="C28" s="282" t="s">
        <v>217</v>
      </c>
      <c r="D28" s="113" t="s">
        <v>210</v>
      </c>
      <c r="E28" s="114"/>
      <c r="F28" s="117">
        <v>5233763.1837999998</v>
      </c>
      <c r="G28" s="116">
        <v>856.13470663946464</v>
      </c>
    </row>
    <row r="29" spans="1:7">
      <c r="A29" s="113" t="s">
        <v>1203</v>
      </c>
      <c r="B29" s="192" t="s">
        <v>1409</v>
      </c>
      <c r="C29" s="282" t="s">
        <v>1410</v>
      </c>
      <c r="D29" s="113" t="s">
        <v>210</v>
      </c>
      <c r="E29" s="114"/>
      <c r="F29" s="117">
        <v>2808626.6444000001</v>
      </c>
      <c r="G29" s="116">
        <v>889.95650686987858</v>
      </c>
    </row>
    <row r="30" spans="1:7" s="265" customFormat="1">
      <c r="A30" s="113" t="s">
        <v>209</v>
      </c>
      <c r="B30" s="192" t="s">
        <v>218</v>
      </c>
      <c r="C30" s="282" t="s">
        <v>219</v>
      </c>
      <c r="D30" s="113" t="s">
        <v>210</v>
      </c>
      <c r="E30" s="114"/>
      <c r="F30" s="117">
        <v>5811043.7005000003</v>
      </c>
      <c r="G30" s="116">
        <v>144.34626654977365</v>
      </c>
    </row>
    <row r="31" spans="1:7" s="265" customFormat="1">
      <c r="A31" s="113" t="s">
        <v>1421</v>
      </c>
      <c r="B31" s="192" t="s">
        <v>1497</v>
      </c>
      <c r="C31" s="282" t="s">
        <v>1498</v>
      </c>
      <c r="D31" s="113" t="s">
        <v>1422</v>
      </c>
      <c r="E31" s="114"/>
      <c r="F31" s="117" t="s">
        <v>140</v>
      </c>
      <c r="G31" s="116" t="s">
        <v>140</v>
      </c>
    </row>
    <row r="32" spans="1:7" s="265" customFormat="1">
      <c r="A32" s="113" t="s">
        <v>1546</v>
      </c>
      <c r="B32" s="192" t="s">
        <v>1550</v>
      </c>
      <c r="C32" s="282" t="s">
        <v>1551</v>
      </c>
      <c r="D32" s="113" t="s">
        <v>1501</v>
      </c>
      <c r="E32" s="114"/>
      <c r="F32" s="117">
        <v>42532.38</v>
      </c>
      <c r="G32" s="116">
        <v>947.22895913090531</v>
      </c>
    </row>
    <row r="33" spans="1:10" s="265" customFormat="1">
      <c r="A33" s="113" t="s">
        <v>1547</v>
      </c>
      <c r="B33" s="192" t="s">
        <v>1552</v>
      </c>
      <c r="C33" s="282" t="s">
        <v>1553</v>
      </c>
      <c r="D33" s="113" t="s">
        <v>1501</v>
      </c>
      <c r="E33" s="114"/>
      <c r="F33" s="117">
        <v>42532.38</v>
      </c>
      <c r="G33" s="116">
        <v>947.22895913090531</v>
      </c>
      <c r="H33"/>
      <c r="I33"/>
      <c r="J33"/>
    </row>
    <row r="34" spans="1:10" ht="12.75" customHeight="1">
      <c r="A34" s="113" t="s">
        <v>180</v>
      </c>
      <c r="B34" s="192" t="s">
        <v>181</v>
      </c>
      <c r="C34" s="282" t="s">
        <v>182</v>
      </c>
      <c r="D34" s="113" t="s">
        <v>177</v>
      </c>
      <c r="E34" s="114" t="s">
        <v>114</v>
      </c>
      <c r="F34" s="117">
        <v>16076528.3059</v>
      </c>
      <c r="G34" s="116">
        <v>159.12549999999999</v>
      </c>
    </row>
    <row r="35" spans="1:10" ht="12.75" customHeight="1">
      <c r="A35" s="113"/>
      <c r="B35" s="192"/>
      <c r="C35" s="282"/>
      <c r="D35" s="113"/>
      <c r="E35" s="114" t="s">
        <v>115</v>
      </c>
      <c r="F35" s="117">
        <v>27769303.974100001</v>
      </c>
      <c r="G35" s="116">
        <v>149.98150000000001</v>
      </c>
    </row>
    <row r="36" spans="1:10" ht="12.75" customHeight="1">
      <c r="A36" s="135" t="s">
        <v>1404</v>
      </c>
      <c r="B36" s="192" t="s">
        <v>204</v>
      </c>
      <c r="C36" s="282" t="s">
        <v>205</v>
      </c>
      <c r="D36" s="135" t="s">
        <v>112</v>
      </c>
      <c r="E36" s="135"/>
      <c r="F36" s="117">
        <v>42610074.780000001</v>
      </c>
      <c r="G36" s="116">
        <v>7.277197705111111</v>
      </c>
    </row>
    <row r="37" spans="1:10" ht="12.75" customHeight="1">
      <c r="A37" s="113" t="s">
        <v>179</v>
      </c>
      <c r="B37" s="192" t="s">
        <v>173</v>
      </c>
      <c r="C37" s="282" t="s">
        <v>157</v>
      </c>
      <c r="D37" s="113" t="s">
        <v>112</v>
      </c>
      <c r="E37" s="113"/>
      <c r="F37" s="117">
        <v>31872768.68</v>
      </c>
      <c r="G37" s="116">
        <v>1.3496533158692949</v>
      </c>
    </row>
    <row r="38" spans="1:10" ht="12.75" customHeight="1">
      <c r="A38" s="113" t="s">
        <v>183</v>
      </c>
      <c r="B38" s="192" t="s">
        <v>184</v>
      </c>
      <c r="C38" s="282" t="s">
        <v>185</v>
      </c>
      <c r="D38" s="113" t="s">
        <v>112</v>
      </c>
      <c r="E38" s="113"/>
      <c r="F38" s="117">
        <v>199380696.46000001</v>
      </c>
      <c r="G38" s="116">
        <v>8.1746485090652339</v>
      </c>
      <c r="H38" s="289"/>
    </row>
    <row r="39" spans="1:10" ht="12.75" customHeight="1">
      <c r="A39" s="113" t="s">
        <v>912</v>
      </c>
      <c r="B39" s="192" t="s">
        <v>914</v>
      </c>
      <c r="C39" s="282" t="s">
        <v>915</v>
      </c>
      <c r="D39" s="113" t="s">
        <v>911</v>
      </c>
      <c r="E39" s="113"/>
      <c r="F39" s="117">
        <v>362213685.67000002</v>
      </c>
      <c r="G39" s="116">
        <v>146.1325490060419</v>
      </c>
      <c r="H39" s="289"/>
    </row>
    <row r="40" spans="1:10" ht="12.75" customHeight="1">
      <c r="A40" s="113" t="s">
        <v>910</v>
      </c>
      <c r="B40" s="192" t="s">
        <v>916</v>
      </c>
      <c r="C40" s="282" t="s">
        <v>917</v>
      </c>
      <c r="D40" s="113" t="s">
        <v>911</v>
      </c>
      <c r="E40" s="113"/>
      <c r="F40" s="115">
        <v>356460.72</v>
      </c>
      <c r="G40" s="116">
        <v>89.115179999999995</v>
      </c>
      <c r="H40" s="288"/>
    </row>
    <row r="41" spans="1:10" ht="12.75" customHeight="1">
      <c r="A41" s="113" t="s">
        <v>913</v>
      </c>
      <c r="B41" s="192" t="s">
        <v>918</v>
      </c>
      <c r="C41" s="282" t="s">
        <v>919</v>
      </c>
      <c r="D41" s="113" t="s">
        <v>911</v>
      </c>
      <c r="E41" s="113"/>
      <c r="F41" s="115">
        <v>2977987.54</v>
      </c>
      <c r="G41" s="116">
        <v>91.838921518141461</v>
      </c>
      <c r="H41" s="288"/>
      <c r="I41" s="265"/>
      <c r="J41" s="265"/>
    </row>
    <row r="42" spans="1:10" s="265" customFormat="1" ht="12.75" customHeight="1">
      <c r="A42" s="113" t="s">
        <v>211</v>
      </c>
      <c r="B42" s="192" t="s">
        <v>221</v>
      </c>
      <c r="C42" s="282" t="s">
        <v>220</v>
      </c>
      <c r="D42" s="113" t="s">
        <v>230</v>
      </c>
      <c r="E42" s="113"/>
      <c r="F42" s="115">
        <v>8386207.0800000001</v>
      </c>
      <c r="G42" s="116">
        <v>1016.3255814708812</v>
      </c>
      <c r="H42" s="288"/>
    </row>
    <row r="43" spans="1:10" s="265" customFormat="1" ht="12.75" customHeight="1">
      <c r="A43" s="113" t="s">
        <v>229</v>
      </c>
      <c r="B43" s="192">
        <v>34988643147</v>
      </c>
      <c r="C43" s="282" t="s">
        <v>158</v>
      </c>
      <c r="D43" s="135" t="s">
        <v>230</v>
      </c>
      <c r="E43" s="113"/>
      <c r="F43" s="115">
        <v>50833182.530000001</v>
      </c>
      <c r="G43" s="116">
        <v>2078.835692039107</v>
      </c>
      <c r="H43" s="288"/>
    </row>
    <row r="44" spans="1:10" s="265" customFormat="1" ht="12.75" customHeight="1">
      <c r="A44" s="113" t="s">
        <v>1072</v>
      </c>
      <c r="B44" s="192" t="s">
        <v>1198</v>
      </c>
      <c r="C44" s="282" t="s">
        <v>1197</v>
      </c>
      <c r="D44" s="135" t="s">
        <v>1204</v>
      </c>
      <c r="E44" s="113"/>
      <c r="F44" s="115">
        <v>1630382.85</v>
      </c>
      <c r="G44" s="116">
        <v>1617.7077859554815</v>
      </c>
      <c r="H44" s="277"/>
      <c r="I44"/>
      <c r="J44"/>
    </row>
    <row r="45" spans="1:10" ht="18.75" customHeight="1">
      <c r="A45" s="578" t="s">
        <v>419</v>
      </c>
      <c r="B45" s="592"/>
      <c r="C45" s="593"/>
      <c r="D45" s="579"/>
      <c r="E45" s="579"/>
      <c r="F45" s="581">
        <f>SUM(F26:F44)</f>
        <v>1090556014.5102999</v>
      </c>
      <c r="G45" s="594"/>
    </row>
    <row r="46" spans="1:10" ht="12.75" customHeight="1">
      <c r="A46" s="22" t="s">
        <v>395</v>
      </c>
    </row>
    <row r="47" spans="1:10" ht="12.75" customHeight="1">
      <c r="A47" s="46" t="s">
        <v>420</v>
      </c>
    </row>
    <row r="48" spans="1:10" ht="12.75" customHeight="1">
      <c r="A48" s="278" t="s">
        <v>421</v>
      </c>
    </row>
    <row r="49" spans="1:7" ht="12.75" customHeight="1">
      <c r="A49" s="278"/>
    </row>
    <row r="50" spans="1:7" s="265" customFormat="1" ht="12.75" customHeight="1">
      <c r="A50" s="278"/>
      <c r="C50" s="278"/>
    </row>
    <row r="51" spans="1:7" ht="12.75" customHeight="1">
      <c r="A51" s="141" t="s">
        <v>743</v>
      </c>
      <c r="G51" s="160" t="s">
        <v>1515</v>
      </c>
    </row>
    <row r="52" spans="1:7" ht="12.75" customHeight="1">
      <c r="A52" s="539" t="s">
        <v>850</v>
      </c>
      <c r="G52" s="541" t="s">
        <v>1516</v>
      </c>
    </row>
    <row r="53" spans="1:7" ht="12.75" customHeight="1">
      <c r="A53" s="69"/>
    </row>
    <row r="54" spans="1:7" ht="12.75" customHeight="1">
      <c r="A54" s="46"/>
      <c r="G54" s="196" t="s">
        <v>397</v>
      </c>
    </row>
    <row r="55" spans="1:7" ht="47.25" customHeight="1">
      <c r="A55" s="595" t="s">
        <v>422</v>
      </c>
      <c r="B55" s="572" t="s">
        <v>399</v>
      </c>
      <c r="C55" s="572" t="s">
        <v>400</v>
      </c>
      <c r="D55" s="595" t="s">
        <v>401</v>
      </c>
      <c r="E55" s="595"/>
      <c r="F55" s="595" t="s">
        <v>402</v>
      </c>
      <c r="G55" s="595" t="s">
        <v>403</v>
      </c>
    </row>
    <row r="56" spans="1:7">
      <c r="A56" s="121" t="s">
        <v>149</v>
      </c>
      <c r="B56" s="113">
        <v>8269700991</v>
      </c>
      <c r="C56" s="282" t="s">
        <v>163</v>
      </c>
      <c r="D56" s="121" t="s">
        <v>855</v>
      </c>
      <c r="E56" s="121"/>
      <c r="F56" s="122">
        <v>1604838481.29</v>
      </c>
      <c r="G56" s="116">
        <v>417.32884253313159</v>
      </c>
    </row>
    <row r="57" spans="1:7">
      <c r="A57" s="22" t="s">
        <v>313</v>
      </c>
      <c r="G57" s="224"/>
    </row>
    <row r="58" spans="1:7">
      <c r="A58" s="156" t="s">
        <v>423</v>
      </c>
    </row>
    <row r="59" spans="1:7" ht="12.75" customHeight="1">
      <c r="A59" s="162" t="s">
        <v>107</v>
      </c>
      <c r="B59" s="184"/>
      <c r="C59" s="184"/>
      <c r="D59" s="184"/>
      <c r="E59" s="223"/>
      <c r="F59" s="184"/>
      <c r="G59" s="184"/>
    </row>
    <row r="60" spans="1:7" ht="21.75" customHeight="1">
      <c r="A60" s="1163" t="s">
        <v>108</v>
      </c>
      <c r="B60" s="1163"/>
      <c r="C60" s="1163"/>
      <c r="D60" s="1163"/>
      <c r="E60" s="1163"/>
      <c r="F60" s="1163"/>
      <c r="G60" s="1163"/>
    </row>
    <row r="61" spans="1:7" ht="12.75" customHeight="1">
      <c r="A61" s="54"/>
    </row>
    <row r="62" spans="1:7" ht="12.75" customHeight="1">
      <c r="A62" s="147" t="s">
        <v>744</v>
      </c>
      <c r="F62" s="148"/>
      <c r="G62" s="160" t="s">
        <v>1515</v>
      </c>
    </row>
    <row r="63" spans="1:7" ht="12.75" customHeight="1">
      <c r="A63" s="542" t="s">
        <v>1540</v>
      </c>
      <c r="F63" s="55"/>
      <c r="G63" s="541" t="s">
        <v>1516</v>
      </c>
    </row>
    <row r="64" spans="1:7" ht="12.75" customHeight="1"/>
    <row r="65" spans="1:7" ht="12.75" customHeight="1">
      <c r="G65" s="159" t="s">
        <v>405</v>
      </c>
    </row>
    <row r="66" spans="1:7" ht="35.25" customHeight="1">
      <c r="A66" s="595" t="s">
        <v>846</v>
      </c>
      <c r="B66" s="572" t="s">
        <v>411</v>
      </c>
      <c r="C66" s="572" t="s">
        <v>400</v>
      </c>
      <c r="D66" s="595" t="s">
        <v>401</v>
      </c>
      <c r="E66" s="595"/>
      <c r="F66" s="595" t="s">
        <v>402</v>
      </c>
      <c r="G66" s="572" t="s">
        <v>414</v>
      </c>
    </row>
    <row r="67" spans="1:7" s="265" customFormat="1">
      <c r="A67" s="125" t="s">
        <v>1544</v>
      </c>
      <c r="B67" s="192" t="s">
        <v>1548</v>
      </c>
      <c r="C67" s="284" t="s">
        <v>1549</v>
      </c>
      <c r="D67" s="125" t="s">
        <v>1545</v>
      </c>
      <c r="E67" s="125"/>
      <c r="F67" s="126">
        <v>271479.03999999998</v>
      </c>
      <c r="G67" s="127">
        <v>4.7809580200701585E-2</v>
      </c>
    </row>
    <row r="68" spans="1:7" ht="12.75" customHeight="1">
      <c r="A68" s="125" t="s">
        <v>1423</v>
      </c>
      <c r="B68" s="192" t="s">
        <v>1541</v>
      </c>
      <c r="C68" s="284" t="s">
        <v>1542</v>
      </c>
      <c r="D68" s="125" t="s">
        <v>1424</v>
      </c>
      <c r="E68" s="125"/>
      <c r="F68" s="126">
        <v>66729786.659999996</v>
      </c>
      <c r="G68" s="127">
        <v>522.3753888783292</v>
      </c>
    </row>
    <row r="69" spans="1:7" s="265" customFormat="1" ht="12.75" customHeight="1">
      <c r="A69" s="578" t="s">
        <v>419</v>
      </c>
      <c r="B69" s="592"/>
      <c r="C69" s="593"/>
      <c r="D69" s="592"/>
      <c r="E69" s="592"/>
      <c r="F69" s="596">
        <f>SUM(F65:F68)</f>
        <v>67001265.699999996</v>
      </c>
      <c r="G69" s="597"/>
    </row>
    <row r="70" spans="1:7" ht="12.75" customHeight="1">
      <c r="A70" s="41" t="s">
        <v>424</v>
      </c>
    </row>
    <row r="71" spans="1:7" ht="12.75" customHeight="1">
      <c r="A71" s="46" t="s">
        <v>420</v>
      </c>
    </row>
    <row r="72" spans="1:7" ht="12.75" customHeight="1"/>
    <row r="73" spans="1:7" ht="12.75" customHeight="1">
      <c r="A73" s="147" t="s">
        <v>848</v>
      </c>
      <c r="F73" s="148"/>
      <c r="G73" s="160" t="s">
        <v>1515</v>
      </c>
    </row>
    <row r="74" spans="1:7" ht="12.75" customHeight="1">
      <c r="A74" s="542" t="s">
        <v>849</v>
      </c>
      <c r="F74" s="55"/>
      <c r="G74" s="541" t="s">
        <v>1516</v>
      </c>
    </row>
    <row r="75" spans="1:7" ht="12.75" customHeight="1">
      <c r="A75" s="161"/>
    </row>
    <row r="76" spans="1:7" ht="12.75" customHeight="1">
      <c r="G76" s="159" t="s">
        <v>405</v>
      </c>
    </row>
    <row r="77" spans="1:7" ht="21.75">
      <c r="A77" s="595" t="s">
        <v>425</v>
      </c>
      <c r="B77" s="572" t="s">
        <v>411</v>
      </c>
      <c r="C77" s="572" t="s">
        <v>400</v>
      </c>
      <c r="D77" s="595" t="s">
        <v>401</v>
      </c>
      <c r="E77" s="595"/>
      <c r="F77" s="595" t="s">
        <v>402</v>
      </c>
      <c r="G77" s="572" t="s">
        <v>414</v>
      </c>
    </row>
    <row r="78" spans="1:7" ht="12.75" customHeight="1">
      <c r="A78" s="125" t="s">
        <v>1427</v>
      </c>
      <c r="B78" s="192">
        <v>61196386099</v>
      </c>
      <c r="C78" s="284" t="s">
        <v>160</v>
      </c>
      <c r="D78" s="125"/>
      <c r="E78" s="125"/>
      <c r="F78" s="1020" t="s">
        <v>140</v>
      </c>
      <c r="G78" s="1021" t="s">
        <v>140</v>
      </c>
    </row>
    <row r="79" spans="1:7" ht="12.75" customHeight="1">
      <c r="A79" s="285" t="s">
        <v>876</v>
      </c>
      <c r="B79" s="192">
        <v>37735093339</v>
      </c>
      <c r="C79" s="284" t="s">
        <v>159</v>
      </c>
      <c r="D79" s="125" t="s">
        <v>1424</v>
      </c>
      <c r="E79" s="125"/>
      <c r="F79" s="789">
        <v>28878393.699999999</v>
      </c>
      <c r="G79" s="790">
        <v>1.8759474709733512</v>
      </c>
    </row>
    <row r="80" spans="1:7" ht="18.75" customHeight="1">
      <c r="A80" s="578" t="s">
        <v>419</v>
      </c>
      <c r="B80" s="592"/>
      <c r="C80" s="593"/>
      <c r="D80" s="592"/>
      <c r="E80" s="592"/>
      <c r="F80" s="596">
        <f>SUM(F78:F79)</f>
        <v>28878393.699999999</v>
      </c>
      <c r="G80" s="597"/>
    </row>
    <row r="81" spans="1:7" s="265" customFormat="1">
      <c r="A81" s="278" t="s">
        <v>1426</v>
      </c>
    </row>
    <row r="82" spans="1:7" ht="12.75" customHeight="1">
      <c r="A82" s="41" t="s">
        <v>424</v>
      </c>
    </row>
    <row r="83" spans="1:7" ht="12.75" customHeight="1">
      <c r="A83" s="46" t="s">
        <v>420</v>
      </c>
      <c r="F83" s="45"/>
    </row>
    <row r="84" spans="1:7" ht="12.75" customHeight="1">
      <c r="A84" s="538" t="s">
        <v>170</v>
      </c>
      <c r="D84" s="45"/>
    </row>
    <row r="85" spans="1:7">
      <c r="A85" s="162" t="s">
        <v>106</v>
      </c>
    </row>
    <row r="86" spans="1:7" ht="21" customHeight="1">
      <c r="A86" s="1164" t="s">
        <v>105</v>
      </c>
      <c r="B86" s="1164"/>
      <c r="C86" s="1164"/>
      <c r="D86" s="1164"/>
      <c r="E86" s="1164"/>
      <c r="F86" s="1164"/>
      <c r="G86" s="1164"/>
    </row>
    <row r="87" spans="1:7" ht="12.75" customHeight="1">
      <c r="A87" s="163"/>
      <c r="D87" s="45"/>
    </row>
    <row r="88" spans="1:7" ht="12.75" customHeight="1">
      <c r="A88" s="622" t="s">
        <v>81</v>
      </c>
      <c r="D88" s="45"/>
    </row>
    <row r="89" spans="1:7" ht="12.75" customHeight="1">
      <c r="D89" s="45"/>
      <c r="G89" s="35" t="s">
        <v>841</v>
      </c>
    </row>
    <row r="90" spans="1:7" ht="12.75" customHeight="1">
      <c r="D90" s="45"/>
    </row>
    <row r="91" spans="1:7" ht="12.75" customHeight="1">
      <c r="A91" s="164"/>
      <c r="F91" s="134"/>
    </row>
    <row r="92" spans="1:7" ht="12.75" customHeight="1">
      <c r="A92" s="162"/>
      <c r="D92" s="45"/>
    </row>
    <row r="93" spans="1:7" ht="12.75" customHeight="1">
      <c r="A93" s="162"/>
    </row>
    <row r="94" spans="1:7" ht="12.75" customHeight="1">
      <c r="A94" s="162"/>
    </row>
    <row r="95" spans="1:7" ht="12.75" customHeight="1">
      <c r="A95" s="163"/>
      <c r="F95" s="45"/>
    </row>
    <row r="96" spans="1:7" ht="12.75" customHeight="1">
      <c r="A96" s="163"/>
    </row>
    <row r="97" spans="1:1" ht="12.75" customHeight="1">
      <c r="A97" s="163"/>
    </row>
    <row r="98" spans="1:1" ht="12.75" customHeight="1">
      <c r="A98" s="163"/>
    </row>
    <row r="99" spans="1:1" ht="12.75" customHeight="1"/>
    <row r="100" spans="1:1" ht="12.75" customHeight="1"/>
  </sheetData>
  <mergeCells count="2">
    <mergeCell ref="A60:G60"/>
    <mergeCell ref="A86:G86"/>
  </mergeCells>
  <hyperlinks>
    <hyperlink ref="A88" location="'2 Sadržaj'!A1" display="Sadržaj / Contents"/>
  </hyperlinks>
  <pageMargins left="0.7" right="0.7" top="0.75" bottom="0.75" header="0.3" footer="0.3"/>
  <pageSetup paperSize="9" scale="58" orientation="portrait" r:id="rId1"/>
  <ignoredErrors>
    <ignoredError sqref="B10:B13 B26:B33 B34:B44 B68:C68 B67"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7"/>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3" t="s">
        <v>746</v>
      </c>
      <c r="F1" s="145" t="str">
        <f>Naslovnica!A20</f>
        <v>Listopad 2022.</v>
      </c>
    </row>
    <row r="2" spans="1:6" ht="12.75" customHeight="1">
      <c r="A2" s="535" t="s">
        <v>747</v>
      </c>
      <c r="F2" s="536" t="str">
        <f>Naslovnica!A24</f>
        <v>October 2022</v>
      </c>
    </row>
    <row r="3" spans="1:6" ht="12.75" customHeight="1"/>
    <row r="4" spans="1:6" ht="12.75" customHeight="1">
      <c r="F4" s="14" t="s">
        <v>397</v>
      </c>
    </row>
    <row r="5" spans="1:6" ht="33">
      <c r="A5" s="595" t="s">
        <v>398</v>
      </c>
      <c r="B5" s="572" t="s">
        <v>399</v>
      </c>
      <c r="C5" s="572" t="s">
        <v>400</v>
      </c>
      <c r="D5" s="595" t="s">
        <v>401</v>
      </c>
      <c r="E5" s="595" t="s">
        <v>402</v>
      </c>
      <c r="F5" s="572" t="s">
        <v>414</v>
      </c>
    </row>
    <row r="6" spans="1:6">
      <c r="A6" s="121" t="s">
        <v>1514</v>
      </c>
      <c r="B6" s="192" t="s">
        <v>1075</v>
      </c>
      <c r="C6" s="114" t="s">
        <v>1081</v>
      </c>
      <c r="D6" s="121" t="s">
        <v>1501</v>
      </c>
      <c r="E6" s="122">
        <v>308638.12</v>
      </c>
      <c r="F6" s="167">
        <v>101.945905648265</v>
      </c>
    </row>
    <row r="7" spans="1:6">
      <c r="A7" s="121" t="s">
        <v>1092</v>
      </c>
      <c r="B7" s="192" t="s">
        <v>1169</v>
      </c>
      <c r="C7" s="114" t="s">
        <v>1170</v>
      </c>
      <c r="D7" s="121" t="s">
        <v>1076</v>
      </c>
      <c r="E7" s="122">
        <v>20546164.199999999</v>
      </c>
      <c r="F7" s="167">
        <v>683.38357112592098</v>
      </c>
    </row>
    <row r="8" spans="1:6">
      <c r="A8" s="578" t="s">
        <v>394</v>
      </c>
      <c r="B8" s="591"/>
      <c r="C8" s="591"/>
      <c r="D8" s="598"/>
      <c r="E8" s="599">
        <f>SUM(E6:E7)</f>
        <v>20854802.32</v>
      </c>
      <c r="F8" s="600"/>
    </row>
    <row r="9" spans="1:6" ht="12.75" customHeight="1">
      <c r="A9" s="22" t="s">
        <v>404</v>
      </c>
    </row>
    <row r="10" spans="1:6" ht="12.75" customHeight="1">
      <c r="A10" s="22"/>
    </row>
    <row r="11" spans="1:6" ht="12.75" customHeight="1">
      <c r="A11" s="143" t="s">
        <v>748</v>
      </c>
      <c r="F11" s="145" t="s">
        <v>1554</v>
      </c>
    </row>
    <row r="12" spans="1:6" ht="12.75" customHeight="1">
      <c r="A12" s="535" t="s">
        <v>749</v>
      </c>
      <c r="F12" s="536" t="s">
        <v>1555</v>
      </c>
    </row>
    <row r="13" spans="1:6" ht="12.75" customHeight="1"/>
    <row r="14" spans="1:6" ht="12.75" customHeight="1">
      <c r="F14" s="14" t="s">
        <v>405</v>
      </c>
    </row>
    <row r="15" spans="1:6" ht="54.75">
      <c r="A15" s="595" t="s">
        <v>406</v>
      </c>
      <c r="B15" s="572" t="s">
        <v>399</v>
      </c>
      <c r="C15" s="572" t="s">
        <v>400</v>
      </c>
      <c r="D15" s="595" t="s">
        <v>401</v>
      </c>
      <c r="E15" s="595" t="s">
        <v>402</v>
      </c>
      <c r="F15" s="595" t="s">
        <v>403</v>
      </c>
    </row>
    <row r="16" spans="1:6" ht="12.75" customHeight="1">
      <c r="A16" s="121" t="s">
        <v>139</v>
      </c>
      <c r="B16" s="192">
        <v>75111210338</v>
      </c>
      <c r="C16" s="282" t="s">
        <v>162</v>
      </c>
      <c r="D16" s="280" t="s">
        <v>141</v>
      </c>
      <c r="E16" s="122">
        <v>38036325.398199998</v>
      </c>
      <c r="F16" s="167">
        <v>75.170603553754944</v>
      </c>
    </row>
    <row r="17" spans="1:6" ht="12.75" customHeight="1">
      <c r="A17" s="121" t="s">
        <v>148</v>
      </c>
      <c r="B17" s="192" t="s">
        <v>172</v>
      </c>
      <c r="C17" s="282" t="s">
        <v>161</v>
      </c>
      <c r="D17" s="121" t="s">
        <v>177</v>
      </c>
      <c r="E17" s="122">
        <v>90126031.209999993</v>
      </c>
      <c r="F17" s="167">
        <v>32.526633173790742</v>
      </c>
    </row>
    <row r="18" spans="1:6">
      <c r="A18" s="578" t="s">
        <v>394</v>
      </c>
      <c r="B18" s="591"/>
      <c r="C18" s="591"/>
      <c r="D18" s="598"/>
      <c r="E18" s="599">
        <f>SUM(E16:E17)</f>
        <v>128162356.60819998</v>
      </c>
      <c r="F18" s="600"/>
    </row>
    <row r="19" spans="1:6" ht="12.75" customHeight="1">
      <c r="A19" s="22" t="s">
        <v>407</v>
      </c>
    </row>
    <row r="20" spans="1:6" ht="12.75" customHeight="1"/>
    <row r="21" spans="1:6" ht="12.75" customHeight="1">
      <c r="A21" s="144" t="s">
        <v>750</v>
      </c>
      <c r="F21" s="145" t="s">
        <v>1554</v>
      </c>
    </row>
    <row r="22" spans="1:6" ht="12.75" customHeight="1">
      <c r="A22" s="533" t="s">
        <v>751</v>
      </c>
      <c r="F22" s="536" t="s">
        <v>1555</v>
      </c>
    </row>
    <row r="23" spans="1:6" ht="12.75" customHeight="1"/>
    <row r="24" spans="1:6" ht="12.75" customHeight="1">
      <c r="F24" s="14" t="s">
        <v>397</v>
      </c>
    </row>
    <row r="25" spans="1:6" ht="54.75">
      <c r="A25" s="595" t="s">
        <v>406</v>
      </c>
      <c r="B25" s="572" t="s">
        <v>399</v>
      </c>
      <c r="C25" s="572" t="s">
        <v>400</v>
      </c>
      <c r="D25" s="595" t="s">
        <v>401</v>
      </c>
      <c r="E25" s="595" t="s">
        <v>402</v>
      </c>
      <c r="F25" s="595" t="s">
        <v>403</v>
      </c>
    </row>
    <row r="26" spans="1:6" ht="12.75" customHeight="1">
      <c r="A26" s="121" t="s">
        <v>871</v>
      </c>
      <c r="B26" s="192">
        <v>56903349567</v>
      </c>
      <c r="C26" s="282" t="s">
        <v>164</v>
      </c>
      <c r="D26" s="285" t="s">
        <v>929</v>
      </c>
      <c r="E26" s="122" t="s">
        <v>140</v>
      </c>
      <c r="F26" s="167" t="s">
        <v>140</v>
      </c>
    </row>
    <row r="27" spans="1:6" ht="12.75" customHeight="1">
      <c r="A27" s="788" t="s">
        <v>873</v>
      </c>
    </row>
    <row r="28" spans="1:6" ht="12.75" customHeight="1">
      <c r="A28" s="22" t="s">
        <v>404</v>
      </c>
    </row>
    <row r="29" spans="1:6" ht="19.5" customHeight="1">
      <c r="A29" s="1165" t="s">
        <v>107</v>
      </c>
      <c r="B29" s="1165"/>
      <c r="C29" s="1165"/>
      <c r="D29" s="1165"/>
    </row>
    <row r="30" spans="1:6" ht="21.75" customHeight="1">
      <c r="A30" s="1163" t="s">
        <v>108</v>
      </c>
      <c r="B30" s="1163"/>
      <c r="C30" s="1163"/>
      <c r="D30" s="1163"/>
      <c r="E30" s="54"/>
      <c r="F30" s="54"/>
    </row>
    <row r="31" spans="1:6" ht="12.75" customHeight="1">
      <c r="A31" s="788"/>
    </row>
    <row r="32" spans="1:6" ht="12.75" customHeight="1"/>
    <row r="33" spans="1:6" ht="12.75" customHeight="1">
      <c r="A33" s="146" t="s">
        <v>752</v>
      </c>
      <c r="F33" s="139" t="str">
        <f>Naslovnica!A20</f>
        <v>Listopad 2022.</v>
      </c>
    </row>
    <row r="34" spans="1:6" ht="12.75" customHeight="1">
      <c r="A34" s="533" t="s">
        <v>753</v>
      </c>
      <c r="F34" s="537" t="str">
        <f>Naslovnica!A24</f>
        <v>October 2022</v>
      </c>
    </row>
    <row r="35" spans="1:6" ht="12.75" customHeight="1"/>
    <row r="36" spans="1:6" ht="12.75" customHeight="1">
      <c r="E36" s="14"/>
      <c r="F36" s="14" t="s">
        <v>405</v>
      </c>
    </row>
    <row r="37" spans="1:6" ht="33">
      <c r="A37" s="595" t="s">
        <v>408</v>
      </c>
      <c r="B37" s="572" t="s">
        <v>399</v>
      </c>
      <c r="C37" s="572" t="s">
        <v>400</v>
      </c>
      <c r="D37" s="595" t="s">
        <v>401</v>
      </c>
      <c r="E37" s="595" t="s">
        <v>402</v>
      </c>
      <c r="F37" s="572" t="s">
        <v>414</v>
      </c>
    </row>
    <row r="38" spans="1:6" ht="22.5" customHeight="1">
      <c r="A38" s="123" t="s">
        <v>80</v>
      </c>
      <c r="B38" s="192">
        <v>39146857475</v>
      </c>
      <c r="C38" s="282" t="s">
        <v>165</v>
      </c>
      <c r="D38" s="262" t="s">
        <v>112</v>
      </c>
      <c r="E38" s="124">
        <v>951810893.62</v>
      </c>
      <c r="F38" s="167">
        <v>532.07929999999999</v>
      </c>
    </row>
    <row r="39" spans="1:6" ht="12.75" customHeight="1">
      <c r="A39" s="22" t="s">
        <v>404</v>
      </c>
      <c r="B39" s="271"/>
      <c r="C39" s="272"/>
      <c r="D39" s="273"/>
      <c r="E39" s="274"/>
    </row>
    <row r="40" spans="1:6" ht="12.75" customHeight="1">
      <c r="A40" s="538" t="s">
        <v>171</v>
      </c>
      <c r="E40" s="1009"/>
      <c r="F40" s="1010"/>
    </row>
    <row r="41" spans="1:6" ht="12.75" customHeight="1">
      <c r="A41" s="158"/>
      <c r="D41" s="892"/>
    </row>
    <row r="42" spans="1:6" ht="12.75" customHeight="1">
      <c r="A42" s="275"/>
      <c r="B42" s="185"/>
      <c r="C42" s="185"/>
      <c r="D42" s="185"/>
      <c r="E42" s="992"/>
      <c r="F42" s="992"/>
    </row>
    <row r="43" spans="1:6" ht="12.75" customHeight="1">
      <c r="A43" s="281"/>
      <c r="B43" s="54"/>
      <c r="C43" s="54"/>
      <c r="D43" s="54"/>
    </row>
    <row r="44" spans="1:6" ht="12.75" customHeight="1">
      <c r="A44" s="177"/>
    </row>
    <row r="45" spans="1:6" ht="12.75" customHeight="1"/>
    <row r="46" spans="1:6" ht="12.75" customHeight="1"/>
    <row r="47" spans="1:6" ht="12.75" customHeight="1">
      <c r="A47" s="617" t="s">
        <v>409</v>
      </c>
      <c r="B47" s="619"/>
      <c r="C47" s="619"/>
      <c r="D47" s="619"/>
    </row>
    <row r="48" spans="1:6" ht="12.75" customHeight="1">
      <c r="A48" s="620" t="s">
        <v>175</v>
      </c>
      <c r="B48" s="619"/>
      <c r="C48" s="619"/>
      <c r="D48" s="619"/>
    </row>
    <row r="49" spans="1:6" ht="12.75" customHeight="1">
      <c r="A49" s="622" t="s">
        <v>81</v>
      </c>
    </row>
    <row r="50" spans="1:6" ht="12.75" customHeight="1"/>
    <row r="51" spans="1:6" ht="12.75" customHeight="1">
      <c r="F51" s="35" t="s">
        <v>1120</v>
      </c>
    </row>
    <row r="52" spans="1:6" ht="12.75" customHeight="1"/>
    <row r="53" spans="1:6" ht="12.75" customHeight="1"/>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sheetData>
  <mergeCells count="2">
    <mergeCell ref="A29:D29"/>
    <mergeCell ref="A30:D30"/>
  </mergeCells>
  <hyperlinks>
    <hyperlink ref="A49" location="'2 Sadržaj'!A1" display="Sadržaj / Contents"/>
  </hyperlinks>
  <pageMargins left="0.7" right="0.7" top="0.75" bottom="0.75" header="0.3" footer="0.3"/>
  <pageSetup paperSize="9" scale="79" orientation="portrait" r:id="rId1"/>
  <ignoredErrors>
    <ignoredError sqref="B6 B17 B7"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13" t="s">
        <v>710</v>
      </c>
      <c r="B1" s="614"/>
      <c r="C1" s="614"/>
      <c r="D1" s="520"/>
      <c r="E1" s="611"/>
      <c r="F1" s="201"/>
      <c r="G1" s="201"/>
      <c r="H1" s="201"/>
      <c r="I1" s="521" t="s">
        <v>1590</v>
      </c>
    </row>
    <row r="2" spans="1:27" ht="15" customHeight="1">
      <c r="A2" s="615" t="s">
        <v>711</v>
      </c>
      <c r="B2" s="614"/>
      <c r="C2" s="614"/>
      <c r="D2" s="520"/>
      <c r="E2" s="612"/>
      <c r="F2" s="201"/>
      <c r="G2" s="201"/>
      <c r="H2" s="201"/>
      <c r="I2" s="528" t="s">
        <v>1591</v>
      </c>
    </row>
    <row r="3" spans="1:27" ht="12.75" customHeight="1">
      <c r="A3" s="42" t="s">
        <v>882</v>
      </c>
    </row>
    <row r="4" spans="1:27" ht="12.75" customHeight="1"/>
    <row r="5" spans="1:27" ht="12.75" customHeight="1">
      <c r="A5" s="149" t="s">
        <v>712</v>
      </c>
    </row>
    <row r="6" spans="1:27" ht="12.75" customHeight="1">
      <c r="A6" s="529" t="s">
        <v>713</v>
      </c>
    </row>
    <row r="7" spans="1:27" ht="12.75" customHeight="1">
      <c r="J7" s="1169"/>
      <c r="K7" s="1169"/>
      <c r="L7" s="320"/>
      <c r="M7" s="320"/>
      <c r="N7" s="320"/>
      <c r="O7" s="320"/>
      <c r="P7" s="320"/>
    </row>
    <row r="8" spans="1:27" ht="16.5" customHeight="1">
      <c r="A8" s="1171" t="s">
        <v>383</v>
      </c>
      <c r="B8" s="1171"/>
      <c r="C8" s="450">
        <v>44834</v>
      </c>
      <c r="D8" s="320"/>
      <c r="E8" s="320"/>
      <c r="F8" s="320"/>
      <c r="G8" s="320"/>
      <c r="J8" s="1169"/>
      <c r="K8" s="1169"/>
      <c r="L8" s="321"/>
      <c r="M8" s="321"/>
      <c r="N8" s="321"/>
      <c r="O8" s="321"/>
      <c r="P8" s="321"/>
    </row>
    <row r="9" spans="1:27" ht="21.75" customHeight="1">
      <c r="A9" s="1172" t="s">
        <v>384</v>
      </c>
      <c r="B9" s="1172"/>
      <c r="C9" s="451">
        <v>15</v>
      </c>
      <c r="D9" s="320"/>
      <c r="E9" s="321"/>
      <c r="F9" s="321"/>
      <c r="G9" s="321"/>
    </row>
    <row r="10" spans="1:27" ht="12.75" customHeight="1">
      <c r="A10" s="17" t="s">
        <v>313</v>
      </c>
    </row>
    <row r="11" spans="1:27" ht="12.75" customHeight="1"/>
    <row r="12" spans="1:27" ht="12.75" customHeight="1">
      <c r="A12" s="149" t="s">
        <v>714</v>
      </c>
    </row>
    <row r="13" spans="1:27" ht="12.75" customHeight="1">
      <c r="A13" s="529" t="s">
        <v>715</v>
      </c>
      <c r="Z13" s="65"/>
      <c r="AA13" s="65"/>
    </row>
    <row r="14" spans="1:27" s="265" customFormat="1" ht="12.75" customHeight="1">
      <c r="A14" s="43"/>
      <c r="F14" s="201"/>
      <c r="I14" s="65" t="s">
        <v>386</v>
      </c>
      <c r="Y14" s="65"/>
      <c r="Z14" s="65"/>
      <c r="AA14" s="65"/>
    </row>
    <row r="15" spans="1:27" s="265" customFormat="1" ht="22.5" customHeight="1">
      <c r="A15" s="452"/>
      <c r="B15" s="1168" t="s">
        <v>385</v>
      </c>
      <c r="C15" s="1168"/>
      <c r="D15" s="1168"/>
      <c r="E15" s="1168"/>
      <c r="F15" s="1168" t="s">
        <v>323</v>
      </c>
      <c r="G15" s="1168"/>
      <c r="H15" s="1168"/>
      <c r="I15" s="1168"/>
      <c r="Y15" s="65"/>
      <c r="Z15" s="65"/>
      <c r="AA15" s="65"/>
    </row>
    <row r="16" spans="1:27" ht="135" customHeight="1">
      <c r="A16" s="1170" t="s">
        <v>387</v>
      </c>
      <c r="B16" s="791" t="s">
        <v>805</v>
      </c>
      <c r="C16" s="1167" t="s">
        <v>388</v>
      </c>
      <c r="D16" s="791" t="s">
        <v>389</v>
      </c>
      <c r="E16" s="1167" t="s">
        <v>388</v>
      </c>
      <c r="F16" s="791" t="s">
        <v>806</v>
      </c>
      <c r="G16" s="1167" t="s">
        <v>390</v>
      </c>
      <c r="H16" s="791" t="s">
        <v>803</v>
      </c>
      <c r="I16" s="1167" t="s">
        <v>390</v>
      </c>
    </row>
    <row r="17" spans="1:16" ht="15.75" customHeight="1">
      <c r="A17" s="1170"/>
      <c r="B17" s="502">
        <v>44834</v>
      </c>
      <c r="C17" s="1167"/>
      <c r="D17" s="502">
        <v>44834</v>
      </c>
      <c r="E17" s="1167"/>
      <c r="F17" s="502" t="s">
        <v>1595</v>
      </c>
      <c r="G17" s="1167"/>
      <c r="H17" s="502" t="s">
        <v>1595</v>
      </c>
      <c r="I17" s="1167"/>
      <c r="J17" s="1169"/>
      <c r="K17" s="229"/>
      <c r="L17" s="322"/>
      <c r="M17" s="229"/>
      <c r="N17" s="323"/>
      <c r="O17" s="265"/>
    </row>
    <row r="18" spans="1:16" ht="16.5" customHeight="1">
      <c r="A18" s="453" t="s">
        <v>391</v>
      </c>
      <c r="B18" s="454">
        <v>38664</v>
      </c>
      <c r="C18" s="455">
        <v>-3.2819691815089057E-2</v>
      </c>
      <c r="D18" s="454">
        <v>2311620.6464</v>
      </c>
      <c r="E18" s="455">
        <v>-3.169613756197847E-2</v>
      </c>
      <c r="F18" s="454">
        <v>9098</v>
      </c>
      <c r="G18" s="455">
        <v>3.2338590718257121E-2</v>
      </c>
      <c r="H18" s="454">
        <v>1029161.24462</v>
      </c>
      <c r="I18" s="457">
        <v>6.1391478420144169E-2</v>
      </c>
      <c r="J18" s="1169"/>
      <c r="K18" s="324"/>
      <c r="L18" s="325"/>
      <c r="M18" s="324"/>
      <c r="N18" s="325"/>
      <c r="O18" s="265"/>
    </row>
    <row r="19" spans="1:16" ht="16.5" customHeight="1">
      <c r="A19" s="453" t="s">
        <v>392</v>
      </c>
      <c r="B19" s="454">
        <v>122592</v>
      </c>
      <c r="C19" s="455">
        <v>6.7149497728024518E-2</v>
      </c>
      <c r="D19" s="454">
        <v>16186639.48301</v>
      </c>
      <c r="E19" s="455">
        <v>0.12654417343327026</v>
      </c>
      <c r="F19" s="454">
        <v>33155</v>
      </c>
      <c r="G19" s="455">
        <v>9.7774981789285481E-2</v>
      </c>
      <c r="H19" s="454">
        <v>7005877.4081499996</v>
      </c>
      <c r="I19" s="457">
        <v>0.36018607893553262</v>
      </c>
      <c r="J19" s="42"/>
      <c r="K19" s="326"/>
      <c r="L19" s="327"/>
      <c r="M19" s="326"/>
      <c r="N19" s="328"/>
      <c r="O19" s="265"/>
    </row>
    <row r="20" spans="1:16" ht="16.5" customHeight="1">
      <c r="A20" s="453" t="s">
        <v>393</v>
      </c>
      <c r="B20" s="454">
        <v>6</v>
      </c>
      <c r="C20" s="455">
        <v>-0.4</v>
      </c>
      <c r="D20" s="454">
        <v>0</v>
      </c>
      <c r="E20" s="455"/>
      <c r="F20" s="454"/>
      <c r="G20" s="455"/>
      <c r="H20" s="454"/>
      <c r="I20" s="456"/>
      <c r="J20" s="42"/>
      <c r="K20" s="326"/>
      <c r="L20" s="327"/>
      <c r="M20" s="326"/>
      <c r="N20" s="328"/>
      <c r="O20" s="265"/>
    </row>
    <row r="21" spans="1:16" ht="16.5" customHeight="1">
      <c r="A21" s="458" t="s">
        <v>394</v>
      </c>
      <c r="B21" s="459">
        <v>161262</v>
      </c>
      <c r="C21" s="460">
        <v>4.1313668767434655E-2</v>
      </c>
      <c r="D21" s="459">
        <v>18498260.129409999</v>
      </c>
      <c r="E21" s="460">
        <v>0.103998682272607</v>
      </c>
      <c r="F21" s="459">
        <v>42253</v>
      </c>
      <c r="G21" s="460">
        <v>8.2993720363962575E-2</v>
      </c>
      <c r="H21" s="459">
        <v>8035038.6527699996</v>
      </c>
      <c r="I21" s="461">
        <v>0.31284837671652022</v>
      </c>
      <c r="J21" s="42"/>
      <c r="K21" s="326"/>
      <c r="L21" s="327"/>
      <c r="M21" s="326"/>
      <c r="N21" s="328"/>
      <c r="O21" s="265"/>
    </row>
    <row r="22" spans="1:16" ht="12.75" customHeight="1">
      <c r="A22" s="17" t="s">
        <v>395</v>
      </c>
      <c r="H22" s="134"/>
      <c r="I22" s="77"/>
      <c r="J22" s="134"/>
    </row>
    <row r="23" spans="1:16" ht="49.5" customHeight="1">
      <c r="A23" s="1173" t="s">
        <v>396</v>
      </c>
      <c r="B23" s="1173"/>
      <c r="C23" s="1173"/>
      <c r="D23" s="1173"/>
      <c r="E23" s="1173"/>
      <c r="F23" s="1173"/>
      <c r="G23" s="1173"/>
      <c r="H23" s="1173"/>
      <c r="I23" s="1173"/>
    </row>
    <row r="24" spans="1:16" ht="56.25" customHeight="1">
      <c r="A24" s="1173" t="s">
        <v>804</v>
      </c>
      <c r="B24" s="1173"/>
      <c r="C24" s="1173"/>
      <c r="D24" s="1173"/>
      <c r="E24" s="1173"/>
      <c r="F24" s="1173"/>
      <c r="G24" s="1173"/>
      <c r="H24" s="1173"/>
      <c r="I24" s="1173"/>
    </row>
    <row r="25" spans="1:16" ht="23.25" customHeight="1">
      <c r="A25" s="1166" t="s">
        <v>346</v>
      </c>
      <c r="B25" s="1166"/>
      <c r="C25" s="1166"/>
      <c r="D25" s="1166"/>
      <c r="E25" s="1166"/>
      <c r="F25" s="1166"/>
      <c r="G25" s="1166"/>
      <c r="H25" s="1166"/>
      <c r="I25" s="1166"/>
      <c r="J25" s="157"/>
      <c r="K25" s="71"/>
      <c r="L25" s="71"/>
      <c r="M25" s="71"/>
      <c r="N25" s="71"/>
      <c r="O25" s="71"/>
      <c r="P25" s="71"/>
    </row>
    <row r="26" spans="1:16">
      <c r="A26" s="157"/>
      <c r="B26" s="71"/>
      <c r="C26" s="71"/>
      <c r="D26" s="71"/>
      <c r="E26" s="71"/>
      <c r="F26" s="71"/>
      <c r="G26" s="71"/>
    </row>
    <row r="27" spans="1:16" ht="12.75" customHeight="1">
      <c r="A27" s="622" t="s">
        <v>81</v>
      </c>
    </row>
    <row r="28" spans="1:16" ht="12.75" customHeight="1"/>
    <row r="29" spans="1:16" ht="12.75" customHeight="1"/>
    <row r="30" spans="1:16" ht="12.75" customHeight="1"/>
    <row r="31" spans="1:16" ht="12.75" customHeight="1"/>
    <row r="32" spans="1:16" ht="12.75" customHeight="1">
      <c r="I32" s="35" t="s">
        <v>842</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0" t="s">
        <v>716</v>
      </c>
    </row>
    <row r="2" spans="1:5" ht="12.75" customHeight="1">
      <c r="A2" s="532" t="s">
        <v>717</v>
      </c>
    </row>
    <row r="3" spans="1:5" ht="12.75" customHeight="1"/>
    <row r="4" spans="1:5" ht="12.75" customHeight="1">
      <c r="D4" s="65" t="s">
        <v>324</v>
      </c>
      <c r="E4" s="74"/>
    </row>
    <row r="5" spans="1:5" ht="45" customHeight="1">
      <c r="A5" s="1170" t="s">
        <v>314</v>
      </c>
      <c r="B5" s="462" t="s">
        <v>352</v>
      </c>
      <c r="C5" s="1176" t="s">
        <v>353</v>
      </c>
      <c r="D5" s="1176"/>
    </row>
    <row r="6" spans="1:5" ht="22.5" customHeight="1">
      <c r="A6" s="1174"/>
      <c r="B6" s="1014">
        <v>44834</v>
      </c>
      <c r="C6" s="778" t="s">
        <v>354</v>
      </c>
      <c r="D6" s="778" t="s">
        <v>355</v>
      </c>
    </row>
    <row r="7" spans="1:5" ht="12.75" customHeight="1">
      <c r="A7" s="471" t="s">
        <v>356</v>
      </c>
      <c r="B7" s="472">
        <v>15639139.96074</v>
      </c>
      <c r="C7" s="473">
        <v>0.10216593447805036</v>
      </c>
      <c r="D7" s="472">
        <v>1449679.4888499994</v>
      </c>
      <c r="E7" s="44"/>
    </row>
    <row r="8" spans="1:5" ht="12.75" customHeight="1">
      <c r="A8" s="463" t="s">
        <v>357</v>
      </c>
      <c r="B8" s="464">
        <v>25922.731190000002</v>
      </c>
      <c r="C8" s="465">
        <v>0.19715061630650615</v>
      </c>
      <c r="D8" s="464">
        <v>4269.0388000000021</v>
      </c>
      <c r="E8" s="53"/>
    </row>
    <row r="9" spans="1:5" ht="12.75" customHeight="1">
      <c r="A9" s="463" t="s">
        <v>358</v>
      </c>
      <c r="B9" s="464">
        <v>4492818.1215900006</v>
      </c>
      <c r="C9" s="465">
        <v>3.3956302892703363E-2</v>
      </c>
      <c r="D9" s="464">
        <v>147549.26542999968</v>
      </c>
      <c r="E9" s="53"/>
    </row>
    <row r="10" spans="1:5" ht="12.75" customHeight="1">
      <c r="A10" s="463" t="s">
        <v>359</v>
      </c>
      <c r="B10" s="464">
        <v>37906.391980000008</v>
      </c>
      <c r="C10" s="465">
        <v>-0.59567520991647949</v>
      </c>
      <c r="D10" s="464">
        <v>-55845.940079999993</v>
      </c>
    </row>
    <row r="11" spans="1:5" ht="12.75" customHeight="1">
      <c r="A11" s="463" t="s">
        <v>360</v>
      </c>
      <c r="B11" s="464">
        <v>10921737.87675</v>
      </c>
      <c r="C11" s="465">
        <v>0.14192412101589263</v>
      </c>
      <c r="D11" s="464">
        <v>1357408.9727999996</v>
      </c>
    </row>
    <row r="12" spans="1:5" ht="12.75" customHeight="1">
      <c r="A12" s="463" t="s">
        <v>361</v>
      </c>
      <c r="B12" s="464">
        <v>160754.83922999998</v>
      </c>
      <c r="C12" s="465">
        <v>-2.2509562609466138E-2</v>
      </c>
      <c r="D12" s="464">
        <v>-3701.848100000032</v>
      </c>
    </row>
    <row r="13" spans="1:5" ht="12.75" customHeight="1">
      <c r="A13" s="471" t="s">
        <v>362</v>
      </c>
      <c r="B13" s="472">
        <v>6448002.8658600003</v>
      </c>
      <c r="C13" s="473">
        <v>0.10562424242407664</v>
      </c>
      <c r="D13" s="472">
        <v>616000.80001999997</v>
      </c>
    </row>
    <row r="14" spans="1:5" ht="12.75" customHeight="1">
      <c r="A14" s="463" t="s">
        <v>363</v>
      </c>
      <c r="B14" s="464">
        <v>126979.69717999999</v>
      </c>
      <c r="C14" s="465">
        <v>0.33422679185067516</v>
      </c>
      <c r="D14" s="464">
        <v>31808.697799999994</v>
      </c>
    </row>
    <row r="15" spans="1:5" ht="12.75" customHeight="1">
      <c r="A15" s="463" t="s">
        <v>364</v>
      </c>
      <c r="B15" s="464">
        <v>5865215.9155599996</v>
      </c>
      <c r="C15" s="465">
        <v>9.9598570068268971E-2</v>
      </c>
      <c r="D15" s="464">
        <v>531254.89085999876</v>
      </c>
    </row>
    <row r="16" spans="1:5" ht="12.75" customHeight="1">
      <c r="A16" s="463" t="s">
        <v>365</v>
      </c>
      <c r="B16" s="464">
        <v>27036.052039999999</v>
      </c>
      <c r="C16" s="465">
        <v>0.3027185315152795</v>
      </c>
      <c r="D16" s="464">
        <v>6282.4883299999965</v>
      </c>
    </row>
    <row r="17" spans="1:6" ht="12.75" customHeight="1">
      <c r="A17" s="463" t="s">
        <v>366</v>
      </c>
      <c r="B17" s="464">
        <v>428771.20108000003</v>
      </c>
      <c r="C17" s="465">
        <v>0.12209555386903592</v>
      </c>
      <c r="D17" s="464">
        <v>46654.723030000052</v>
      </c>
    </row>
    <row r="18" spans="1:6" ht="22.5">
      <c r="A18" s="466" t="s">
        <v>367</v>
      </c>
      <c r="B18" s="464">
        <v>128431.08094000001</v>
      </c>
      <c r="C18" s="465">
        <v>0.11839636029825046</v>
      </c>
      <c r="D18" s="464">
        <v>13596.049729999999</v>
      </c>
    </row>
    <row r="19" spans="1:6" ht="12.75" customHeight="1">
      <c r="A19" s="474" t="s">
        <v>368</v>
      </c>
      <c r="B19" s="475">
        <v>22215573.907539997</v>
      </c>
      <c r="C19" s="476">
        <v>0.10326011181952623</v>
      </c>
      <c r="D19" s="475">
        <v>2079276.3385999985</v>
      </c>
    </row>
    <row r="20" spans="1:6" ht="12.75" customHeight="1">
      <c r="A20" s="463" t="s">
        <v>369</v>
      </c>
      <c r="B20" s="464">
        <v>31435009.092179999</v>
      </c>
      <c r="C20" s="465">
        <v>7.7696306535394596E-2</v>
      </c>
      <c r="D20" s="464">
        <v>2266300.8934500031</v>
      </c>
    </row>
    <row r="21" spans="1:6" ht="12.75" customHeight="1">
      <c r="A21" s="467" t="s">
        <v>256</v>
      </c>
      <c r="B21" s="468">
        <v>2597558.6723099998</v>
      </c>
      <c r="C21" s="469">
        <v>0.1035018100816789</v>
      </c>
      <c r="D21" s="468">
        <v>243635.32703000074</v>
      </c>
    </row>
    <row r="22" spans="1:6" ht="12.75" customHeight="1">
      <c r="A22" s="467" t="s">
        <v>262</v>
      </c>
      <c r="B22" s="468">
        <v>89257.650349999996</v>
      </c>
      <c r="C22" s="469">
        <v>9.5125905516777725E-3</v>
      </c>
      <c r="D22" s="468">
        <v>841.07072000000335</v>
      </c>
    </row>
    <row r="23" spans="1:6" ht="12.75" customHeight="1">
      <c r="A23" s="467" t="s">
        <v>258</v>
      </c>
      <c r="B23" s="468">
        <v>10491053.61125</v>
      </c>
      <c r="C23" s="469">
        <v>-1.1997145299875126E-3</v>
      </c>
      <c r="D23" s="468">
        <v>-12601.387520000339</v>
      </c>
    </row>
    <row r="24" spans="1:6" ht="12.75" customHeight="1">
      <c r="A24" s="467" t="s">
        <v>259</v>
      </c>
      <c r="B24" s="468">
        <v>8578026.7290299982</v>
      </c>
      <c r="C24" s="469">
        <v>0.27215849057480856</v>
      </c>
      <c r="D24" s="468">
        <v>1835135.1847899985</v>
      </c>
    </row>
    <row r="25" spans="1:6" ht="22.5">
      <c r="A25" s="470" t="s">
        <v>370</v>
      </c>
      <c r="B25" s="468">
        <v>459677.24459999992</v>
      </c>
      <c r="C25" s="469">
        <v>2.7415823058559916E-2</v>
      </c>
      <c r="D25" s="468">
        <v>12266.1435799998</v>
      </c>
    </row>
    <row r="26" spans="1:6">
      <c r="A26" s="474" t="s">
        <v>371</v>
      </c>
      <c r="B26" s="475">
        <v>22215573.907539997</v>
      </c>
      <c r="C26" s="476">
        <v>0.10326011181952623</v>
      </c>
      <c r="D26" s="475">
        <v>2079276.3385999985</v>
      </c>
    </row>
    <row r="27" spans="1:6" ht="12.75" customHeight="1">
      <c r="A27" s="463" t="s">
        <v>372</v>
      </c>
      <c r="B27" s="464">
        <v>31435009.092179999</v>
      </c>
      <c r="C27" s="465">
        <v>7.7696306535394596E-2</v>
      </c>
      <c r="D27" s="464">
        <v>2266300.8934500031</v>
      </c>
    </row>
    <row r="28" spans="1:6" ht="12.75" customHeight="1">
      <c r="A28" s="22" t="s">
        <v>313</v>
      </c>
    </row>
    <row r="29" spans="1:6" ht="12.75" customHeight="1">
      <c r="E29" s="71"/>
      <c r="F29" s="71"/>
    </row>
    <row r="30" spans="1:6" ht="26.25" customHeight="1">
      <c r="A30" s="1166" t="s">
        <v>346</v>
      </c>
      <c r="B30" s="1166"/>
      <c r="C30" s="1166"/>
      <c r="D30" s="1166"/>
      <c r="E30" s="71"/>
      <c r="F30" s="71"/>
    </row>
    <row r="31" spans="1:6" ht="12.75" customHeight="1"/>
    <row r="32" spans="1:6" ht="12.75" customHeight="1">
      <c r="A32" s="149" t="s">
        <v>718</v>
      </c>
    </row>
    <row r="33" spans="1:4" ht="12.75" customHeight="1">
      <c r="A33" s="529" t="s">
        <v>1060</v>
      </c>
    </row>
    <row r="34" spans="1:4" s="265" customFormat="1" ht="12.75" customHeight="1">
      <c r="A34" s="43"/>
    </row>
    <row r="35" spans="1:4" s="265" customFormat="1" ht="12.75" customHeight="1">
      <c r="A35" s="43"/>
      <c r="D35" s="65" t="s">
        <v>249</v>
      </c>
    </row>
    <row r="36" spans="1:4" ht="55.5" customHeight="1">
      <c r="A36" s="1170" t="s">
        <v>314</v>
      </c>
      <c r="B36" s="477" t="s">
        <v>315</v>
      </c>
      <c r="C36" s="1176" t="s">
        <v>373</v>
      </c>
      <c r="D36" s="1176"/>
    </row>
    <row r="37" spans="1:4" ht="21" customHeight="1">
      <c r="A37" s="1175"/>
      <c r="B37" s="502" t="s">
        <v>1595</v>
      </c>
      <c r="C37" s="462" t="s">
        <v>354</v>
      </c>
      <c r="D37" s="462" t="s">
        <v>355</v>
      </c>
    </row>
    <row r="38" spans="1:4">
      <c r="A38" s="80" t="s">
        <v>374</v>
      </c>
      <c r="B38" s="128">
        <v>503879.56940999994</v>
      </c>
      <c r="C38" s="129">
        <v>3.7562869985181976E-2</v>
      </c>
      <c r="D38" s="128">
        <v>18241.943019999948</v>
      </c>
    </row>
    <row r="39" spans="1:4">
      <c r="A39" s="80" t="s">
        <v>316</v>
      </c>
      <c r="B39" s="128">
        <v>120793.56632999999</v>
      </c>
      <c r="C39" s="129">
        <v>0.15518476244664992</v>
      </c>
      <c r="D39" s="128">
        <v>16227.119249999989</v>
      </c>
    </row>
    <row r="40" spans="1:4">
      <c r="A40" s="130" t="s">
        <v>317</v>
      </c>
      <c r="B40" s="131">
        <v>383086.00308000005</v>
      </c>
      <c r="C40" s="132">
        <v>5.2872635858956518E-3</v>
      </c>
      <c r="D40" s="133">
        <v>2014.8237700000755</v>
      </c>
    </row>
    <row r="41" spans="1:4">
      <c r="A41" s="80" t="s">
        <v>375</v>
      </c>
      <c r="B41" s="128">
        <v>28235.465940000002</v>
      </c>
      <c r="C41" s="129">
        <v>4.516855019952723E-2</v>
      </c>
      <c r="D41" s="128">
        <v>1220.238650000003</v>
      </c>
    </row>
    <row r="42" spans="1:4">
      <c r="A42" s="80" t="s">
        <v>376</v>
      </c>
      <c r="B42" s="128">
        <v>23711.14774</v>
      </c>
      <c r="C42" s="129">
        <v>-0.10591467554113849</v>
      </c>
      <c r="D42" s="128">
        <v>-2808.8577800000021</v>
      </c>
    </row>
    <row r="43" spans="1:4" ht="19.5" customHeight="1">
      <c r="A43" s="130" t="s">
        <v>377</v>
      </c>
      <c r="B43" s="131">
        <v>4524.3181999999997</v>
      </c>
      <c r="C43" s="132">
        <v>8.13594368034342</v>
      </c>
      <c r="D43" s="133">
        <v>4029.0964299999978</v>
      </c>
    </row>
    <row r="44" spans="1:4">
      <c r="A44" s="80" t="s">
        <v>378</v>
      </c>
      <c r="B44" s="128">
        <v>915908.61981000006</v>
      </c>
      <c r="C44" s="129">
        <v>-3.2539060430757077E-2</v>
      </c>
      <c r="D44" s="128">
        <v>-30805.177460000035</v>
      </c>
    </row>
    <row r="45" spans="1:4">
      <c r="A45" s="80" t="s">
        <v>379</v>
      </c>
      <c r="B45" s="128">
        <v>955865.29371</v>
      </c>
      <c r="C45" s="129">
        <v>3.4426094856900374E-2</v>
      </c>
      <c r="D45" s="128">
        <v>31811.561439999845</v>
      </c>
    </row>
    <row r="46" spans="1:4" ht="19.5" customHeight="1">
      <c r="A46" s="130" t="s">
        <v>318</v>
      </c>
      <c r="B46" s="131">
        <v>-39956.673900000009</v>
      </c>
      <c r="C46" s="132">
        <v>-2.7633080002197694</v>
      </c>
      <c r="D46" s="133">
        <v>-62616.738900000018</v>
      </c>
    </row>
    <row r="47" spans="1:4" ht="28.5" customHeight="1">
      <c r="A47" s="80" t="s">
        <v>319</v>
      </c>
      <c r="B47" s="128">
        <v>347653.64737999992</v>
      </c>
      <c r="C47" s="129">
        <v>-0.13995327730174847</v>
      </c>
      <c r="D47" s="128">
        <v>-56572.818700000062</v>
      </c>
    </row>
    <row r="48" spans="1:4" ht="19.5" customHeight="1">
      <c r="A48" s="80" t="s">
        <v>320</v>
      </c>
      <c r="B48" s="128">
        <v>-52183.712549999997</v>
      </c>
      <c r="C48" s="129">
        <v>-1.8504214132491059</v>
      </c>
      <c r="D48" s="128">
        <v>-113545.89338999998</v>
      </c>
    </row>
    <row r="49" spans="1:4">
      <c r="A49" s="80" t="s">
        <v>380</v>
      </c>
      <c r="B49" s="128">
        <v>399837.35993000004</v>
      </c>
      <c r="C49" s="129">
        <v>0.16616800624223602</v>
      </c>
      <c r="D49" s="128">
        <v>56973.074690000096</v>
      </c>
    </row>
    <row r="50" spans="1:4">
      <c r="A50" s="80" t="s">
        <v>381</v>
      </c>
      <c r="B50" s="128">
        <v>74953.04789999999</v>
      </c>
      <c r="C50" s="129">
        <v>0.23841778163993171</v>
      </c>
      <c r="D50" s="128">
        <v>14429.814939999997</v>
      </c>
    </row>
    <row r="51" spans="1:4" ht="19.5" customHeight="1">
      <c r="A51" s="478" t="s">
        <v>382</v>
      </c>
      <c r="B51" s="479">
        <v>324884.31202999991</v>
      </c>
      <c r="C51" s="480">
        <v>0.15068038957299557</v>
      </c>
      <c r="D51" s="481">
        <v>42543.25974999991</v>
      </c>
    </row>
    <row r="52" spans="1:4" ht="12.75" customHeight="1"/>
    <row r="53" spans="1:4" ht="21" customHeight="1">
      <c r="A53" s="1166" t="s">
        <v>321</v>
      </c>
      <c r="B53" s="1166"/>
      <c r="C53" s="1166"/>
    </row>
    <row r="54" spans="1:4" ht="12.75" customHeight="1"/>
    <row r="55" spans="1:4" ht="12.75" customHeight="1">
      <c r="A55" s="622" t="s">
        <v>81</v>
      </c>
    </row>
    <row r="56" spans="1:4" ht="12.75" customHeight="1">
      <c r="D56" s="35" t="s">
        <v>1121</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4.5703125" customWidth="1"/>
    <col min="2" max="2" width="8.85546875" style="265" customWidth="1"/>
    <col min="3" max="3" width="13.140625" style="265" customWidth="1"/>
    <col min="4" max="18" width="10" customWidth="1"/>
    <col min="19" max="19" width="12.140625" customWidth="1"/>
  </cols>
  <sheetData>
    <row r="1" spans="1:20" ht="18">
      <c r="A1" s="672" t="s">
        <v>982</v>
      </c>
      <c r="B1" s="672"/>
      <c r="C1" s="672"/>
      <c r="D1" s="567"/>
      <c r="E1" s="567"/>
      <c r="F1" s="567"/>
      <c r="G1" s="567"/>
      <c r="H1" s="567"/>
      <c r="I1" s="567"/>
      <c r="J1" s="567"/>
      <c r="K1" s="567"/>
      <c r="L1" s="567"/>
      <c r="M1" s="567"/>
      <c r="N1" s="567"/>
      <c r="O1" s="567"/>
      <c r="P1" s="567"/>
      <c r="Q1" s="567"/>
      <c r="R1" s="567"/>
      <c r="S1" s="567"/>
    </row>
    <row r="2" spans="1:20" ht="16.5">
      <c r="A2" s="673" t="s">
        <v>983</v>
      </c>
      <c r="B2" s="673"/>
      <c r="C2" s="673"/>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2" t="s">
        <v>664</v>
      </c>
      <c r="B4" s="152"/>
      <c r="C4" s="152"/>
      <c r="D4" s="343"/>
      <c r="E4" s="5"/>
      <c r="F4" s="6"/>
      <c r="G4" s="7"/>
      <c r="S4" s="139" t="str">
        <f>Naslovnica!A20</f>
        <v>Listopad 2022.</v>
      </c>
    </row>
    <row r="5" spans="1:20" ht="12.75" customHeight="1">
      <c r="A5" s="559" t="s">
        <v>956</v>
      </c>
      <c r="B5" s="559"/>
      <c r="C5" s="559"/>
      <c r="D5" s="344"/>
      <c r="E5" s="9"/>
      <c r="F5" s="10"/>
      <c r="G5" s="11"/>
      <c r="S5" s="537" t="str">
        <f>Naslovnica!A24</f>
        <v>October 2022</v>
      </c>
    </row>
    <row r="6" spans="1:20" ht="12.75" customHeight="1">
      <c r="E6" s="265"/>
    </row>
    <row r="7" spans="1:20" ht="12.75" customHeight="1">
      <c r="A7" s="1064"/>
      <c r="B7" s="1064"/>
      <c r="C7" s="1064"/>
      <c r="D7" s="1070" t="s">
        <v>19</v>
      </c>
      <c r="E7" s="1070"/>
      <c r="F7" s="1070"/>
      <c r="G7" s="1070" t="s">
        <v>20</v>
      </c>
      <c r="H7" s="1070"/>
      <c r="I7" s="1070"/>
      <c r="J7" s="1070" t="s">
        <v>21</v>
      </c>
      <c r="K7" s="1070"/>
      <c r="L7" s="1070"/>
      <c r="M7" s="1070" t="s">
        <v>22</v>
      </c>
      <c r="N7" s="1070"/>
      <c r="O7" s="1070"/>
      <c r="P7" s="1070" t="s">
        <v>628</v>
      </c>
      <c r="Q7" s="1070"/>
      <c r="R7" s="1070"/>
      <c r="S7" s="1070" t="s">
        <v>488</v>
      </c>
    </row>
    <row r="8" spans="1:20" ht="15" customHeight="1">
      <c r="A8" s="1065"/>
      <c r="B8" s="1065"/>
      <c r="C8" s="1065"/>
      <c r="D8" s="1071" t="s">
        <v>626</v>
      </c>
      <c r="E8" s="1072"/>
      <c r="F8" s="1072"/>
      <c r="G8" s="1071" t="s">
        <v>627</v>
      </c>
      <c r="H8" s="1072"/>
      <c r="I8" s="1072"/>
      <c r="J8" s="1071" t="s">
        <v>626</v>
      </c>
      <c r="K8" s="1072"/>
      <c r="L8" s="1072"/>
      <c r="M8" s="1071" t="s">
        <v>626</v>
      </c>
      <c r="N8" s="1072"/>
      <c r="O8" s="1072"/>
      <c r="P8" s="1071" t="s">
        <v>626</v>
      </c>
      <c r="Q8" s="1072"/>
      <c r="R8" s="1072"/>
      <c r="S8" s="1064"/>
    </row>
    <row r="9" spans="1:20">
      <c r="A9" s="1065" t="s">
        <v>625</v>
      </c>
      <c r="B9" s="1065"/>
      <c r="C9" s="1065"/>
      <c r="D9" s="675" t="s">
        <v>114</v>
      </c>
      <c r="E9" s="675" t="s">
        <v>115</v>
      </c>
      <c r="F9" s="675" t="s">
        <v>116</v>
      </c>
      <c r="G9" s="675" t="s">
        <v>114</v>
      </c>
      <c r="H9" s="675" t="s">
        <v>115</v>
      </c>
      <c r="I9" s="675" t="s">
        <v>116</v>
      </c>
      <c r="J9" s="675" t="s">
        <v>114</v>
      </c>
      <c r="K9" s="675" t="s">
        <v>115</v>
      </c>
      <c r="L9" s="675" t="s">
        <v>116</v>
      </c>
      <c r="M9" s="675" t="s">
        <v>114</v>
      </c>
      <c r="N9" s="675" t="s">
        <v>115</v>
      </c>
      <c r="O9" s="675" t="s">
        <v>116</v>
      </c>
      <c r="P9" s="675" t="s">
        <v>114</v>
      </c>
      <c r="Q9" s="675" t="s">
        <v>115</v>
      </c>
      <c r="R9" s="675" t="s">
        <v>116</v>
      </c>
      <c r="S9" s="1064"/>
    </row>
    <row r="10" spans="1:20" s="335" customFormat="1" ht="22.5" customHeight="1">
      <c r="A10" s="1058" t="s">
        <v>629</v>
      </c>
      <c r="B10" s="1058"/>
      <c r="C10" s="1058"/>
      <c r="D10" s="677">
        <v>43459</v>
      </c>
      <c r="E10" s="677">
        <v>634257</v>
      </c>
      <c r="F10" s="677">
        <v>28148</v>
      </c>
      <c r="G10" s="677">
        <v>46652</v>
      </c>
      <c r="H10" s="677">
        <v>327495</v>
      </c>
      <c r="I10" s="677">
        <v>10020</v>
      </c>
      <c r="J10" s="677">
        <v>78099</v>
      </c>
      <c r="K10" s="677">
        <v>358048</v>
      </c>
      <c r="L10" s="677">
        <v>13650</v>
      </c>
      <c r="M10" s="677">
        <v>42477</v>
      </c>
      <c r="N10" s="677">
        <v>552625</v>
      </c>
      <c r="O10" s="677">
        <v>25286</v>
      </c>
      <c r="P10" s="677">
        <v>210687</v>
      </c>
      <c r="Q10" s="677">
        <v>1872425</v>
      </c>
      <c r="R10" s="677">
        <v>77104</v>
      </c>
      <c r="S10" s="677">
        <v>2160216</v>
      </c>
    </row>
    <row r="11" spans="1:20" ht="21.75" customHeight="1">
      <c r="A11" s="1060" t="s">
        <v>630</v>
      </c>
      <c r="B11" s="1060"/>
      <c r="C11" s="1060"/>
      <c r="D11" s="676">
        <v>2.0117895617845622E-2</v>
      </c>
      <c r="E11" s="676">
        <v>0.29360813918608142</v>
      </c>
      <c r="F11" s="676">
        <v>1.3030178463635118E-2</v>
      </c>
      <c r="G11" s="676">
        <v>2.1595988549293219E-2</v>
      </c>
      <c r="H11" s="676">
        <v>0.15160289526602896</v>
      </c>
      <c r="I11" s="676">
        <v>4.6384250463842504E-3</v>
      </c>
      <c r="J11" s="676">
        <v>3.6153329111533294E-2</v>
      </c>
      <c r="K11" s="676">
        <v>0.16574638832413055</v>
      </c>
      <c r="L11" s="676">
        <v>6.3188125631881255E-3</v>
      </c>
      <c r="M11" s="676">
        <v>1.9663311446633115E-2</v>
      </c>
      <c r="N11" s="676">
        <v>0.25581932547485992</v>
      </c>
      <c r="O11" s="676">
        <v>1.1705310950386443E-2</v>
      </c>
      <c r="P11" s="676">
        <v>9.7530524725305254E-2</v>
      </c>
      <c r="Q11" s="676">
        <v>0.86677674825110085</v>
      </c>
      <c r="R11" s="676">
        <v>3.569272702359394E-2</v>
      </c>
      <c r="S11" s="676">
        <v>1</v>
      </c>
    </row>
    <row r="12" spans="1:20" ht="22.5" customHeight="1">
      <c r="A12" s="1063" t="s">
        <v>631</v>
      </c>
      <c r="B12" s="1063"/>
      <c r="C12" s="1063"/>
      <c r="D12" s="336">
        <v>42</v>
      </c>
      <c r="E12" s="336">
        <v>36</v>
      </c>
      <c r="F12" s="336">
        <v>1</v>
      </c>
      <c r="G12" s="336">
        <v>39</v>
      </c>
      <c r="H12" s="336">
        <v>47</v>
      </c>
      <c r="I12" s="336">
        <v>2</v>
      </c>
      <c r="J12" s="336">
        <v>28</v>
      </c>
      <c r="K12" s="336">
        <v>40</v>
      </c>
      <c r="L12" s="336">
        <v>2</v>
      </c>
      <c r="M12" s="336">
        <v>23</v>
      </c>
      <c r="N12" s="336">
        <v>39</v>
      </c>
      <c r="O12" s="336">
        <v>7</v>
      </c>
      <c r="P12" s="336">
        <v>132</v>
      </c>
      <c r="Q12" s="336">
        <v>162</v>
      </c>
      <c r="R12" s="336">
        <v>12</v>
      </c>
      <c r="S12" s="336">
        <v>306</v>
      </c>
    </row>
    <row r="13" spans="1:20" ht="22.5" customHeight="1">
      <c r="A13" s="1063" t="s">
        <v>632</v>
      </c>
      <c r="B13" s="1063"/>
      <c r="C13" s="1063"/>
      <c r="D13" s="336">
        <v>0</v>
      </c>
      <c r="E13" s="336">
        <v>2</v>
      </c>
      <c r="F13" s="336">
        <v>0</v>
      </c>
      <c r="G13" s="336">
        <v>0</v>
      </c>
      <c r="H13" s="336">
        <v>0</v>
      </c>
      <c r="I13" s="336">
        <v>0</v>
      </c>
      <c r="J13" s="336">
        <v>0</v>
      </c>
      <c r="K13" s="336">
        <v>0</v>
      </c>
      <c r="L13" s="336">
        <v>0</v>
      </c>
      <c r="M13" s="336">
        <v>0</v>
      </c>
      <c r="N13" s="336">
        <v>0</v>
      </c>
      <c r="O13" s="336">
        <v>0</v>
      </c>
      <c r="P13" s="336">
        <v>0</v>
      </c>
      <c r="Q13" s="336">
        <v>2</v>
      </c>
      <c r="R13" s="336">
        <v>0</v>
      </c>
      <c r="S13" s="336">
        <v>2</v>
      </c>
    </row>
    <row r="14" spans="1:20" ht="22.5" customHeight="1">
      <c r="A14" s="1063" t="s">
        <v>633</v>
      </c>
      <c r="B14" s="1063"/>
      <c r="C14" s="1063"/>
      <c r="D14" s="336">
        <v>1461</v>
      </c>
      <c r="E14" s="336">
        <v>0</v>
      </c>
      <c r="F14" s="336">
        <v>0</v>
      </c>
      <c r="G14" s="336">
        <v>1461</v>
      </c>
      <c r="H14" s="336">
        <v>0</v>
      </c>
      <c r="I14" s="336">
        <v>0</v>
      </c>
      <c r="J14" s="336">
        <v>2922</v>
      </c>
      <c r="K14" s="336">
        <v>0</v>
      </c>
      <c r="L14" s="336">
        <v>0</v>
      </c>
      <c r="M14" s="336">
        <v>1461</v>
      </c>
      <c r="N14" s="336">
        <v>0</v>
      </c>
      <c r="O14" s="336">
        <v>0</v>
      </c>
      <c r="P14" s="336">
        <v>7305</v>
      </c>
      <c r="Q14" s="336">
        <v>0</v>
      </c>
      <c r="R14" s="336">
        <v>0</v>
      </c>
      <c r="S14" s="336">
        <v>7305</v>
      </c>
      <c r="T14" s="77"/>
    </row>
    <row r="15" spans="1:20" ht="21.75" customHeight="1">
      <c r="A15" s="1060" t="s">
        <v>634</v>
      </c>
      <c r="B15" s="1060"/>
      <c r="C15" s="1060"/>
      <c r="D15" s="680">
        <v>1503</v>
      </c>
      <c r="E15" s="680">
        <v>38</v>
      </c>
      <c r="F15" s="680">
        <v>1</v>
      </c>
      <c r="G15" s="680">
        <v>1500</v>
      </c>
      <c r="H15" s="680">
        <v>47</v>
      </c>
      <c r="I15" s="680">
        <v>2</v>
      </c>
      <c r="J15" s="680">
        <v>2950</v>
      </c>
      <c r="K15" s="680">
        <v>40</v>
      </c>
      <c r="L15" s="680">
        <v>2</v>
      </c>
      <c r="M15" s="680">
        <v>1484</v>
      </c>
      <c r="N15" s="680">
        <v>39</v>
      </c>
      <c r="O15" s="680">
        <v>7</v>
      </c>
      <c r="P15" s="680">
        <v>7437</v>
      </c>
      <c r="Q15" s="680">
        <v>164</v>
      </c>
      <c r="R15" s="680">
        <v>12</v>
      </c>
      <c r="S15" s="680">
        <v>7613</v>
      </c>
    </row>
    <row r="16" spans="1:20" ht="22.5" customHeight="1">
      <c r="A16" s="1061" t="s">
        <v>635</v>
      </c>
      <c r="B16" s="1061"/>
      <c r="C16" s="1061"/>
      <c r="D16" s="174">
        <v>1</v>
      </c>
      <c r="E16" s="174">
        <v>1078</v>
      </c>
      <c r="F16" s="174">
        <v>0</v>
      </c>
      <c r="G16" s="174">
        <v>3</v>
      </c>
      <c r="H16" s="174">
        <v>436</v>
      </c>
      <c r="I16" s="174">
        <v>0</v>
      </c>
      <c r="J16" s="174">
        <v>0</v>
      </c>
      <c r="K16" s="174">
        <v>613</v>
      </c>
      <c r="L16" s="174">
        <v>0</v>
      </c>
      <c r="M16" s="174">
        <v>4</v>
      </c>
      <c r="N16" s="174">
        <v>947</v>
      </c>
      <c r="O16" s="174">
        <v>0</v>
      </c>
      <c r="P16" s="174">
        <v>8</v>
      </c>
      <c r="Q16" s="174">
        <v>3074</v>
      </c>
      <c r="R16" s="174">
        <v>0</v>
      </c>
      <c r="S16" s="174">
        <v>3082</v>
      </c>
    </row>
    <row r="17" spans="1:20" ht="22.5" customHeight="1">
      <c r="A17" s="1061" t="s">
        <v>636</v>
      </c>
      <c r="B17" s="1061"/>
      <c r="C17" s="1061"/>
      <c r="D17" s="175">
        <v>10</v>
      </c>
      <c r="E17" s="174">
        <v>1</v>
      </c>
      <c r="F17" s="174">
        <v>1068</v>
      </c>
      <c r="G17" s="174">
        <v>8</v>
      </c>
      <c r="H17" s="174">
        <v>3</v>
      </c>
      <c r="I17" s="174">
        <v>428</v>
      </c>
      <c r="J17" s="174">
        <v>22</v>
      </c>
      <c r="K17" s="174">
        <v>0</v>
      </c>
      <c r="L17" s="174">
        <v>591</v>
      </c>
      <c r="M17" s="174">
        <v>6</v>
      </c>
      <c r="N17" s="174">
        <v>4</v>
      </c>
      <c r="O17" s="174">
        <v>941</v>
      </c>
      <c r="P17" s="174">
        <v>46</v>
      </c>
      <c r="Q17" s="174">
        <v>8</v>
      </c>
      <c r="R17" s="174">
        <v>3028</v>
      </c>
      <c r="S17" s="174">
        <v>3082</v>
      </c>
    </row>
    <row r="18" spans="1:20" ht="22.5" customHeight="1">
      <c r="A18" s="1062" t="s">
        <v>637</v>
      </c>
      <c r="B18" s="1062"/>
      <c r="C18" s="1062"/>
      <c r="D18" s="174">
        <v>5</v>
      </c>
      <c r="E18" s="174">
        <v>15</v>
      </c>
      <c r="F18" s="174">
        <v>0</v>
      </c>
      <c r="G18" s="174">
        <v>4</v>
      </c>
      <c r="H18" s="174">
        <v>3</v>
      </c>
      <c r="I18" s="174">
        <v>0</v>
      </c>
      <c r="J18" s="174">
        <v>3</v>
      </c>
      <c r="K18" s="174">
        <v>4</v>
      </c>
      <c r="L18" s="174">
        <v>0</v>
      </c>
      <c r="M18" s="174">
        <v>4</v>
      </c>
      <c r="N18" s="174">
        <v>5</v>
      </c>
      <c r="O18" s="174">
        <v>1</v>
      </c>
      <c r="P18" s="174">
        <v>16</v>
      </c>
      <c r="Q18" s="174">
        <v>27</v>
      </c>
      <c r="R18" s="174">
        <v>1</v>
      </c>
      <c r="S18" s="174">
        <v>44</v>
      </c>
    </row>
    <row r="19" spans="1:20" ht="22.5" customHeight="1">
      <c r="A19" s="1059" t="s">
        <v>638</v>
      </c>
      <c r="B19" s="1059"/>
      <c r="C19" s="1059"/>
      <c r="D19" s="174">
        <v>1</v>
      </c>
      <c r="E19" s="174">
        <v>3</v>
      </c>
      <c r="F19" s="174">
        <v>1</v>
      </c>
      <c r="G19" s="174">
        <v>6</v>
      </c>
      <c r="H19" s="174">
        <v>11</v>
      </c>
      <c r="I19" s="174">
        <v>0</v>
      </c>
      <c r="J19" s="174">
        <v>4</v>
      </c>
      <c r="K19" s="174">
        <v>8</v>
      </c>
      <c r="L19" s="174">
        <v>0</v>
      </c>
      <c r="M19" s="174">
        <v>5</v>
      </c>
      <c r="N19" s="174">
        <v>5</v>
      </c>
      <c r="O19" s="174">
        <v>0</v>
      </c>
      <c r="P19" s="174">
        <v>16</v>
      </c>
      <c r="Q19" s="174">
        <v>27</v>
      </c>
      <c r="R19" s="174">
        <v>1</v>
      </c>
      <c r="S19" s="174">
        <v>44</v>
      </c>
    </row>
    <row r="20" spans="1:20" ht="22.5" customHeight="1">
      <c r="A20" s="1060" t="s">
        <v>639</v>
      </c>
      <c r="B20" s="1060"/>
      <c r="C20" s="1060"/>
      <c r="D20" s="680">
        <v>5</v>
      </c>
      <c r="E20" s="680">
        <v>-1089</v>
      </c>
      <c r="F20" s="680">
        <v>1069</v>
      </c>
      <c r="G20" s="680">
        <v>7</v>
      </c>
      <c r="H20" s="680">
        <v>-425</v>
      </c>
      <c r="I20" s="680">
        <v>428</v>
      </c>
      <c r="J20" s="680">
        <v>23</v>
      </c>
      <c r="K20" s="680">
        <v>-609</v>
      </c>
      <c r="L20" s="680">
        <v>591</v>
      </c>
      <c r="M20" s="680">
        <v>3</v>
      </c>
      <c r="N20" s="680">
        <v>-943</v>
      </c>
      <c r="O20" s="680">
        <v>940</v>
      </c>
      <c r="P20" s="680">
        <v>38</v>
      </c>
      <c r="Q20" s="680">
        <v>-3066</v>
      </c>
      <c r="R20" s="680">
        <v>3028</v>
      </c>
      <c r="S20" s="680">
        <v>0</v>
      </c>
    </row>
    <row r="21" spans="1:20" ht="22.5" customHeight="1">
      <c r="A21" s="1060" t="s">
        <v>640</v>
      </c>
      <c r="B21" s="1060"/>
      <c r="C21" s="1060"/>
      <c r="D21" s="680">
        <v>1</v>
      </c>
      <c r="E21" s="680">
        <v>236</v>
      </c>
      <c r="F21" s="680">
        <v>439</v>
      </c>
      <c r="G21" s="680">
        <v>3</v>
      </c>
      <c r="H21" s="680">
        <v>73</v>
      </c>
      <c r="I21" s="680">
        <v>175</v>
      </c>
      <c r="J21" s="680">
        <v>5</v>
      </c>
      <c r="K21" s="680">
        <v>126</v>
      </c>
      <c r="L21" s="680">
        <v>233</v>
      </c>
      <c r="M21" s="680">
        <v>0</v>
      </c>
      <c r="N21" s="680">
        <v>198</v>
      </c>
      <c r="O21" s="680">
        <v>410</v>
      </c>
      <c r="P21" s="680">
        <v>9</v>
      </c>
      <c r="Q21" s="680">
        <v>633</v>
      </c>
      <c r="R21" s="680">
        <v>1257</v>
      </c>
      <c r="S21" s="680">
        <v>1899</v>
      </c>
    </row>
    <row r="22" spans="1:20" ht="21.75" customHeight="1">
      <c r="A22" s="1058" t="s">
        <v>641</v>
      </c>
      <c r="B22" s="1058"/>
      <c r="C22" s="1058"/>
      <c r="D22" s="678">
        <v>44966</v>
      </c>
      <c r="E22" s="678">
        <v>632970</v>
      </c>
      <c r="F22" s="678">
        <v>28779</v>
      </c>
      <c r="G22" s="678">
        <v>48156</v>
      </c>
      <c r="H22" s="678">
        <v>327044</v>
      </c>
      <c r="I22" s="678">
        <v>10275</v>
      </c>
      <c r="J22" s="679">
        <v>81067</v>
      </c>
      <c r="K22" s="678">
        <v>357353</v>
      </c>
      <c r="L22" s="678">
        <v>14010</v>
      </c>
      <c r="M22" s="678">
        <v>43964</v>
      </c>
      <c r="N22" s="678">
        <v>551523</v>
      </c>
      <c r="O22" s="678">
        <v>25823</v>
      </c>
      <c r="P22" s="678">
        <v>218153</v>
      </c>
      <c r="Q22" s="678">
        <v>1868890</v>
      </c>
      <c r="R22" s="678">
        <v>78887</v>
      </c>
      <c r="S22" s="678">
        <v>2165930</v>
      </c>
    </row>
    <row r="23" spans="1:20" s="265" customFormat="1" ht="22.5" customHeight="1">
      <c r="A23" s="1059" t="s">
        <v>663</v>
      </c>
      <c r="B23" s="1059"/>
      <c r="C23" s="1059"/>
      <c r="D23" s="339">
        <v>1507</v>
      </c>
      <c r="E23" s="339">
        <v>-1287</v>
      </c>
      <c r="F23" s="339">
        <v>631</v>
      </c>
      <c r="G23" s="339">
        <v>1504</v>
      </c>
      <c r="H23" s="339">
        <v>-451</v>
      </c>
      <c r="I23" s="339">
        <v>255</v>
      </c>
      <c r="J23" s="339">
        <v>2968</v>
      </c>
      <c r="K23" s="339">
        <v>-695</v>
      </c>
      <c r="L23" s="339">
        <v>360</v>
      </c>
      <c r="M23" s="339">
        <v>1487</v>
      </c>
      <c r="N23" s="339">
        <v>-1102</v>
      </c>
      <c r="O23" s="339">
        <v>537</v>
      </c>
      <c r="P23" s="339">
        <v>7466</v>
      </c>
      <c r="Q23" s="339">
        <v>-3535</v>
      </c>
      <c r="R23" s="339">
        <v>1783</v>
      </c>
      <c r="S23" s="339">
        <v>5714</v>
      </c>
      <c r="T23" s="295"/>
    </row>
    <row r="24" spans="1:20" ht="22.5" customHeight="1">
      <c r="A24" s="1060" t="s">
        <v>642</v>
      </c>
      <c r="B24" s="1060"/>
      <c r="C24" s="1060"/>
      <c r="D24" s="676">
        <v>3.4676361628201292E-2</v>
      </c>
      <c r="E24" s="676">
        <v>-2.0291459140380002E-3</v>
      </c>
      <c r="F24" s="676">
        <v>2.2417223248543415E-2</v>
      </c>
      <c r="G24" s="676">
        <v>3.2238703592557663E-2</v>
      </c>
      <c r="H24" s="676">
        <v>-1.3771202613780363E-3</v>
      </c>
      <c r="I24" s="676">
        <v>2.5449101796407185E-2</v>
      </c>
      <c r="J24" s="676">
        <v>3.8003047414179439E-2</v>
      </c>
      <c r="K24" s="676">
        <v>-1.9410805255161319E-3</v>
      </c>
      <c r="L24" s="676">
        <v>2.6373626373626374E-2</v>
      </c>
      <c r="M24" s="676">
        <v>3.5007180356428184E-2</v>
      </c>
      <c r="N24" s="676">
        <v>-1.9941189776068761E-3</v>
      </c>
      <c r="O24" s="676">
        <v>2.1237048168947243E-2</v>
      </c>
      <c r="P24" s="676">
        <v>3.5436453127150699E-2</v>
      </c>
      <c r="Q24" s="676">
        <v>-1.8879260851569488E-3</v>
      </c>
      <c r="R24" s="676">
        <v>2.312461091512762E-2</v>
      </c>
      <c r="S24" s="676">
        <v>2.6451058597843921E-3</v>
      </c>
    </row>
    <row r="25" spans="1:20" ht="21.75" customHeight="1">
      <c r="A25" s="1060" t="s">
        <v>630</v>
      </c>
      <c r="B25" s="1060"/>
      <c r="C25" s="1060"/>
      <c r="D25" s="676">
        <v>2.0760597064540406E-2</v>
      </c>
      <c r="E25" s="676">
        <v>0.29223936138287016</v>
      </c>
      <c r="F25" s="676">
        <v>1.328713300983873E-2</v>
      </c>
      <c r="G25" s="676">
        <v>2.223340551172014E-2</v>
      </c>
      <c r="H25" s="676">
        <v>0.15099472282114382</v>
      </c>
      <c r="I25" s="676">
        <v>4.7439206253203012E-3</v>
      </c>
      <c r="J25" s="676">
        <v>3.7428264071322714E-2</v>
      </c>
      <c r="K25" s="676">
        <v>0.16498824985110322</v>
      </c>
      <c r="L25" s="676">
        <v>6.4683530862031553E-3</v>
      </c>
      <c r="M25" s="676">
        <v>2.0297978235677052E-2</v>
      </c>
      <c r="N25" s="676">
        <v>0.25463565304511226</v>
      </c>
      <c r="O25" s="676">
        <v>1.1922361295148043E-2</v>
      </c>
      <c r="P25" s="676">
        <v>0.10072024488326031</v>
      </c>
      <c r="Q25" s="676">
        <v>0.86285798710022943</v>
      </c>
      <c r="R25" s="676">
        <v>3.6421768016510231E-2</v>
      </c>
      <c r="S25" s="676">
        <v>1</v>
      </c>
    </row>
    <row r="26" spans="1:20">
      <c r="A26" s="22" t="s">
        <v>643</v>
      </c>
      <c r="B26" s="22"/>
      <c r="C26" s="22"/>
    </row>
    <row r="27" spans="1:20" ht="12.75" customHeight="1">
      <c r="A27" s="173" t="s">
        <v>644</v>
      </c>
      <c r="B27" s="173"/>
      <c r="C27" s="173"/>
      <c r="D27" s="171"/>
      <c r="E27" s="171"/>
      <c r="F27" s="171"/>
      <c r="G27" s="171"/>
      <c r="H27" s="172"/>
    </row>
    <row r="28" spans="1:20" ht="12.75" customHeight="1">
      <c r="A28" s="168" t="s">
        <v>645</v>
      </c>
      <c r="B28" s="168"/>
      <c r="C28" s="168"/>
      <c r="D28" s="170"/>
      <c r="E28" s="170"/>
      <c r="F28" s="170"/>
      <c r="G28" s="170"/>
      <c r="H28" s="170"/>
    </row>
    <row r="29" spans="1:20" ht="12.75" customHeight="1">
      <c r="A29" s="169"/>
      <c r="B29" s="169"/>
      <c r="C29" s="169"/>
      <c r="D29" s="168"/>
      <c r="E29" s="168"/>
      <c r="F29" s="168"/>
      <c r="G29" s="168"/>
      <c r="H29" s="168"/>
    </row>
    <row r="30" spans="1:20" ht="12.75" customHeight="1">
      <c r="B30" s="621"/>
      <c r="C30" s="621"/>
    </row>
    <row r="31" spans="1:20" ht="12.75" customHeight="1">
      <c r="A31" s="151" t="s">
        <v>665</v>
      </c>
      <c r="B31" s="201"/>
      <c r="C31" s="201"/>
      <c r="D31" s="201"/>
      <c r="E31" s="201"/>
      <c r="F31" s="201"/>
      <c r="S31" s="139" t="str">
        <f>Naslovnica!A20</f>
        <v>Listopad 2022.</v>
      </c>
    </row>
    <row r="32" spans="1:20">
      <c r="A32" s="566" t="s">
        <v>957</v>
      </c>
      <c r="B32" s="201"/>
      <c r="C32" s="201"/>
      <c r="D32" s="201"/>
      <c r="E32" s="201"/>
      <c r="F32" s="201"/>
      <c r="S32" s="537" t="str">
        <f>Naslovnica!A24</f>
        <v>October 2022</v>
      </c>
    </row>
    <row r="33" spans="1:19">
      <c r="B33"/>
      <c r="C33"/>
    </row>
    <row r="34" spans="1:19" ht="32.25" customHeight="1">
      <c r="A34" s="681"/>
      <c r="B34" s="1065" t="s">
        <v>613</v>
      </c>
      <c r="C34" s="1065"/>
      <c r="D34" s="1065"/>
      <c r="E34" s="1067" t="s">
        <v>614</v>
      </c>
      <c r="F34" s="1067"/>
      <c r="G34" s="1067"/>
      <c r="H34" s="1067" t="s">
        <v>615</v>
      </c>
      <c r="I34" s="1067"/>
      <c r="J34" s="1067"/>
      <c r="K34" s="1066" t="s">
        <v>616</v>
      </c>
      <c r="L34" s="1066"/>
      <c r="M34" s="1066"/>
      <c r="N34" s="1066" t="s">
        <v>617</v>
      </c>
      <c r="O34" s="1066"/>
      <c r="P34" s="1066"/>
      <c r="Q34" s="1067" t="s">
        <v>618</v>
      </c>
      <c r="R34" s="1067"/>
      <c r="S34" s="1067"/>
    </row>
    <row r="35" spans="1:19" ht="21">
      <c r="A35" s="681" t="s">
        <v>559</v>
      </c>
      <c r="B35" s="1065" t="s">
        <v>619</v>
      </c>
      <c r="C35" s="1065"/>
      <c r="D35" s="1065"/>
      <c r="E35" s="1065" t="s">
        <v>620</v>
      </c>
      <c r="F35" s="1065"/>
      <c r="G35" s="1065"/>
      <c r="H35" s="1065" t="s">
        <v>620</v>
      </c>
      <c r="I35" s="1065"/>
      <c r="J35" s="1065"/>
      <c r="K35" s="1065" t="s">
        <v>621</v>
      </c>
      <c r="L35" s="1065"/>
      <c r="M35" s="1065"/>
      <c r="N35" s="1065" t="s">
        <v>621</v>
      </c>
      <c r="O35" s="1065"/>
      <c r="P35" s="1065"/>
      <c r="Q35" s="1065" t="s">
        <v>621</v>
      </c>
      <c r="R35" s="1065"/>
      <c r="S35" s="1065"/>
    </row>
    <row r="36" spans="1:19">
      <c r="A36" s="681"/>
      <c r="B36" s="682" t="s">
        <v>114</v>
      </c>
      <c r="C36" s="682" t="s">
        <v>115</v>
      </c>
      <c r="D36" s="682" t="s">
        <v>116</v>
      </c>
      <c r="E36" s="682" t="s">
        <v>114</v>
      </c>
      <c r="F36" s="682" t="s">
        <v>115</v>
      </c>
      <c r="G36" s="682" t="s">
        <v>116</v>
      </c>
      <c r="H36" s="682" t="s">
        <v>114</v>
      </c>
      <c r="I36" s="682" t="s">
        <v>115</v>
      </c>
      <c r="J36" s="682" t="s">
        <v>116</v>
      </c>
      <c r="K36" s="682" t="s">
        <v>114</v>
      </c>
      <c r="L36" s="682" t="s">
        <v>115</v>
      </c>
      <c r="M36" s="682" t="s">
        <v>116</v>
      </c>
      <c r="N36" s="682" t="s">
        <v>114</v>
      </c>
      <c r="O36" s="682" t="s">
        <v>115</v>
      </c>
      <c r="P36" s="682" t="s">
        <v>116</v>
      </c>
      <c r="Q36" s="674" t="s">
        <v>114</v>
      </c>
      <c r="R36" s="674" t="s">
        <v>115</v>
      </c>
      <c r="S36" s="674" t="s">
        <v>116</v>
      </c>
    </row>
    <row r="37" spans="1:19">
      <c r="A37" s="178" t="s">
        <v>6</v>
      </c>
      <c r="B37" s="186">
        <v>5127</v>
      </c>
      <c r="C37" s="186">
        <v>189</v>
      </c>
      <c r="D37" s="186">
        <v>6</v>
      </c>
      <c r="E37" s="186">
        <v>3340</v>
      </c>
      <c r="F37" s="186">
        <v>98</v>
      </c>
      <c r="G37" s="186">
        <v>7</v>
      </c>
      <c r="H37" s="186">
        <v>8467</v>
      </c>
      <c r="I37" s="186">
        <v>287</v>
      </c>
      <c r="J37" s="186">
        <v>13</v>
      </c>
      <c r="K37" s="186">
        <v>213</v>
      </c>
      <c r="L37" s="186">
        <v>14</v>
      </c>
      <c r="M37" s="186">
        <v>-4</v>
      </c>
      <c r="N37" s="186">
        <v>233</v>
      </c>
      <c r="O37" s="186">
        <v>1</v>
      </c>
      <c r="P37" s="186">
        <v>0</v>
      </c>
      <c r="Q37" s="187">
        <v>5.5604039396583982E-2</v>
      </c>
      <c r="R37" s="187">
        <v>5.5147058823529438E-2</v>
      </c>
      <c r="S37" s="187">
        <v>-0.23529411764705888</v>
      </c>
    </row>
    <row r="38" spans="1:19">
      <c r="A38" s="78" t="s">
        <v>7</v>
      </c>
      <c r="B38" s="186">
        <v>58528</v>
      </c>
      <c r="C38" s="186">
        <v>49690</v>
      </c>
      <c r="D38" s="186">
        <v>155</v>
      </c>
      <c r="E38" s="186">
        <v>42873</v>
      </c>
      <c r="F38" s="186">
        <v>37778</v>
      </c>
      <c r="G38" s="186">
        <v>98</v>
      </c>
      <c r="H38" s="186">
        <v>101401</v>
      </c>
      <c r="I38" s="186">
        <v>87468</v>
      </c>
      <c r="J38" s="186">
        <v>253</v>
      </c>
      <c r="K38" s="186">
        <v>1650</v>
      </c>
      <c r="L38" s="186">
        <v>-1590</v>
      </c>
      <c r="M38" s="186">
        <v>5</v>
      </c>
      <c r="N38" s="186">
        <v>1101</v>
      </c>
      <c r="O38" s="186">
        <v>-1287</v>
      </c>
      <c r="P38" s="186">
        <v>5</v>
      </c>
      <c r="Q38" s="187">
        <v>2.7886467308666951E-2</v>
      </c>
      <c r="R38" s="187">
        <v>-3.1844595716420399E-2</v>
      </c>
      <c r="S38" s="187">
        <v>4.1152263374485631E-2</v>
      </c>
    </row>
    <row r="39" spans="1:19">
      <c r="A39" s="78" t="s">
        <v>8</v>
      </c>
      <c r="B39" s="186">
        <v>32162</v>
      </c>
      <c r="C39" s="186">
        <v>114661</v>
      </c>
      <c r="D39" s="186">
        <v>186</v>
      </c>
      <c r="E39" s="186">
        <v>23829</v>
      </c>
      <c r="F39" s="186">
        <v>95718</v>
      </c>
      <c r="G39" s="186">
        <v>179</v>
      </c>
      <c r="H39" s="186">
        <v>55991</v>
      </c>
      <c r="I39" s="186">
        <v>210379</v>
      </c>
      <c r="J39" s="186">
        <v>365</v>
      </c>
      <c r="K39" s="186">
        <v>1232</v>
      </c>
      <c r="L39" s="186">
        <v>-510</v>
      </c>
      <c r="M39" s="186">
        <v>-1</v>
      </c>
      <c r="N39" s="186">
        <v>769</v>
      </c>
      <c r="O39" s="186">
        <v>-707</v>
      </c>
      <c r="P39" s="186">
        <v>-2</v>
      </c>
      <c r="Q39" s="187">
        <v>3.7062418966475219E-2</v>
      </c>
      <c r="R39" s="187">
        <v>-5.7515264938845512E-3</v>
      </c>
      <c r="S39" s="187">
        <v>-8.152173913043459E-3</v>
      </c>
    </row>
    <row r="40" spans="1:19">
      <c r="A40" s="78" t="s">
        <v>9</v>
      </c>
      <c r="B40" s="186">
        <v>17939</v>
      </c>
      <c r="C40" s="186">
        <v>135463</v>
      </c>
      <c r="D40" s="186">
        <v>94</v>
      </c>
      <c r="E40" s="186">
        <v>6240</v>
      </c>
      <c r="F40" s="186">
        <v>123947</v>
      </c>
      <c r="G40" s="186">
        <v>106</v>
      </c>
      <c r="H40" s="186">
        <v>24179</v>
      </c>
      <c r="I40" s="186">
        <v>259410</v>
      </c>
      <c r="J40" s="186">
        <v>200</v>
      </c>
      <c r="K40" s="186">
        <v>841</v>
      </c>
      <c r="L40" s="186">
        <v>-261</v>
      </c>
      <c r="M40" s="186">
        <v>5</v>
      </c>
      <c r="N40" s="186">
        <v>315</v>
      </c>
      <c r="O40" s="186">
        <v>-119</v>
      </c>
      <c r="P40" s="186">
        <v>2</v>
      </c>
      <c r="Q40" s="187">
        <v>5.0210658906311156E-2</v>
      </c>
      <c r="R40" s="187">
        <v>-1.4627198891412618E-3</v>
      </c>
      <c r="S40" s="187">
        <v>3.6269430051813378E-2</v>
      </c>
    </row>
    <row r="41" spans="1:19">
      <c r="A41" s="78" t="s">
        <v>10</v>
      </c>
      <c r="B41" s="186">
        <v>15053</v>
      </c>
      <c r="C41" s="186">
        <v>154675</v>
      </c>
      <c r="D41" s="186">
        <v>94</v>
      </c>
      <c r="E41" s="186">
        <v>4268</v>
      </c>
      <c r="F41" s="186">
        <v>141929</v>
      </c>
      <c r="G41" s="186">
        <v>66</v>
      </c>
      <c r="H41" s="186">
        <v>19321</v>
      </c>
      <c r="I41" s="186">
        <v>296604</v>
      </c>
      <c r="J41" s="186">
        <v>160</v>
      </c>
      <c r="K41" s="186">
        <v>596</v>
      </c>
      <c r="L41" s="186">
        <v>-435</v>
      </c>
      <c r="M41" s="186">
        <v>1</v>
      </c>
      <c r="N41" s="186">
        <v>170</v>
      </c>
      <c r="O41" s="186">
        <v>-262</v>
      </c>
      <c r="P41" s="186">
        <v>0</v>
      </c>
      <c r="Q41" s="187">
        <v>4.1282673133926195E-2</v>
      </c>
      <c r="R41" s="187">
        <v>-2.3444253467025389E-3</v>
      </c>
      <c r="S41" s="187">
        <v>6.2893081761006275E-3</v>
      </c>
    </row>
    <row r="42" spans="1:19">
      <c r="A42" s="78" t="s">
        <v>11</v>
      </c>
      <c r="B42" s="186">
        <v>5090</v>
      </c>
      <c r="C42" s="186">
        <v>160114</v>
      </c>
      <c r="D42" s="186">
        <v>81</v>
      </c>
      <c r="E42" s="186">
        <v>1441</v>
      </c>
      <c r="F42" s="186">
        <v>148306</v>
      </c>
      <c r="G42" s="186">
        <v>82</v>
      </c>
      <c r="H42" s="186">
        <v>6531</v>
      </c>
      <c r="I42" s="186">
        <v>308420</v>
      </c>
      <c r="J42" s="186">
        <v>163</v>
      </c>
      <c r="K42" s="186">
        <v>243</v>
      </c>
      <c r="L42" s="186">
        <v>143</v>
      </c>
      <c r="M42" s="186">
        <v>-1</v>
      </c>
      <c r="N42" s="186">
        <v>72</v>
      </c>
      <c r="O42" s="186">
        <v>-107</v>
      </c>
      <c r="P42" s="186">
        <v>0</v>
      </c>
      <c r="Q42" s="187">
        <v>5.0675675675675658E-2</v>
      </c>
      <c r="R42" s="187">
        <v>1.1673757393371176E-4</v>
      </c>
      <c r="S42" s="187">
        <v>-6.0975609756097615E-3</v>
      </c>
    </row>
    <row r="43" spans="1:19">
      <c r="A43" s="78" t="s">
        <v>12</v>
      </c>
      <c r="B43" s="186">
        <v>833</v>
      </c>
      <c r="C43" s="186">
        <v>135366</v>
      </c>
      <c r="D43" s="186">
        <v>87</v>
      </c>
      <c r="E43" s="186">
        <v>515</v>
      </c>
      <c r="F43" s="186">
        <v>135041</v>
      </c>
      <c r="G43" s="186">
        <v>84</v>
      </c>
      <c r="H43" s="186">
        <v>1348</v>
      </c>
      <c r="I43" s="186">
        <v>270407</v>
      </c>
      <c r="J43" s="186">
        <v>171</v>
      </c>
      <c r="K43" s="186">
        <v>13</v>
      </c>
      <c r="L43" s="186">
        <v>469</v>
      </c>
      <c r="M43" s="186">
        <v>-2</v>
      </c>
      <c r="N43" s="186">
        <v>4</v>
      </c>
      <c r="O43" s="186">
        <v>195</v>
      </c>
      <c r="P43" s="186">
        <v>0</v>
      </c>
      <c r="Q43" s="187">
        <v>1.277235161532686E-2</v>
      </c>
      <c r="R43" s="187">
        <v>2.4616023400050313E-3</v>
      </c>
      <c r="S43" s="187">
        <v>-1.1560693641618491E-2</v>
      </c>
    </row>
    <row r="44" spans="1:19">
      <c r="A44" s="78" t="s">
        <v>13</v>
      </c>
      <c r="B44" s="186">
        <v>585</v>
      </c>
      <c r="C44" s="186">
        <v>113407</v>
      </c>
      <c r="D44" s="186">
        <v>105</v>
      </c>
      <c r="E44" s="186">
        <v>330</v>
      </c>
      <c r="F44" s="186">
        <v>121271</v>
      </c>
      <c r="G44" s="186">
        <v>104</v>
      </c>
      <c r="H44" s="186">
        <v>915</v>
      </c>
      <c r="I44" s="186">
        <v>234678</v>
      </c>
      <c r="J44" s="186">
        <v>209</v>
      </c>
      <c r="K44" s="186">
        <v>8</v>
      </c>
      <c r="L44" s="186">
        <v>143</v>
      </c>
      <c r="M44" s="186">
        <v>1</v>
      </c>
      <c r="N44" s="186">
        <v>7</v>
      </c>
      <c r="O44" s="186">
        <v>167</v>
      </c>
      <c r="P44" s="186">
        <v>-6</v>
      </c>
      <c r="Q44" s="187">
        <v>1.6666666666666607E-2</v>
      </c>
      <c r="R44" s="187">
        <v>1.3227061714908839E-3</v>
      </c>
      <c r="S44" s="187">
        <v>-2.3364485981308358E-2</v>
      </c>
    </row>
    <row r="45" spans="1:19">
      <c r="A45" s="78" t="s">
        <v>14</v>
      </c>
      <c r="B45" s="186">
        <v>0</v>
      </c>
      <c r="C45" s="186">
        <v>106273</v>
      </c>
      <c r="D45" s="186">
        <v>156</v>
      </c>
      <c r="E45" s="186">
        <v>0</v>
      </c>
      <c r="F45" s="186">
        <v>94900</v>
      </c>
      <c r="G45" s="186">
        <v>12719</v>
      </c>
      <c r="H45" s="186">
        <v>0</v>
      </c>
      <c r="I45" s="186">
        <v>201173</v>
      </c>
      <c r="J45" s="186">
        <v>12875</v>
      </c>
      <c r="K45" s="186">
        <v>-1</v>
      </c>
      <c r="L45" s="186">
        <v>216</v>
      </c>
      <c r="M45" s="186">
        <v>0</v>
      </c>
      <c r="N45" s="186">
        <v>0</v>
      </c>
      <c r="O45" s="186">
        <v>398</v>
      </c>
      <c r="P45" s="186">
        <v>11</v>
      </c>
      <c r="Q45" s="187">
        <v>-1</v>
      </c>
      <c r="R45" s="187">
        <v>3.0614432660713842E-3</v>
      </c>
      <c r="S45" s="187">
        <v>8.5509950248763289E-4</v>
      </c>
    </row>
    <row r="46" spans="1:19">
      <c r="A46" s="78" t="s">
        <v>15</v>
      </c>
      <c r="B46" s="186">
        <v>0</v>
      </c>
      <c r="C46" s="186">
        <v>56</v>
      </c>
      <c r="D46" s="186">
        <v>33136</v>
      </c>
      <c r="E46" s="186">
        <v>0</v>
      </c>
      <c r="F46" s="186">
        <v>5</v>
      </c>
      <c r="G46" s="186">
        <v>27729</v>
      </c>
      <c r="H46" s="186">
        <v>0</v>
      </c>
      <c r="I46" s="186">
        <v>61</v>
      </c>
      <c r="J46" s="186">
        <v>60865</v>
      </c>
      <c r="K46" s="186">
        <v>0</v>
      </c>
      <c r="L46" s="186">
        <v>-3</v>
      </c>
      <c r="M46" s="186">
        <v>943</v>
      </c>
      <c r="N46" s="186">
        <v>0</v>
      </c>
      <c r="O46" s="186">
        <v>0</v>
      </c>
      <c r="P46" s="186">
        <v>837</v>
      </c>
      <c r="Q46" s="187" t="s">
        <v>1205</v>
      </c>
      <c r="R46" s="187">
        <v>-4.6875E-2</v>
      </c>
      <c r="S46" s="187">
        <v>3.0126089532030109E-2</v>
      </c>
    </row>
    <row r="47" spans="1:19">
      <c r="A47" s="78" t="s">
        <v>16</v>
      </c>
      <c r="B47" s="186">
        <v>0</v>
      </c>
      <c r="C47" s="186">
        <v>3</v>
      </c>
      <c r="D47" s="186">
        <v>2244</v>
      </c>
      <c r="E47" s="186">
        <v>0</v>
      </c>
      <c r="F47" s="186">
        <v>0</v>
      </c>
      <c r="G47" s="186">
        <v>1369</v>
      </c>
      <c r="H47" s="186">
        <v>0</v>
      </c>
      <c r="I47" s="186">
        <v>3</v>
      </c>
      <c r="J47" s="186">
        <v>3613</v>
      </c>
      <c r="K47" s="186">
        <v>0</v>
      </c>
      <c r="L47" s="186">
        <v>0</v>
      </c>
      <c r="M47" s="186">
        <v>14</v>
      </c>
      <c r="N47" s="186">
        <v>0</v>
      </c>
      <c r="O47" s="186">
        <v>0</v>
      </c>
      <c r="P47" s="186">
        <v>-25</v>
      </c>
      <c r="Q47" s="187" t="s">
        <v>1205</v>
      </c>
      <c r="R47" s="187">
        <v>0</v>
      </c>
      <c r="S47" s="187">
        <v>-3.0353200883002085E-3</v>
      </c>
    </row>
    <row r="48" spans="1:19" ht="24">
      <c r="A48" s="684" t="s">
        <v>622</v>
      </c>
      <c r="B48" s="685">
        <v>135317</v>
      </c>
      <c r="C48" s="685">
        <v>969897</v>
      </c>
      <c r="D48" s="685">
        <v>36344</v>
      </c>
      <c r="E48" s="685">
        <v>82836</v>
      </c>
      <c r="F48" s="685">
        <v>898993</v>
      </c>
      <c r="G48" s="685">
        <v>42543</v>
      </c>
      <c r="H48" s="685">
        <v>218153</v>
      </c>
      <c r="I48" s="685">
        <v>1868890</v>
      </c>
      <c r="J48" s="685">
        <v>78887</v>
      </c>
      <c r="K48" s="685">
        <v>4795</v>
      </c>
      <c r="L48" s="685">
        <v>-1814</v>
      </c>
      <c r="M48" s="685">
        <v>961</v>
      </c>
      <c r="N48" s="685">
        <v>2671</v>
      </c>
      <c r="O48" s="685">
        <v>-1721</v>
      </c>
      <c r="P48" s="685">
        <v>822</v>
      </c>
      <c r="Q48" s="686">
        <v>3.5436453127150713E-2</v>
      </c>
      <c r="R48" s="686">
        <v>-1.8879260851569768E-3</v>
      </c>
      <c r="S48" s="686">
        <v>2.3124610915127519E-2</v>
      </c>
    </row>
    <row r="49" spans="1:19" ht="24">
      <c r="A49" s="687" t="s">
        <v>623</v>
      </c>
      <c r="B49" s="1069">
        <v>1141558</v>
      </c>
      <c r="C49" s="1069"/>
      <c r="D49" s="1069"/>
      <c r="E49" s="1069">
        <v>1024372</v>
      </c>
      <c r="F49" s="1069"/>
      <c r="G49" s="1069"/>
      <c r="H49" s="1069">
        <v>2165930</v>
      </c>
      <c r="I49" s="1069"/>
      <c r="J49" s="1069"/>
      <c r="K49" s="1069">
        <v>3942</v>
      </c>
      <c r="L49" s="1069"/>
      <c r="M49" s="1069"/>
      <c r="N49" s="1069">
        <v>1772</v>
      </c>
      <c r="O49" s="1069"/>
      <c r="P49" s="1069"/>
      <c r="Q49" s="1068">
        <v>2.6451058597845023E-3</v>
      </c>
      <c r="R49" s="1068"/>
      <c r="S49" s="1068"/>
    </row>
    <row r="50" spans="1:19">
      <c r="A50" s="15" t="s">
        <v>624</v>
      </c>
      <c r="B50"/>
      <c r="C50"/>
    </row>
    <row r="52" spans="1:19">
      <c r="A52" s="621" t="s">
        <v>81</v>
      </c>
    </row>
    <row r="53" spans="1:19">
      <c r="A53" s="621"/>
      <c r="S53" s="14" t="s">
        <v>831</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5" customWidth="1"/>
    <col min="4" max="4" width="21.85546875" customWidth="1"/>
    <col min="5" max="5" width="14.85546875" customWidth="1"/>
  </cols>
  <sheetData>
    <row r="1" spans="1:8" ht="12.75" customHeight="1">
      <c r="A1" s="149" t="s">
        <v>719</v>
      </c>
    </row>
    <row r="2" spans="1:8" ht="12.75" customHeight="1">
      <c r="A2" s="529" t="s">
        <v>720</v>
      </c>
    </row>
    <row r="3" spans="1:8">
      <c r="D3" s="319"/>
      <c r="E3" s="65" t="s">
        <v>249</v>
      </c>
    </row>
    <row r="4" spans="1:8" ht="79.5" customHeight="1">
      <c r="A4" s="1170" t="s">
        <v>347</v>
      </c>
      <c r="B4" s="462" t="s">
        <v>348</v>
      </c>
      <c r="C4" s="501" t="s">
        <v>329</v>
      </c>
      <c r="D4" s="462" t="s">
        <v>349</v>
      </c>
      <c r="E4" s="501" t="s">
        <v>329</v>
      </c>
    </row>
    <row r="5" spans="1:8" ht="15.75" customHeight="1">
      <c r="A5" s="1170"/>
      <c r="B5" s="502" t="s">
        <v>1595</v>
      </c>
      <c r="C5" s="503"/>
      <c r="D5" s="502" t="s">
        <v>1595</v>
      </c>
      <c r="E5" s="503"/>
    </row>
    <row r="6" spans="1:8">
      <c r="A6" s="504" t="s">
        <v>1529</v>
      </c>
      <c r="B6" s="505">
        <v>2385</v>
      </c>
      <c r="C6" s="506">
        <v>-2.9698942229454843E-2</v>
      </c>
      <c r="D6" s="505">
        <v>349456.50399</v>
      </c>
      <c r="E6" s="506">
        <v>0.20697443113158012</v>
      </c>
      <c r="F6" s="44"/>
      <c r="G6" s="77"/>
      <c r="H6" s="77"/>
    </row>
    <row r="7" spans="1:8">
      <c r="A7" s="504" t="s">
        <v>1450</v>
      </c>
      <c r="B7" s="505">
        <v>1448</v>
      </c>
      <c r="C7" s="506">
        <v>0.22194092827004219</v>
      </c>
      <c r="D7" s="505">
        <v>204908.674</v>
      </c>
      <c r="E7" s="506">
        <v>0.2155360764473678</v>
      </c>
      <c r="F7" s="44"/>
      <c r="G7" s="77"/>
      <c r="H7" s="77"/>
    </row>
    <row r="8" spans="1:8">
      <c r="A8" s="504" t="s">
        <v>1451</v>
      </c>
      <c r="B8" s="505">
        <v>993</v>
      </c>
      <c r="C8" s="506">
        <v>0.26658163265306123</v>
      </c>
      <c r="D8" s="505">
        <v>201102.38894</v>
      </c>
      <c r="E8" s="506">
        <v>0.22915264129093232</v>
      </c>
      <c r="F8" s="44"/>
      <c r="G8" s="77"/>
      <c r="H8" s="77"/>
    </row>
    <row r="9" spans="1:8">
      <c r="A9" s="504" t="s">
        <v>1503</v>
      </c>
      <c r="B9" s="505">
        <v>5368</v>
      </c>
      <c r="C9" s="506">
        <v>0.2928709055876686</v>
      </c>
      <c r="D9" s="505">
        <v>1210742.8388999999</v>
      </c>
      <c r="E9" s="506">
        <v>0.35771202606700087</v>
      </c>
      <c r="F9" s="44"/>
      <c r="G9" s="77"/>
      <c r="H9" s="77"/>
    </row>
    <row r="10" spans="1:8">
      <c r="A10" s="504" t="s">
        <v>1504</v>
      </c>
      <c r="B10" s="505">
        <v>133</v>
      </c>
      <c r="C10" s="506">
        <v>0.30392156862745096</v>
      </c>
      <c r="D10" s="505">
        <v>38962.813000000002</v>
      </c>
      <c r="E10" s="506">
        <v>0.23287965941310496</v>
      </c>
      <c r="F10" s="44"/>
      <c r="G10" s="77"/>
      <c r="H10" s="77"/>
    </row>
    <row r="11" spans="1:8">
      <c r="A11" s="504" t="s">
        <v>1505</v>
      </c>
      <c r="B11" s="505">
        <v>3638</v>
      </c>
      <c r="C11" s="506">
        <v>-5.1955154498222588E-3</v>
      </c>
      <c r="D11" s="505">
        <v>744672.84008999995</v>
      </c>
      <c r="E11" s="506">
        <v>0.21700690996051447</v>
      </c>
      <c r="F11" s="44"/>
      <c r="G11" s="77"/>
      <c r="H11" s="77"/>
    </row>
    <row r="12" spans="1:8" ht="24">
      <c r="A12" s="504" t="s">
        <v>1530</v>
      </c>
      <c r="B12" s="505">
        <v>1331</v>
      </c>
      <c r="C12" s="506">
        <v>0.52114285714285713</v>
      </c>
      <c r="D12" s="505">
        <v>381197.53008</v>
      </c>
      <c r="E12" s="506">
        <v>0.59046521308775435</v>
      </c>
      <c r="F12" s="44"/>
      <c r="G12" s="77"/>
      <c r="H12" s="77"/>
    </row>
    <row r="13" spans="1:8">
      <c r="A13" s="504" t="s">
        <v>1531</v>
      </c>
      <c r="B13" s="505">
        <v>7760</v>
      </c>
      <c r="C13" s="506">
        <v>5.2774386107719444E-2</v>
      </c>
      <c r="D13" s="505">
        <v>1488006.1455099999</v>
      </c>
      <c r="E13" s="506">
        <v>0.21265185455274332</v>
      </c>
      <c r="F13" s="44"/>
      <c r="G13" s="77"/>
      <c r="H13" s="77"/>
    </row>
    <row r="14" spans="1:8">
      <c r="A14" s="504" t="s">
        <v>1506</v>
      </c>
      <c r="B14" s="505">
        <v>1872</v>
      </c>
      <c r="C14" s="506">
        <v>0.31276297335203368</v>
      </c>
      <c r="D14" s="505">
        <v>347971.02770000004</v>
      </c>
      <c r="E14" s="506">
        <v>0.67335519957473677</v>
      </c>
      <c r="F14" s="44"/>
      <c r="G14" s="77"/>
      <c r="H14" s="77"/>
    </row>
    <row r="15" spans="1:8">
      <c r="A15" s="504" t="s">
        <v>1507</v>
      </c>
      <c r="B15" s="505">
        <v>7381</v>
      </c>
      <c r="C15" s="506">
        <v>-0.16258225550260949</v>
      </c>
      <c r="D15" s="505">
        <v>944062.61194000009</v>
      </c>
      <c r="E15" s="506">
        <v>1.4143364214140612E-3</v>
      </c>
      <c r="F15" s="44"/>
      <c r="G15" s="77"/>
      <c r="H15" s="77"/>
    </row>
    <row r="16" spans="1:8">
      <c r="A16" s="504" t="s">
        <v>1508</v>
      </c>
      <c r="B16" s="505">
        <v>2843</v>
      </c>
      <c r="C16" s="506">
        <v>0.70750750750750746</v>
      </c>
      <c r="D16" s="505">
        <v>571420.05288999993</v>
      </c>
      <c r="E16" s="506">
        <v>0.99502922593794429</v>
      </c>
      <c r="F16" s="44"/>
      <c r="G16" s="77"/>
      <c r="H16" s="77"/>
    </row>
    <row r="17" spans="1:11">
      <c r="A17" s="504" t="s">
        <v>1532</v>
      </c>
      <c r="B17" s="505">
        <v>336</v>
      </c>
      <c r="C17" s="506">
        <v>0.87709497206703912</v>
      </c>
      <c r="D17" s="505">
        <v>203999.67718999999</v>
      </c>
      <c r="E17" s="506">
        <v>1.4349300252855755</v>
      </c>
      <c r="F17" s="44"/>
      <c r="G17" s="77"/>
      <c r="H17" s="77"/>
    </row>
    <row r="18" spans="1:11">
      <c r="A18" s="504" t="s">
        <v>1533</v>
      </c>
      <c r="B18" s="505">
        <v>30</v>
      </c>
      <c r="C18" s="506">
        <v>0</v>
      </c>
      <c r="D18" s="505">
        <v>3799.2495800000002</v>
      </c>
      <c r="E18" s="506">
        <v>0</v>
      </c>
      <c r="F18" s="44"/>
      <c r="G18" s="77"/>
      <c r="H18" s="77"/>
    </row>
    <row r="19" spans="1:11" s="265" customFormat="1">
      <c r="A19" s="504" t="s">
        <v>1534</v>
      </c>
      <c r="B19" s="505">
        <v>6522</v>
      </c>
      <c r="C19" s="506">
        <v>5.9110100682039625E-2</v>
      </c>
      <c r="D19" s="505">
        <v>1221030.3437999999</v>
      </c>
      <c r="E19" s="506">
        <v>0.37034358794424937</v>
      </c>
      <c r="F19" s="44"/>
      <c r="G19" s="77"/>
      <c r="H19" s="77"/>
    </row>
    <row r="20" spans="1:11">
      <c r="A20" s="504" t="s">
        <v>1452</v>
      </c>
      <c r="B20" s="505">
        <v>213</v>
      </c>
      <c r="C20" s="506">
        <v>0.12698412698412698</v>
      </c>
      <c r="D20" s="505">
        <v>123705.95516</v>
      </c>
      <c r="E20" s="506">
        <v>0.46077326450345174</v>
      </c>
      <c r="F20" s="44"/>
      <c r="G20" s="77"/>
      <c r="H20" s="77"/>
    </row>
    <row r="21" spans="1:11">
      <c r="A21" s="507" t="s">
        <v>350</v>
      </c>
      <c r="B21" s="508">
        <v>42253</v>
      </c>
      <c r="C21" s="509">
        <v>8.2993720363962575E-2</v>
      </c>
      <c r="D21" s="508">
        <v>8035038.6527699996</v>
      </c>
      <c r="E21" s="509">
        <v>0.31284837671651999</v>
      </c>
      <c r="G21" s="77"/>
      <c r="H21" s="77"/>
    </row>
    <row r="22" spans="1:11">
      <c r="A22" s="17" t="s">
        <v>344</v>
      </c>
    </row>
    <row r="23" spans="1:11" ht="76.5" customHeight="1">
      <c r="A23" s="1173" t="s">
        <v>351</v>
      </c>
      <c r="B23" s="1173"/>
      <c r="C23" s="1173"/>
      <c r="D23" s="1173"/>
      <c r="E23" s="1173"/>
      <c r="G23" s="1177"/>
      <c r="H23" s="1177"/>
      <c r="I23" s="1177"/>
      <c r="J23" s="1177"/>
      <c r="K23" s="1177"/>
    </row>
    <row r="24" spans="1:11" ht="21.75" customHeight="1">
      <c r="A24" s="1166" t="s">
        <v>321</v>
      </c>
      <c r="B24" s="1166"/>
      <c r="C24" s="1166"/>
      <c r="D24" s="1166"/>
      <c r="E24" s="1166"/>
      <c r="F24" s="71"/>
    </row>
    <row r="25" spans="1:11" ht="12.75" customHeight="1"/>
    <row r="26" spans="1:11" ht="12.75" customHeight="1">
      <c r="A26" s="622" t="s">
        <v>81</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869</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6" t="s">
        <v>721</v>
      </c>
    </row>
    <row r="2" spans="1:9" ht="12.75" customHeight="1">
      <c r="A2" s="533" t="s">
        <v>722</v>
      </c>
    </row>
    <row r="3" spans="1:9" ht="12.75" customHeight="1">
      <c r="E3" s="74"/>
      <c r="F3" s="74"/>
      <c r="I3" s="65" t="s">
        <v>324</v>
      </c>
    </row>
    <row r="4" spans="1:9" s="265" customFormat="1" ht="21" customHeight="1">
      <c r="A4" s="452"/>
      <c r="B4" s="1168" t="s">
        <v>322</v>
      </c>
      <c r="C4" s="1168"/>
      <c r="D4" s="1168"/>
      <c r="E4" s="1168"/>
      <c r="F4" s="1168" t="s">
        <v>323</v>
      </c>
      <c r="G4" s="1168"/>
      <c r="H4" s="1168"/>
      <c r="I4" s="1168"/>
    </row>
    <row r="5" spans="1:9" ht="89.25" customHeight="1">
      <c r="A5" s="462" t="s">
        <v>325</v>
      </c>
      <c r="B5" s="792" t="s">
        <v>326</v>
      </c>
      <c r="C5" s="1179" t="s">
        <v>327</v>
      </c>
      <c r="D5" s="792" t="s">
        <v>799</v>
      </c>
      <c r="E5" s="1179" t="s">
        <v>327</v>
      </c>
      <c r="F5" s="792" t="s">
        <v>328</v>
      </c>
      <c r="G5" s="1179" t="s">
        <v>883</v>
      </c>
      <c r="H5" s="792" t="s">
        <v>800</v>
      </c>
      <c r="I5" s="1179" t="s">
        <v>883</v>
      </c>
    </row>
    <row r="6" spans="1:9" ht="17.25" customHeight="1">
      <c r="A6" s="482"/>
      <c r="B6" s="502">
        <v>44834</v>
      </c>
      <c r="C6" s="1179"/>
      <c r="D6" s="502">
        <v>44834</v>
      </c>
      <c r="E6" s="1179"/>
      <c r="F6" s="502" t="s">
        <v>1595</v>
      </c>
      <c r="G6" s="1179"/>
      <c r="H6" s="502" t="s">
        <v>1595</v>
      </c>
      <c r="I6" s="1179"/>
    </row>
    <row r="7" spans="1:9" ht="12.75" customHeight="1">
      <c r="A7" s="495" t="s">
        <v>330</v>
      </c>
      <c r="B7" s="496"/>
      <c r="C7" s="497"/>
      <c r="D7" s="496"/>
      <c r="E7" s="497"/>
      <c r="F7" s="496"/>
      <c r="G7" s="497"/>
      <c r="H7" s="496"/>
      <c r="I7" s="497"/>
    </row>
    <row r="8" spans="1:9" ht="12.75" customHeight="1">
      <c r="A8" s="487" t="s">
        <v>331</v>
      </c>
      <c r="B8" s="484">
        <v>27</v>
      </c>
      <c r="C8" s="485">
        <v>0</v>
      </c>
      <c r="D8" s="486">
        <v>84483.299760000009</v>
      </c>
      <c r="E8" s="485">
        <v>-0.33692769258592381</v>
      </c>
      <c r="F8" s="484">
        <v>5</v>
      </c>
      <c r="G8" s="485">
        <v>4</v>
      </c>
      <c r="H8" s="486">
        <v>6859.5455400000001</v>
      </c>
      <c r="I8" s="485">
        <v>32.41548537210852</v>
      </c>
    </row>
    <row r="9" spans="1:9" ht="12.75" customHeight="1">
      <c r="A9" s="487" t="s">
        <v>332</v>
      </c>
      <c r="B9" s="484">
        <v>32250</v>
      </c>
      <c r="C9" s="485">
        <v>-3.4170884370039831E-2</v>
      </c>
      <c r="D9" s="486">
        <v>1835189.5999199995</v>
      </c>
      <c r="E9" s="485">
        <v>-2.4654376395176064E-3</v>
      </c>
      <c r="F9" s="484">
        <v>8089</v>
      </c>
      <c r="G9" s="485">
        <v>3.7051282051282053E-2</v>
      </c>
      <c r="H9" s="486">
        <v>906548.25061999972</v>
      </c>
      <c r="I9" s="485">
        <v>6.3645117175833335E-2</v>
      </c>
    </row>
    <row r="10" spans="1:9" ht="12.75" customHeight="1">
      <c r="A10" s="483" t="s">
        <v>333</v>
      </c>
      <c r="B10" s="484">
        <v>5821</v>
      </c>
      <c r="C10" s="485">
        <v>-3.0318174246210229E-2</v>
      </c>
      <c r="D10" s="486">
        <v>309961.52042000002</v>
      </c>
      <c r="E10" s="485">
        <v>-0.11742590425117526</v>
      </c>
      <c r="F10" s="484">
        <v>871</v>
      </c>
      <c r="G10" s="485">
        <v>-8.3157894736842111E-2</v>
      </c>
      <c r="H10" s="486">
        <v>104772.54681999999</v>
      </c>
      <c r="I10" s="485">
        <v>2.449890447212183E-2</v>
      </c>
    </row>
    <row r="11" spans="1:9" ht="12.75" customHeight="1">
      <c r="A11" s="487" t="s">
        <v>334</v>
      </c>
      <c r="B11" s="484">
        <v>23</v>
      </c>
      <c r="C11" s="485">
        <v>-0.23333333333333334</v>
      </c>
      <c r="D11" s="486">
        <v>3792.7201500000006</v>
      </c>
      <c r="E11" s="485">
        <v>-0.55177403048240414</v>
      </c>
      <c r="F11" s="484">
        <v>1</v>
      </c>
      <c r="G11" s="485">
        <v>0</v>
      </c>
      <c r="H11" s="486">
        <v>423.8954</v>
      </c>
      <c r="I11" s="485">
        <v>0.14642868579064239</v>
      </c>
    </row>
    <row r="12" spans="1:9" ht="12.75" customHeight="1">
      <c r="A12" s="488" t="s">
        <v>335</v>
      </c>
      <c r="B12" s="484">
        <v>0</v>
      </c>
      <c r="C12" s="485">
        <v>0</v>
      </c>
      <c r="D12" s="486">
        <v>0</v>
      </c>
      <c r="E12" s="485">
        <v>0</v>
      </c>
      <c r="F12" s="484">
        <v>0</v>
      </c>
      <c r="G12" s="485">
        <v>0</v>
      </c>
      <c r="H12" s="486">
        <v>0</v>
      </c>
      <c r="I12" s="485">
        <v>0</v>
      </c>
    </row>
    <row r="13" spans="1:9" ht="29.25">
      <c r="A13" s="483" t="s">
        <v>336</v>
      </c>
      <c r="B13" s="484">
        <v>528</v>
      </c>
      <c r="C13" s="485">
        <v>3.5294117647058823E-2</v>
      </c>
      <c r="D13" s="486">
        <v>77915.829750000004</v>
      </c>
      <c r="E13" s="485">
        <v>0.29919242626933584</v>
      </c>
      <c r="F13" s="484">
        <v>126</v>
      </c>
      <c r="G13" s="485">
        <v>1.4230769230769231</v>
      </c>
      <c r="H13" s="486">
        <v>10197.103539999998</v>
      </c>
      <c r="I13" s="485">
        <v>-0.26372238188926167</v>
      </c>
    </row>
    <row r="14" spans="1:9" ht="12.75" customHeight="1">
      <c r="A14" s="487" t="s">
        <v>337</v>
      </c>
      <c r="B14" s="484">
        <v>15</v>
      </c>
      <c r="C14" s="485">
        <v>0</v>
      </c>
      <c r="D14" s="486">
        <v>277.6764</v>
      </c>
      <c r="E14" s="485">
        <v>-0.46125628096244992</v>
      </c>
      <c r="F14" s="484">
        <v>6</v>
      </c>
      <c r="G14" s="485">
        <v>-0.33333333333333331</v>
      </c>
      <c r="H14" s="486">
        <v>359.90270000000004</v>
      </c>
      <c r="I14" s="485">
        <v>-0.43676320839054078</v>
      </c>
    </row>
    <row r="15" spans="1:9" ht="22.5" customHeight="1">
      <c r="A15" s="489" t="s">
        <v>338</v>
      </c>
      <c r="B15" s="492">
        <v>38664</v>
      </c>
      <c r="C15" s="491">
        <v>-3.2819691815089057E-2</v>
      </c>
      <c r="D15" s="492">
        <v>2311620.6464</v>
      </c>
      <c r="E15" s="491">
        <v>-3.169613756197847E-2</v>
      </c>
      <c r="F15" s="492">
        <v>9098</v>
      </c>
      <c r="G15" s="493">
        <v>3.2338590718257121E-2</v>
      </c>
      <c r="H15" s="492">
        <v>1029161.24462</v>
      </c>
      <c r="I15" s="493">
        <v>6.1391478420144169E-2</v>
      </c>
    </row>
    <row r="16" spans="1:9" ht="15" customHeight="1">
      <c r="A16" s="495" t="s">
        <v>339</v>
      </c>
      <c r="B16" s="498"/>
      <c r="C16" s="494"/>
      <c r="D16" s="498"/>
      <c r="E16" s="499"/>
      <c r="F16" s="498"/>
      <c r="G16" s="494"/>
      <c r="H16" s="498"/>
      <c r="I16" s="499"/>
    </row>
    <row r="17" spans="1:9" ht="12.75" customHeight="1">
      <c r="A17" s="487" t="s">
        <v>331</v>
      </c>
      <c r="B17" s="484">
        <v>195</v>
      </c>
      <c r="C17" s="485">
        <v>-0.12946428571428573</v>
      </c>
      <c r="D17" s="484">
        <v>500623.15009000001</v>
      </c>
      <c r="E17" s="485">
        <v>-7.3294986391462216E-2</v>
      </c>
      <c r="F17" s="484">
        <v>8</v>
      </c>
      <c r="G17" s="485">
        <v>-0.2</v>
      </c>
      <c r="H17" s="486">
        <v>64408.364079999999</v>
      </c>
      <c r="I17" s="485">
        <v>1.5867473761128832</v>
      </c>
    </row>
    <row r="18" spans="1:9" ht="12.75" customHeight="1">
      <c r="A18" s="487" t="s">
        <v>332</v>
      </c>
      <c r="B18" s="484">
        <v>90057</v>
      </c>
      <c r="C18" s="485">
        <v>9.1348659096692889E-2</v>
      </c>
      <c r="D18" s="484">
        <v>8341694.5190099999</v>
      </c>
      <c r="E18" s="485">
        <v>0.21124679986724249</v>
      </c>
      <c r="F18" s="484">
        <v>26195</v>
      </c>
      <c r="G18" s="485">
        <v>9.9890829694323141E-2</v>
      </c>
      <c r="H18" s="486">
        <v>4251630.9703300009</v>
      </c>
      <c r="I18" s="485">
        <v>0.31207954719171332</v>
      </c>
    </row>
    <row r="19" spans="1:9" ht="12.75" customHeight="1">
      <c r="A19" s="483" t="s">
        <v>333</v>
      </c>
      <c r="B19" s="484">
        <v>21997</v>
      </c>
      <c r="C19" s="485">
        <v>-2.1355163055567915E-2</v>
      </c>
      <c r="D19" s="484">
        <v>3898181.5392800006</v>
      </c>
      <c r="E19" s="485">
        <v>6.5246078224954027E-2</v>
      </c>
      <c r="F19" s="484">
        <v>4758</v>
      </c>
      <c r="G19" s="485">
        <v>5.3820598006644516E-2</v>
      </c>
      <c r="H19" s="486">
        <v>1598012.41447</v>
      </c>
      <c r="I19" s="485">
        <v>0.44246160468567908</v>
      </c>
    </row>
    <row r="20" spans="1:9" ht="12.75" customHeight="1">
      <c r="A20" s="487" t="s">
        <v>334</v>
      </c>
      <c r="B20" s="484">
        <v>1510</v>
      </c>
      <c r="C20" s="485">
        <v>5.0800278357689632E-2</v>
      </c>
      <c r="D20" s="484">
        <v>1281982.50859</v>
      </c>
      <c r="E20" s="485">
        <v>5.5449281130128363E-2</v>
      </c>
      <c r="F20" s="484">
        <v>300</v>
      </c>
      <c r="G20" s="485">
        <v>0.60427807486631013</v>
      </c>
      <c r="H20" s="486">
        <v>392497.08117000008</v>
      </c>
      <c r="I20" s="485">
        <v>0.81983285678833473</v>
      </c>
    </row>
    <row r="21" spans="1:9" ht="12.75" customHeight="1">
      <c r="A21" s="488" t="s">
        <v>335</v>
      </c>
      <c r="B21" s="484">
        <v>0</v>
      </c>
      <c r="C21" s="485">
        <v>0</v>
      </c>
      <c r="D21" s="484">
        <v>0</v>
      </c>
      <c r="E21" s="485">
        <v>0</v>
      </c>
      <c r="F21" s="484">
        <v>0</v>
      </c>
      <c r="G21" s="485">
        <v>0</v>
      </c>
      <c r="H21" s="486">
        <v>0</v>
      </c>
      <c r="I21" s="485">
        <v>0</v>
      </c>
    </row>
    <row r="22" spans="1:9" ht="29.25">
      <c r="A22" s="483" t="s">
        <v>336</v>
      </c>
      <c r="B22" s="484">
        <v>8503</v>
      </c>
      <c r="C22" s="485">
        <v>7.6192886976332114E-2</v>
      </c>
      <c r="D22" s="484">
        <v>2125030.7805499998</v>
      </c>
      <c r="E22" s="485">
        <v>4.220279790574339E-2</v>
      </c>
      <c r="F22" s="484">
        <v>1802</v>
      </c>
      <c r="G22" s="485">
        <v>0.10824108241082411</v>
      </c>
      <c r="H22" s="486">
        <v>678345.61806000001</v>
      </c>
      <c r="I22" s="485">
        <v>0.21916788170065321</v>
      </c>
    </row>
    <row r="23" spans="1:9" ht="12.75" customHeight="1">
      <c r="A23" s="487" t="s">
        <v>340</v>
      </c>
      <c r="B23" s="484">
        <v>330</v>
      </c>
      <c r="C23" s="485">
        <v>3.125E-2</v>
      </c>
      <c r="D23" s="484">
        <v>39126.985489999992</v>
      </c>
      <c r="E23" s="485">
        <v>0.38324258585844106</v>
      </c>
      <c r="F23" s="484">
        <v>92</v>
      </c>
      <c r="G23" s="485">
        <v>0.91666666666666663</v>
      </c>
      <c r="H23" s="486">
        <v>20982.960039999998</v>
      </c>
      <c r="I23" s="485">
        <v>2.8252824377955394</v>
      </c>
    </row>
    <row r="24" spans="1:9" ht="22.5" customHeight="1">
      <c r="A24" s="489" t="s">
        <v>341</v>
      </c>
      <c r="B24" s="490">
        <v>122592</v>
      </c>
      <c r="C24" s="491">
        <v>6.7149497728024518E-2</v>
      </c>
      <c r="D24" s="492">
        <v>16186639.48301</v>
      </c>
      <c r="E24" s="491">
        <v>0.12654417343327026</v>
      </c>
      <c r="F24" s="492">
        <v>33155</v>
      </c>
      <c r="G24" s="493">
        <v>9.7774981789285481E-2</v>
      </c>
      <c r="H24" s="492">
        <v>7005877.4081499996</v>
      </c>
      <c r="I24" s="493">
        <v>0.36018607893553262</v>
      </c>
    </row>
    <row r="25" spans="1:9" ht="15" customHeight="1">
      <c r="A25" s="495" t="s">
        <v>342</v>
      </c>
      <c r="B25" s="498"/>
      <c r="C25" s="494"/>
      <c r="D25" s="498"/>
      <c r="E25" s="500"/>
      <c r="F25" s="498"/>
      <c r="G25" s="494"/>
      <c r="H25" s="498"/>
      <c r="I25" s="500"/>
    </row>
    <row r="26" spans="1:9" ht="12.75" customHeight="1">
      <c r="A26" s="487" t="s">
        <v>331</v>
      </c>
      <c r="B26" s="484">
        <v>2</v>
      </c>
      <c r="C26" s="485">
        <v>0</v>
      </c>
      <c r="D26" s="484">
        <v>0</v>
      </c>
      <c r="E26" s="485">
        <v>0</v>
      </c>
      <c r="F26" s="484"/>
      <c r="G26" s="485"/>
      <c r="H26" s="484"/>
      <c r="I26" s="485"/>
    </row>
    <row r="27" spans="1:9" ht="12.75" customHeight="1">
      <c r="A27" s="487" t="s">
        <v>332</v>
      </c>
      <c r="B27" s="484">
        <v>4</v>
      </c>
      <c r="C27" s="485">
        <v>-0.42857142857142855</v>
      </c>
      <c r="D27" s="484">
        <v>0</v>
      </c>
      <c r="E27" s="485">
        <v>0</v>
      </c>
      <c r="F27" s="484"/>
      <c r="G27" s="485"/>
      <c r="H27" s="484"/>
      <c r="I27" s="485"/>
    </row>
    <row r="28" spans="1:9" ht="12.75" customHeight="1">
      <c r="A28" s="483" t="s">
        <v>333</v>
      </c>
      <c r="B28" s="484">
        <v>0</v>
      </c>
      <c r="C28" s="485">
        <v>0</v>
      </c>
      <c r="D28" s="484">
        <v>0</v>
      </c>
      <c r="E28" s="485">
        <v>0</v>
      </c>
      <c r="F28" s="484"/>
      <c r="G28" s="485"/>
      <c r="H28" s="484"/>
      <c r="I28" s="485"/>
    </row>
    <row r="29" spans="1:9" ht="12.75" customHeight="1">
      <c r="A29" s="487" t="s">
        <v>334</v>
      </c>
      <c r="B29" s="484">
        <v>0</v>
      </c>
      <c r="C29" s="485">
        <v>0</v>
      </c>
      <c r="D29" s="484">
        <v>0</v>
      </c>
      <c r="E29" s="485">
        <v>0</v>
      </c>
      <c r="F29" s="484"/>
      <c r="G29" s="485"/>
      <c r="H29" s="484"/>
      <c r="I29" s="485"/>
    </row>
    <row r="30" spans="1:9" ht="12.75" customHeight="1">
      <c r="A30" s="488" t="s">
        <v>343</v>
      </c>
      <c r="B30" s="484">
        <v>0</v>
      </c>
      <c r="C30" s="485">
        <v>0</v>
      </c>
      <c r="D30" s="484">
        <v>0</v>
      </c>
      <c r="E30" s="485">
        <v>0</v>
      </c>
      <c r="F30" s="484"/>
      <c r="G30" s="485"/>
      <c r="H30" s="484"/>
      <c r="I30" s="485"/>
    </row>
    <row r="31" spans="1:9" ht="29.25">
      <c r="A31" s="483" t="s">
        <v>336</v>
      </c>
      <c r="B31" s="484">
        <v>0</v>
      </c>
      <c r="C31" s="485">
        <v>-1</v>
      </c>
      <c r="D31" s="484">
        <v>0</v>
      </c>
      <c r="E31" s="485">
        <v>0</v>
      </c>
      <c r="F31" s="484"/>
      <c r="G31" s="485"/>
      <c r="H31" s="484"/>
      <c r="I31" s="485"/>
    </row>
    <row r="32" spans="1:9" ht="12.75" customHeight="1">
      <c r="A32" s="487" t="s">
        <v>337</v>
      </c>
      <c r="B32" s="484">
        <v>0</v>
      </c>
      <c r="C32" s="485">
        <v>0</v>
      </c>
      <c r="D32" s="484">
        <v>0</v>
      </c>
      <c r="E32" s="485">
        <v>0</v>
      </c>
      <c r="F32" s="484"/>
      <c r="G32" s="485"/>
      <c r="H32" s="484"/>
      <c r="I32" s="485"/>
    </row>
    <row r="33" spans="1:9" ht="22.5" customHeight="1">
      <c r="A33" s="489" t="s">
        <v>338</v>
      </c>
      <c r="B33" s="492">
        <v>6</v>
      </c>
      <c r="C33" s="491">
        <v>-0.4</v>
      </c>
      <c r="D33" s="492">
        <v>0</v>
      </c>
      <c r="E33" s="491">
        <v>0</v>
      </c>
      <c r="F33" s="492"/>
      <c r="G33" s="491"/>
      <c r="H33" s="492"/>
      <c r="I33" s="491"/>
    </row>
    <row r="34" spans="1:9" ht="12.75" customHeight="1">
      <c r="A34" s="17" t="s">
        <v>344</v>
      </c>
    </row>
    <row r="35" spans="1:9" ht="48" customHeight="1">
      <c r="A35" s="1180" t="s">
        <v>345</v>
      </c>
      <c r="B35" s="1180"/>
      <c r="C35" s="1180"/>
      <c r="D35" s="1180"/>
      <c r="E35" s="1180"/>
      <c r="F35" s="1180"/>
      <c r="G35" s="1180"/>
      <c r="H35" s="1180"/>
      <c r="I35" s="1180"/>
    </row>
    <row r="36" spans="1:9" ht="25.5" customHeight="1">
      <c r="A36" s="1178" t="s">
        <v>346</v>
      </c>
      <c r="B36" s="1178"/>
      <c r="C36" s="1178"/>
      <c r="D36" s="1178"/>
      <c r="E36" s="1178"/>
      <c r="F36" s="1178"/>
      <c r="G36" s="1178"/>
      <c r="H36" s="1178"/>
      <c r="I36" s="1178"/>
    </row>
    <row r="37" spans="1:9" ht="58.5" customHeight="1">
      <c r="A37" s="1173" t="s">
        <v>801</v>
      </c>
      <c r="B37" s="1173"/>
      <c r="C37" s="1173"/>
      <c r="D37" s="1173"/>
      <c r="E37" s="1173"/>
      <c r="F37" s="1173"/>
      <c r="G37" s="1173"/>
      <c r="H37" s="1173"/>
      <c r="I37" s="1173"/>
    </row>
    <row r="38" spans="1:9" ht="22.5" customHeight="1">
      <c r="A38" s="1178" t="s">
        <v>321</v>
      </c>
      <c r="B38" s="1178"/>
      <c r="C38" s="1178"/>
      <c r="D38" s="1178"/>
      <c r="E38" s="1178"/>
      <c r="F38" s="1178"/>
      <c r="G38" s="1178"/>
      <c r="H38" s="1178"/>
      <c r="I38" s="1178"/>
    </row>
    <row r="39" spans="1:9" ht="12.75" customHeight="1"/>
    <row r="40" spans="1:9" ht="12.75" customHeight="1">
      <c r="A40" s="622" t="s">
        <v>81</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79" t="s">
        <v>870</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49" t="s">
        <v>723</v>
      </c>
      <c r="C1" s="43"/>
      <c r="O1" s="139"/>
    </row>
    <row r="2" spans="1:15">
      <c r="A2" s="532" t="s">
        <v>724</v>
      </c>
      <c r="O2" s="66"/>
    </row>
    <row r="3" spans="1:15" ht="12.75" customHeight="1">
      <c r="A3" s="43"/>
      <c r="B3" s="64"/>
      <c r="C3" s="64"/>
      <c r="D3" s="64"/>
      <c r="E3" s="64"/>
      <c r="F3" s="64"/>
      <c r="G3" s="64"/>
      <c r="H3" s="64"/>
      <c r="I3" s="64"/>
      <c r="J3" s="64"/>
      <c r="K3" s="64"/>
      <c r="L3" s="64"/>
      <c r="M3" s="64"/>
      <c r="O3" s="65" t="s">
        <v>249</v>
      </c>
    </row>
    <row r="4" spans="1:15" ht="30.75" customHeight="1">
      <c r="A4" s="510" t="s">
        <v>1596</v>
      </c>
      <c r="B4" s="1181" t="s">
        <v>287</v>
      </c>
      <c r="C4" s="1181"/>
      <c r="D4" s="1181" t="s">
        <v>288</v>
      </c>
      <c r="E4" s="1181"/>
      <c r="F4" s="1181" t="s">
        <v>289</v>
      </c>
      <c r="G4" s="1181"/>
      <c r="H4" s="1181" t="s">
        <v>290</v>
      </c>
      <c r="I4" s="1181"/>
      <c r="J4" s="1181" t="s">
        <v>291</v>
      </c>
      <c r="K4" s="1181"/>
      <c r="L4" s="1181" t="s">
        <v>292</v>
      </c>
      <c r="M4" s="1181"/>
      <c r="N4" s="1181" t="s">
        <v>293</v>
      </c>
      <c r="O4" s="1181"/>
    </row>
    <row r="5" spans="1:15" ht="48.75" customHeight="1">
      <c r="A5" s="779" t="s">
        <v>286</v>
      </c>
      <c r="B5" s="780" t="s">
        <v>294</v>
      </c>
      <c r="C5" s="780" t="s">
        <v>295</v>
      </c>
      <c r="D5" s="780" t="s">
        <v>294</v>
      </c>
      <c r="E5" s="780" t="s">
        <v>295</v>
      </c>
      <c r="F5" s="780" t="s">
        <v>294</v>
      </c>
      <c r="G5" s="780" t="s">
        <v>295</v>
      </c>
      <c r="H5" s="780" t="s">
        <v>294</v>
      </c>
      <c r="I5" s="780" t="s">
        <v>295</v>
      </c>
      <c r="J5" s="780" t="s">
        <v>294</v>
      </c>
      <c r="K5" s="780" t="s">
        <v>295</v>
      </c>
      <c r="L5" s="780" t="s">
        <v>294</v>
      </c>
      <c r="M5" s="780" t="s">
        <v>295</v>
      </c>
      <c r="N5" s="780" t="s">
        <v>294</v>
      </c>
      <c r="O5" s="780" t="s">
        <v>295</v>
      </c>
    </row>
    <row r="6" spans="1:15" ht="13.5" customHeight="1">
      <c r="A6" s="511" t="s">
        <v>296</v>
      </c>
      <c r="B6" s="512">
        <v>16364714.739729999</v>
      </c>
      <c r="C6" s="512">
        <v>387402.03796999995</v>
      </c>
      <c r="D6" s="512">
        <v>52411.034070000002</v>
      </c>
      <c r="E6" s="512">
        <v>10278.436259999999</v>
      </c>
      <c r="F6" s="512">
        <v>36762.104799999994</v>
      </c>
      <c r="G6" s="512">
        <v>7792.1250499999987</v>
      </c>
      <c r="H6" s="512">
        <v>16012.409610000001</v>
      </c>
      <c r="I6" s="512">
        <v>3001.3501399999991</v>
      </c>
      <c r="J6" s="512">
        <v>205855.11556000001</v>
      </c>
      <c r="K6" s="512">
        <v>197776.21927999996</v>
      </c>
      <c r="L6" s="512">
        <v>16675755.403770002</v>
      </c>
      <c r="M6" s="512">
        <v>606250.16870000004</v>
      </c>
      <c r="N6" s="512">
        <v>1039993.3695800001</v>
      </c>
      <c r="O6" s="512">
        <v>121528.21552999997</v>
      </c>
    </row>
    <row r="7" spans="1:15" ht="13.5" customHeight="1">
      <c r="A7" s="515" t="s">
        <v>297</v>
      </c>
      <c r="B7" s="516">
        <v>504377.56721000007</v>
      </c>
      <c r="C7" s="516">
        <v>50200.290820000002</v>
      </c>
      <c r="D7" s="516">
        <v>3911.4023999999999</v>
      </c>
      <c r="E7" s="516">
        <v>3789.7783999999997</v>
      </c>
      <c r="F7" s="516">
        <v>34.75</v>
      </c>
      <c r="G7" s="516">
        <v>0</v>
      </c>
      <c r="H7" s="516">
        <v>53.527999999999999</v>
      </c>
      <c r="I7" s="516">
        <v>299.93099999999998</v>
      </c>
      <c r="J7" s="516">
        <v>69884.900570000013</v>
      </c>
      <c r="K7" s="516">
        <v>66136.316990000007</v>
      </c>
      <c r="L7" s="516">
        <v>578262.14818000002</v>
      </c>
      <c r="M7" s="516">
        <v>120426.31721000001</v>
      </c>
      <c r="N7" s="516">
        <v>221630.76861000003</v>
      </c>
      <c r="O7" s="516">
        <v>29535.441930000001</v>
      </c>
    </row>
    <row r="8" spans="1:15" ht="13.5" customHeight="1">
      <c r="A8" s="515" t="s">
        <v>298</v>
      </c>
      <c r="B8" s="516">
        <v>8453431.2678999994</v>
      </c>
      <c r="C8" s="516">
        <v>90139.065969999996</v>
      </c>
      <c r="D8" s="516">
        <v>28752.446390000001</v>
      </c>
      <c r="E8" s="516">
        <v>1993.1981300000002</v>
      </c>
      <c r="F8" s="516">
        <v>18256.274530000002</v>
      </c>
      <c r="G8" s="516">
        <v>2600.6584600000001</v>
      </c>
      <c r="H8" s="516">
        <v>11112.141740000001</v>
      </c>
      <c r="I8" s="516">
        <v>1134.9278999999999</v>
      </c>
      <c r="J8" s="516">
        <v>59969.770969999998</v>
      </c>
      <c r="K8" s="516">
        <v>58920.740179999993</v>
      </c>
      <c r="L8" s="516">
        <v>8571521.9015299994</v>
      </c>
      <c r="M8" s="516">
        <v>154788.59064000001</v>
      </c>
      <c r="N8" s="516">
        <v>149286.24912999998</v>
      </c>
      <c r="O8" s="516">
        <v>6777.3649300000006</v>
      </c>
    </row>
    <row r="9" spans="1:15" ht="13.5" customHeight="1">
      <c r="A9" s="515" t="s">
        <v>299</v>
      </c>
      <c r="B9" s="516">
        <v>3941611.5751799997</v>
      </c>
      <c r="C9" s="516">
        <v>154602.39986</v>
      </c>
      <c r="D9" s="516">
        <v>14690.686299999999</v>
      </c>
      <c r="E9" s="516">
        <v>4010.0148899999999</v>
      </c>
      <c r="F9" s="516">
        <v>5177.1833900000001</v>
      </c>
      <c r="G9" s="516">
        <v>2270.9072500000002</v>
      </c>
      <c r="H9" s="516">
        <v>2488.1914500000003</v>
      </c>
      <c r="I9" s="516">
        <v>1502.7725899999998</v>
      </c>
      <c r="J9" s="516">
        <v>31281.669620000001</v>
      </c>
      <c r="K9" s="516">
        <v>29917.497720000007</v>
      </c>
      <c r="L9" s="516">
        <v>3995249.3059399994</v>
      </c>
      <c r="M9" s="516">
        <v>192303.59231000001</v>
      </c>
      <c r="N9" s="516">
        <v>256721.84804000001</v>
      </c>
      <c r="O9" s="516">
        <v>49501.884330000001</v>
      </c>
    </row>
    <row r="10" spans="1:15" ht="13.5" customHeight="1">
      <c r="A10" s="515" t="s">
        <v>300</v>
      </c>
      <c r="B10" s="516">
        <v>1275872.01483</v>
      </c>
      <c r="C10" s="516">
        <v>46610.074489999992</v>
      </c>
      <c r="D10" s="516">
        <v>1104.3168900000001</v>
      </c>
      <c r="E10" s="516">
        <v>0</v>
      </c>
      <c r="F10" s="516">
        <v>11737.295139999998</v>
      </c>
      <c r="G10" s="516">
        <v>2767.2358100000001</v>
      </c>
      <c r="H10" s="516">
        <v>32.003610000000002</v>
      </c>
      <c r="I10" s="516">
        <v>32.003610000000002</v>
      </c>
      <c r="J10" s="516">
        <v>6260.9613899999995</v>
      </c>
      <c r="K10" s="516">
        <v>6260.1489199999996</v>
      </c>
      <c r="L10" s="516">
        <v>1295006.5918599998</v>
      </c>
      <c r="M10" s="516">
        <v>55669.462829999997</v>
      </c>
      <c r="N10" s="516">
        <v>287869.79008000006</v>
      </c>
      <c r="O10" s="516">
        <v>26807.973369999996</v>
      </c>
    </row>
    <row r="11" spans="1:15" ht="13.5" customHeight="1">
      <c r="A11" s="515" t="s">
        <v>301</v>
      </c>
      <c r="B11" s="516">
        <v>0</v>
      </c>
      <c r="C11" s="516">
        <v>0</v>
      </c>
      <c r="D11" s="516">
        <v>0</v>
      </c>
      <c r="E11" s="516">
        <v>0</v>
      </c>
      <c r="F11" s="516">
        <v>0</v>
      </c>
      <c r="G11" s="516">
        <v>0</v>
      </c>
      <c r="H11" s="516">
        <v>0</v>
      </c>
      <c r="I11" s="516">
        <v>0</v>
      </c>
      <c r="J11" s="516">
        <v>0</v>
      </c>
      <c r="K11" s="516">
        <v>0</v>
      </c>
      <c r="L11" s="516">
        <v>0</v>
      </c>
      <c r="M11" s="516">
        <v>0</v>
      </c>
      <c r="N11" s="516">
        <v>0</v>
      </c>
      <c r="O11" s="516">
        <v>0</v>
      </c>
    </row>
    <row r="12" spans="1:15" ht="22.5">
      <c r="A12" s="515" t="s">
        <v>302</v>
      </c>
      <c r="B12" s="516">
        <v>2149886.5363799999</v>
      </c>
      <c r="C12" s="516">
        <v>42877.67684</v>
      </c>
      <c r="D12" s="516">
        <v>3924.77709</v>
      </c>
      <c r="E12" s="516">
        <v>485.44483999999994</v>
      </c>
      <c r="F12" s="516">
        <v>1470.9419700000001</v>
      </c>
      <c r="G12" s="516">
        <v>99.891850000000005</v>
      </c>
      <c r="H12" s="516">
        <v>2326.5448099999999</v>
      </c>
      <c r="I12" s="516">
        <v>31.715040000000002</v>
      </c>
      <c r="J12" s="516">
        <v>37435.173790000001</v>
      </c>
      <c r="K12" s="516">
        <v>35518.876239999998</v>
      </c>
      <c r="L12" s="516">
        <v>2195043.9740399998</v>
      </c>
      <c r="M12" s="516">
        <v>79013.604810000004</v>
      </c>
      <c r="N12" s="516">
        <v>122223.44998</v>
      </c>
      <c r="O12" s="516">
        <v>8013.9772700000003</v>
      </c>
    </row>
    <row r="13" spans="1:15" ht="13.5" customHeight="1">
      <c r="A13" s="515" t="s">
        <v>303</v>
      </c>
      <c r="B13" s="516">
        <v>39535.778230000004</v>
      </c>
      <c r="C13" s="516">
        <v>2972.5299899999995</v>
      </c>
      <c r="D13" s="516">
        <v>27.405000000000001</v>
      </c>
      <c r="E13" s="516">
        <v>0</v>
      </c>
      <c r="F13" s="516">
        <v>85.659769999999995</v>
      </c>
      <c r="G13" s="516">
        <v>53.43168</v>
      </c>
      <c r="H13" s="516">
        <v>0</v>
      </c>
      <c r="I13" s="516">
        <v>0</v>
      </c>
      <c r="J13" s="516">
        <v>1022.63922</v>
      </c>
      <c r="K13" s="516">
        <v>1022.63923</v>
      </c>
      <c r="L13" s="516">
        <v>40671.482219999998</v>
      </c>
      <c r="M13" s="516">
        <v>4048.6009000000004</v>
      </c>
      <c r="N13" s="516">
        <v>2261.2637399999999</v>
      </c>
      <c r="O13" s="516">
        <v>891.57369999999992</v>
      </c>
    </row>
    <row r="14" spans="1:15" ht="13.5" customHeight="1">
      <c r="A14" s="511" t="s">
        <v>304</v>
      </c>
      <c r="B14" s="512">
        <v>2374685.32583</v>
      </c>
      <c r="C14" s="512">
        <v>2477.4342000000001</v>
      </c>
      <c r="D14" s="512">
        <v>1158.2600600000001</v>
      </c>
      <c r="E14" s="512">
        <v>131.91016999999999</v>
      </c>
      <c r="F14" s="512">
        <v>391.19441</v>
      </c>
      <c r="G14" s="512">
        <v>215.66825000000003</v>
      </c>
      <c r="H14" s="512">
        <v>281.45083999999997</v>
      </c>
      <c r="I14" s="512">
        <v>268.83316000000002</v>
      </c>
      <c r="J14" s="512">
        <v>58806.188579999987</v>
      </c>
      <c r="K14" s="512">
        <v>57350.023010000004</v>
      </c>
      <c r="L14" s="512">
        <v>2435322.4197200001</v>
      </c>
      <c r="M14" s="512">
        <v>60443.868790000008</v>
      </c>
      <c r="N14" s="512">
        <v>17707.375529999998</v>
      </c>
      <c r="O14" s="512">
        <v>538.7913299999999</v>
      </c>
    </row>
    <row r="15" spans="1:15" ht="13.5" customHeight="1">
      <c r="A15" s="515" t="s">
        <v>297</v>
      </c>
      <c r="B15" s="516">
        <v>84832.593449999986</v>
      </c>
      <c r="C15" s="516">
        <v>0.40170999999999996</v>
      </c>
      <c r="D15" s="516">
        <v>0</v>
      </c>
      <c r="E15" s="516">
        <v>0</v>
      </c>
      <c r="F15" s="516">
        <v>0</v>
      </c>
      <c r="G15" s="516">
        <v>0</v>
      </c>
      <c r="H15" s="516">
        <v>0</v>
      </c>
      <c r="I15" s="516">
        <v>0</v>
      </c>
      <c r="J15" s="516">
        <v>78.148669999999996</v>
      </c>
      <c r="K15" s="516">
        <v>78.148669999999996</v>
      </c>
      <c r="L15" s="516">
        <v>84910.742119999995</v>
      </c>
      <c r="M15" s="516">
        <v>78.55037999999999</v>
      </c>
      <c r="N15" s="516">
        <v>0</v>
      </c>
      <c r="O15" s="516">
        <v>0</v>
      </c>
    </row>
    <row r="16" spans="1:15" ht="13.5" customHeight="1">
      <c r="A16" s="515" t="s">
        <v>298</v>
      </c>
      <c r="B16" s="516">
        <v>1882161.8577499997</v>
      </c>
      <c r="C16" s="516">
        <v>1447.4469199999999</v>
      </c>
      <c r="D16" s="516">
        <v>1102.7776800000001</v>
      </c>
      <c r="E16" s="516">
        <v>99.345500000000001</v>
      </c>
      <c r="F16" s="516">
        <v>364.84199999999998</v>
      </c>
      <c r="G16" s="516">
        <v>189.31584000000001</v>
      </c>
      <c r="H16" s="516">
        <v>184.21698000000001</v>
      </c>
      <c r="I16" s="516">
        <v>177.357</v>
      </c>
      <c r="J16" s="516">
        <v>39267.579809999996</v>
      </c>
      <c r="K16" s="516">
        <v>37859.949469999992</v>
      </c>
      <c r="L16" s="516">
        <v>1923081.27422</v>
      </c>
      <c r="M16" s="516">
        <v>39773.414730000004</v>
      </c>
      <c r="N16" s="516">
        <v>14018.80262</v>
      </c>
      <c r="O16" s="516">
        <v>512.27271999999994</v>
      </c>
    </row>
    <row r="17" spans="1:15" ht="13.5" customHeight="1">
      <c r="A17" s="515" t="s">
        <v>305</v>
      </c>
      <c r="B17" s="516">
        <v>325525.88244000002</v>
      </c>
      <c r="C17" s="516">
        <v>827.35251000000017</v>
      </c>
      <c r="D17" s="516">
        <v>55.482380000000006</v>
      </c>
      <c r="E17" s="516">
        <v>32.56467</v>
      </c>
      <c r="F17" s="516">
        <v>26.352409999999999</v>
      </c>
      <c r="G17" s="516">
        <v>26.352409999999999</v>
      </c>
      <c r="H17" s="516">
        <v>97.233860000000007</v>
      </c>
      <c r="I17" s="516">
        <v>91.476160000000007</v>
      </c>
      <c r="J17" s="516">
        <v>7130.6446699999997</v>
      </c>
      <c r="K17" s="516">
        <v>7082.1094399999993</v>
      </c>
      <c r="L17" s="516">
        <v>332835.59576</v>
      </c>
      <c r="M17" s="516">
        <v>8059.8551900000002</v>
      </c>
      <c r="N17" s="516">
        <v>2006.5750399999999</v>
      </c>
      <c r="O17" s="516">
        <v>22.875229999999998</v>
      </c>
    </row>
    <row r="18" spans="1:15" ht="13.5" customHeight="1">
      <c r="A18" s="515" t="s">
        <v>306</v>
      </c>
      <c r="B18" s="516">
        <v>3795.3694100000002</v>
      </c>
      <c r="C18" s="516">
        <v>3.6199400000000002</v>
      </c>
      <c r="D18" s="516">
        <v>0</v>
      </c>
      <c r="E18" s="516">
        <v>0</v>
      </c>
      <c r="F18" s="516">
        <v>0</v>
      </c>
      <c r="G18" s="516">
        <v>0</v>
      </c>
      <c r="H18" s="516">
        <v>0</v>
      </c>
      <c r="I18" s="516">
        <v>0</v>
      </c>
      <c r="J18" s="516">
        <v>8158.4267099999997</v>
      </c>
      <c r="K18" s="516">
        <v>8158.4267099999997</v>
      </c>
      <c r="L18" s="516">
        <v>11953.796120000001</v>
      </c>
      <c r="M18" s="516">
        <v>8162.0466500000002</v>
      </c>
      <c r="N18" s="516">
        <v>2.0914099999999998</v>
      </c>
      <c r="O18" s="516">
        <v>2.0914099999999998</v>
      </c>
    </row>
    <row r="19" spans="1:15" ht="13.5" customHeight="1">
      <c r="A19" s="515" t="s">
        <v>307</v>
      </c>
      <c r="B19" s="516">
        <v>0</v>
      </c>
      <c r="C19" s="516">
        <v>0</v>
      </c>
      <c r="D19" s="516">
        <v>0</v>
      </c>
      <c r="E19" s="516">
        <v>0</v>
      </c>
      <c r="F19" s="516">
        <v>0</v>
      </c>
      <c r="G19" s="516">
        <v>0</v>
      </c>
      <c r="H19" s="516">
        <v>0</v>
      </c>
      <c r="I19" s="516">
        <v>0</v>
      </c>
      <c r="J19" s="516">
        <v>0</v>
      </c>
      <c r="K19" s="516">
        <v>0</v>
      </c>
      <c r="L19" s="516">
        <v>0</v>
      </c>
      <c r="M19" s="516">
        <v>0</v>
      </c>
      <c r="N19" s="516">
        <v>0</v>
      </c>
      <c r="O19" s="516">
        <v>0</v>
      </c>
    </row>
    <row r="20" spans="1:15" ht="22.5">
      <c r="A20" s="515" t="s">
        <v>302</v>
      </c>
      <c r="B20" s="516">
        <v>78088.773560000001</v>
      </c>
      <c r="C20" s="516">
        <v>198.26602</v>
      </c>
      <c r="D20" s="516">
        <v>0</v>
      </c>
      <c r="E20" s="516">
        <v>0</v>
      </c>
      <c r="F20" s="516">
        <v>0</v>
      </c>
      <c r="G20" s="516">
        <v>0</v>
      </c>
      <c r="H20" s="516">
        <v>0</v>
      </c>
      <c r="I20" s="516">
        <v>0</v>
      </c>
      <c r="J20" s="516">
        <v>4171.3887199999999</v>
      </c>
      <c r="K20" s="516">
        <v>4171.3887199999999</v>
      </c>
      <c r="L20" s="516">
        <v>82260.162280000004</v>
      </c>
      <c r="M20" s="516">
        <v>4369.6547399999999</v>
      </c>
      <c r="N20" s="516">
        <v>1679.9064599999999</v>
      </c>
      <c r="O20" s="516">
        <v>1.5519700000000001</v>
      </c>
    </row>
    <row r="21" spans="1:15" ht="13.5" customHeight="1">
      <c r="A21" s="515" t="s">
        <v>308</v>
      </c>
      <c r="B21" s="516">
        <v>280.84921999999995</v>
      </c>
      <c r="C21" s="516">
        <v>0.34710000000000002</v>
      </c>
      <c r="D21" s="516">
        <v>0</v>
      </c>
      <c r="E21" s="516">
        <v>0</v>
      </c>
      <c r="F21" s="516">
        <v>0</v>
      </c>
      <c r="G21" s="516">
        <v>0</v>
      </c>
      <c r="H21" s="516">
        <v>0</v>
      </c>
      <c r="I21" s="516">
        <v>0</v>
      </c>
      <c r="J21" s="516">
        <v>0</v>
      </c>
      <c r="K21" s="516">
        <v>0</v>
      </c>
      <c r="L21" s="516">
        <v>280.84921999999995</v>
      </c>
      <c r="M21" s="516">
        <v>0.34710000000000002</v>
      </c>
      <c r="N21" s="516">
        <v>0</v>
      </c>
      <c r="O21" s="516">
        <v>0</v>
      </c>
    </row>
    <row r="22" spans="1:15" ht="13.5" customHeight="1">
      <c r="A22" s="511" t="s">
        <v>309</v>
      </c>
      <c r="B22" s="512">
        <v>0</v>
      </c>
      <c r="C22" s="512">
        <v>0</v>
      </c>
      <c r="D22" s="512">
        <v>0</v>
      </c>
      <c r="E22" s="512">
        <v>0</v>
      </c>
      <c r="F22" s="512">
        <v>0</v>
      </c>
      <c r="G22" s="512">
        <v>0</v>
      </c>
      <c r="H22" s="512">
        <v>0</v>
      </c>
      <c r="I22" s="512">
        <v>0</v>
      </c>
      <c r="J22" s="512">
        <v>2383.0510199999999</v>
      </c>
      <c r="K22" s="512">
        <v>2383.0510199999999</v>
      </c>
      <c r="L22" s="512">
        <v>2383.0510199999999</v>
      </c>
      <c r="M22" s="512">
        <v>2383.0510199999999</v>
      </c>
      <c r="N22" s="512">
        <v>0</v>
      </c>
      <c r="O22" s="512">
        <v>0</v>
      </c>
    </row>
    <row r="23" spans="1:15" ht="13.5" customHeight="1">
      <c r="A23" s="515" t="s">
        <v>297</v>
      </c>
      <c r="B23" s="516">
        <v>0</v>
      </c>
      <c r="C23" s="516">
        <v>0</v>
      </c>
      <c r="D23" s="516">
        <v>0</v>
      </c>
      <c r="E23" s="516">
        <v>0</v>
      </c>
      <c r="F23" s="516">
        <v>0</v>
      </c>
      <c r="G23" s="516">
        <v>0</v>
      </c>
      <c r="H23" s="516">
        <v>0</v>
      </c>
      <c r="I23" s="516">
        <v>0</v>
      </c>
      <c r="J23" s="516">
        <v>2004.3568500000001</v>
      </c>
      <c r="K23" s="516">
        <v>2004.3568500000001</v>
      </c>
      <c r="L23" s="516">
        <v>2004.3568500000001</v>
      </c>
      <c r="M23" s="516">
        <v>2004.3568500000001</v>
      </c>
      <c r="N23" s="516">
        <v>0</v>
      </c>
      <c r="O23" s="516">
        <v>0</v>
      </c>
    </row>
    <row r="24" spans="1:15" ht="13.5" customHeight="1">
      <c r="A24" s="515" t="s">
        <v>310</v>
      </c>
      <c r="B24" s="516">
        <v>0</v>
      </c>
      <c r="C24" s="516">
        <v>0</v>
      </c>
      <c r="D24" s="516">
        <v>0</v>
      </c>
      <c r="E24" s="516">
        <v>0</v>
      </c>
      <c r="F24" s="516">
        <v>0</v>
      </c>
      <c r="G24" s="516">
        <v>0</v>
      </c>
      <c r="H24" s="516">
        <v>0</v>
      </c>
      <c r="I24" s="516">
        <v>0</v>
      </c>
      <c r="J24" s="516">
        <v>378.69417000000004</v>
      </c>
      <c r="K24" s="516">
        <v>378.69417000000004</v>
      </c>
      <c r="L24" s="516">
        <v>378.69417000000004</v>
      </c>
      <c r="M24" s="516">
        <v>378.69417000000004</v>
      </c>
      <c r="N24" s="516">
        <v>0</v>
      </c>
      <c r="O24" s="516">
        <v>0</v>
      </c>
    </row>
    <row r="25" spans="1:15" ht="13.5" customHeight="1">
      <c r="A25" s="515" t="s">
        <v>299</v>
      </c>
      <c r="B25" s="516">
        <v>0</v>
      </c>
      <c r="C25" s="516">
        <v>0</v>
      </c>
      <c r="D25" s="516">
        <v>0</v>
      </c>
      <c r="E25" s="516">
        <v>0</v>
      </c>
      <c r="F25" s="516">
        <v>0</v>
      </c>
      <c r="G25" s="516">
        <v>0</v>
      </c>
      <c r="H25" s="516">
        <v>0</v>
      </c>
      <c r="I25" s="516">
        <v>0</v>
      </c>
      <c r="J25" s="516">
        <v>0</v>
      </c>
      <c r="K25" s="516">
        <v>0</v>
      </c>
      <c r="L25" s="516">
        <v>0</v>
      </c>
      <c r="M25" s="516">
        <v>0</v>
      </c>
      <c r="N25" s="516">
        <v>0</v>
      </c>
      <c r="O25" s="516">
        <v>0</v>
      </c>
    </row>
    <row r="26" spans="1:15" ht="13.5" customHeight="1">
      <c r="A26" s="515" t="s">
        <v>311</v>
      </c>
      <c r="B26" s="516">
        <v>0</v>
      </c>
      <c r="C26" s="516">
        <v>0</v>
      </c>
      <c r="D26" s="516">
        <v>0</v>
      </c>
      <c r="E26" s="516">
        <v>0</v>
      </c>
      <c r="F26" s="516">
        <v>0</v>
      </c>
      <c r="G26" s="516">
        <v>0</v>
      </c>
      <c r="H26" s="516">
        <v>0</v>
      </c>
      <c r="I26" s="516">
        <v>0</v>
      </c>
      <c r="J26" s="516">
        <v>0</v>
      </c>
      <c r="K26" s="516">
        <v>0</v>
      </c>
      <c r="L26" s="516">
        <v>0</v>
      </c>
      <c r="M26" s="516">
        <v>0</v>
      </c>
      <c r="N26" s="516">
        <v>0</v>
      </c>
      <c r="O26" s="516">
        <v>0</v>
      </c>
    </row>
    <row r="27" spans="1:15" ht="13.5" customHeight="1">
      <c r="A27" s="515" t="s">
        <v>307</v>
      </c>
      <c r="B27" s="516">
        <v>0</v>
      </c>
      <c r="C27" s="516">
        <v>0</v>
      </c>
      <c r="D27" s="516">
        <v>0</v>
      </c>
      <c r="E27" s="516">
        <v>0</v>
      </c>
      <c r="F27" s="516">
        <v>0</v>
      </c>
      <c r="G27" s="516">
        <v>0</v>
      </c>
      <c r="H27" s="516">
        <v>0</v>
      </c>
      <c r="I27" s="516">
        <v>0</v>
      </c>
      <c r="J27" s="516">
        <v>0</v>
      </c>
      <c r="K27" s="516">
        <v>0</v>
      </c>
      <c r="L27" s="516">
        <v>0</v>
      </c>
      <c r="M27" s="516">
        <v>0</v>
      </c>
      <c r="N27" s="516">
        <v>0</v>
      </c>
      <c r="O27" s="516">
        <v>0</v>
      </c>
    </row>
    <row r="28" spans="1:15" ht="22.5">
      <c r="A28" s="515" t="s">
        <v>302</v>
      </c>
      <c r="B28" s="516">
        <v>0</v>
      </c>
      <c r="C28" s="516">
        <v>0</v>
      </c>
      <c r="D28" s="516">
        <v>0</v>
      </c>
      <c r="E28" s="516">
        <v>0</v>
      </c>
      <c r="F28" s="516">
        <v>0</v>
      </c>
      <c r="G28" s="516">
        <v>0</v>
      </c>
      <c r="H28" s="516">
        <v>0</v>
      </c>
      <c r="I28" s="516">
        <v>0</v>
      </c>
      <c r="J28" s="516">
        <v>0</v>
      </c>
      <c r="K28" s="516">
        <v>0</v>
      </c>
      <c r="L28" s="516">
        <v>0</v>
      </c>
      <c r="M28" s="516">
        <v>0</v>
      </c>
      <c r="N28" s="516">
        <v>0</v>
      </c>
      <c r="O28" s="516">
        <v>0</v>
      </c>
    </row>
    <row r="29" spans="1:15" ht="13.5" customHeight="1">
      <c r="A29" s="515" t="s">
        <v>308</v>
      </c>
      <c r="B29" s="516">
        <v>0</v>
      </c>
      <c r="C29" s="516">
        <v>0</v>
      </c>
      <c r="D29" s="516">
        <v>0</v>
      </c>
      <c r="E29" s="516">
        <v>0</v>
      </c>
      <c r="F29" s="516">
        <v>0</v>
      </c>
      <c r="G29" s="516">
        <v>0</v>
      </c>
      <c r="H29" s="516">
        <v>0</v>
      </c>
      <c r="I29" s="516">
        <v>0</v>
      </c>
      <c r="J29" s="516">
        <v>0</v>
      </c>
      <c r="K29" s="516">
        <v>0</v>
      </c>
      <c r="L29" s="516">
        <v>0</v>
      </c>
      <c r="M29" s="516">
        <v>0</v>
      </c>
      <c r="N29" s="516">
        <v>0</v>
      </c>
      <c r="O29" s="516">
        <v>0</v>
      </c>
    </row>
    <row r="30" spans="1:15" ht="13.5" customHeight="1">
      <c r="A30" s="513" t="s">
        <v>312</v>
      </c>
      <c r="B30" s="514">
        <v>18739400.065559998</v>
      </c>
      <c r="C30" s="514">
        <v>389879.47216999996</v>
      </c>
      <c r="D30" s="514">
        <v>53569.294129999995</v>
      </c>
      <c r="E30" s="514">
        <v>10410.346429999998</v>
      </c>
      <c r="F30" s="514">
        <v>37153.299209999997</v>
      </c>
      <c r="G30" s="514">
        <v>8007.7933000000012</v>
      </c>
      <c r="H30" s="514">
        <v>16293.86045</v>
      </c>
      <c r="I30" s="514">
        <v>3270.1832999999997</v>
      </c>
      <c r="J30" s="514">
        <v>267044.35515999998</v>
      </c>
      <c r="K30" s="514">
        <v>257509.29331000001</v>
      </c>
      <c r="L30" s="514">
        <v>19113460.874509998</v>
      </c>
      <c r="M30" s="514">
        <v>669077.08851000003</v>
      </c>
      <c r="N30" s="514">
        <v>1057700.74511</v>
      </c>
      <c r="O30" s="514">
        <v>122067.00685999998</v>
      </c>
    </row>
    <row r="31" spans="1:15" ht="12.75" customHeight="1">
      <c r="A31" s="22" t="s">
        <v>313</v>
      </c>
      <c r="L31" s="134"/>
    </row>
    <row r="32" spans="1:15" ht="12.75" customHeight="1">
      <c r="B32" s="134"/>
      <c r="L32" s="134"/>
    </row>
    <row r="33" spans="1:15" ht="12.75" customHeight="1">
      <c r="A33" s="622" t="s">
        <v>81</v>
      </c>
    </row>
    <row r="34" spans="1:15" ht="12.75" customHeight="1">
      <c r="G34" s="35"/>
    </row>
    <row r="35" spans="1:15" ht="12.75" customHeight="1"/>
    <row r="36" spans="1:15" ht="12.75" customHeight="1"/>
    <row r="37" spans="1:15" ht="12.75" customHeight="1"/>
    <row r="38" spans="1:15" ht="12.75" customHeight="1"/>
    <row r="39" spans="1:15" ht="12.75" customHeight="1"/>
    <row r="46" spans="1:15">
      <c r="O46" s="264" t="s">
        <v>1049</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18" customWidth="1"/>
    <col min="2" max="2" width="19.42578125" style="318" customWidth="1"/>
    <col min="3" max="16384" width="9.140625" style="318"/>
  </cols>
  <sheetData>
    <row r="1" spans="1:2">
      <c r="A1" s="149" t="s">
        <v>861</v>
      </c>
    </row>
    <row r="2" spans="1:2">
      <c r="A2" s="532" t="s">
        <v>862</v>
      </c>
    </row>
    <row r="4" spans="1:2">
      <c r="B4" s="65" t="s">
        <v>249</v>
      </c>
    </row>
    <row r="5" spans="1:2" ht="50.25" customHeight="1">
      <c r="A5" s="784" t="s">
        <v>864</v>
      </c>
      <c r="B5" s="784" t="s">
        <v>863</v>
      </c>
    </row>
    <row r="6" spans="1:2" ht="12.75" customHeight="1">
      <c r="A6" s="802">
        <v>42735</v>
      </c>
      <c r="B6" s="803">
        <v>40389.062909999993</v>
      </c>
    </row>
    <row r="7" spans="1:2" ht="12.75" customHeight="1">
      <c r="A7" s="802">
        <v>42825</v>
      </c>
      <c r="B7" s="803">
        <v>37713.038419999997</v>
      </c>
    </row>
    <row r="8" spans="1:2" ht="12.75" customHeight="1">
      <c r="A8" s="802">
        <v>42916</v>
      </c>
      <c r="B8" s="803">
        <v>142490.68692000001</v>
      </c>
    </row>
    <row r="9" spans="1:2" ht="12.75" customHeight="1">
      <c r="A9" s="802">
        <v>43008</v>
      </c>
      <c r="B9" s="803">
        <v>137477.17043999996</v>
      </c>
    </row>
    <row r="10" spans="1:2" ht="12.75" customHeight="1">
      <c r="A10" s="802">
        <v>43100</v>
      </c>
      <c r="B10" s="803">
        <v>132862.53498</v>
      </c>
    </row>
    <row r="11" spans="1:2" ht="12.75" customHeight="1">
      <c r="A11" s="802">
        <v>43190</v>
      </c>
      <c r="B11" s="803">
        <v>129902.28234000001</v>
      </c>
    </row>
    <row r="12" spans="1:2" ht="12.75" customHeight="1">
      <c r="A12" s="802">
        <v>43281</v>
      </c>
      <c r="B12" s="803">
        <v>125814.01814</v>
      </c>
    </row>
    <row r="13" spans="1:2" ht="12.75" customHeight="1">
      <c r="A13" s="802">
        <v>43373</v>
      </c>
      <c r="B13" s="803">
        <v>121555.80378999999</v>
      </c>
    </row>
    <row r="14" spans="1:2" ht="12.75" customHeight="1">
      <c r="A14" s="802">
        <v>43465</v>
      </c>
      <c r="B14" s="803">
        <v>116784.54037</v>
      </c>
    </row>
    <row r="15" spans="1:2" ht="12.75" customHeight="1">
      <c r="A15" s="802">
        <v>43555</v>
      </c>
      <c r="B15" s="803">
        <v>111231.46580000001</v>
      </c>
    </row>
    <row r="16" spans="1:2">
      <c r="A16" s="802">
        <v>43646</v>
      </c>
      <c r="B16" s="803">
        <v>106331.236</v>
      </c>
    </row>
    <row r="17" spans="1:2">
      <c r="A17" s="802">
        <v>43738</v>
      </c>
      <c r="B17" s="803">
        <v>100790.925</v>
      </c>
    </row>
    <row r="18" spans="1:2">
      <c r="A18" s="802">
        <v>43830</v>
      </c>
      <c r="B18" s="803">
        <v>96919.634150000013</v>
      </c>
    </row>
    <row r="19" spans="1:2">
      <c r="A19" s="802">
        <v>43921</v>
      </c>
      <c r="B19" s="803">
        <v>93745.450159999978</v>
      </c>
    </row>
    <row r="20" spans="1:2">
      <c r="A20" s="802">
        <v>44012</v>
      </c>
      <c r="B20" s="803">
        <v>96794.109760000007</v>
      </c>
    </row>
    <row r="21" spans="1:2">
      <c r="A21" s="802">
        <v>44104</v>
      </c>
      <c r="B21" s="803">
        <v>99004.306019999989</v>
      </c>
    </row>
    <row r="22" spans="1:2">
      <c r="A22" s="802">
        <v>44196</v>
      </c>
      <c r="B22" s="803">
        <v>94660.018180000014</v>
      </c>
    </row>
    <row r="23" spans="1:2">
      <c r="A23" s="802">
        <v>44286</v>
      </c>
      <c r="B23" s="803">
        <v>89118.698709999997</v>
      </c>
    </row>
    <row r="24" spans="1:2">
      <c r="A24" s="802">
        <v>44377</v>
      </c>
      <c r="B24" s="803">
        <v>84125.830519999989</v>
      </c>
    </row>
    <row r="25" spans="1:2">
      <c r="A25" s="802">
        <v>44469</v>
      </c>
      <c r="B25" s="803">
        <v>78799.248759999988</v>
      </c>
    </row>
    <row r="26" spans="1:2">
      <c r="A26" s="802">
        <v>44561</v>
      </c>
      <c r="B26" s="803">
        <v>72396.231290000011</v>
      </c>
    </row>
    <row r="27" spans="1:2">
      <c r="A27" s="802">
        <v>44651</v>
      </c>
      <c r="B27" s="803">
        <v>63619.284879999992</v>
      </c>
    </row>
    <row r="28" spans="1:2">
      <c r="A28" s="802">
        <v>44742</v>
      </c>
      <c r="B28" s="803">
        <v>60735.351260000003</v>
      </c>
    </row>
    <row r="29" spans="1:2">
      <c r="A29" s="22" t="s">
        <v>865</v>
      </c>
    </row>
    <row r="55" spans="8:8">
      <c r="H55" s="35" t="s">
        <v>1050</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F72"/>
  <sheetViews>
    <sheetView showGridLines="0" zoomScaleNormal="100" workbookViewId="0"/>
  </sheetViews>
  <sheetFormatPr defaultColWidth="9.140625" defaultRowHeight="12.75"/>
  <cols>
    <col min="1" max="1" width="52.7109375" style="56" customWidth="1"/>
    <col min="2" max="2" width="10.85546875" style="56" bestFit="1" customWidth="1"/>
    <col min="3" max="3" width="12" style="56" customWidth="1"/>
    <col min="4" max="4" width="9" style="56" customWidth="1"/>
    <col min="5" max="5" width="10.85546875" style="56" customWidth="1"/>
    <col min="6" max="16384" width="9.140625" style="56"/>
  </cols>
  <sheetData>
    <row r="1" spans="1:6" ht="15" customHeight="1">
      <c r="A1" s="616" t="s">
        <v>725</v>
      </c>
      <c r="B1" s="520"/>
      <c r="C1" s="520"/>
      <c r="D1" s="521" t="s">
        <v>1590</v>
      </c>
    </row>
    <row r="2" spans="1:6" ht="15" customHeight="1">
      <c r="A2" s="534" t="s">
        <v>726</v>
      </c>
      <c r="B2" s="520"/>
      <c r="C2" s="527"/>
      <c r="D2" s="528" t="s">
        <v>1591</v>
      </c>
    </row>
    <row r="3" spans="1:6" ht="15" customHeight="1">
      <c r="A3" s="1018"/>
      <c r="B3" s="520"/>
      <c r="C3" s="527"/>
      <c r="D3" s="528"/>
    </row>
    <row r="4" spans="1:6" ht="15" customHeight="1">
      <c r="A4" s="149" t="s">
        <v>727</v>
      </c>
      <c r="B4" s="520"/>
      <c r="C4" s="527"/>
      <c r="D4" s="528"/>
    </row>
    <row r="5" spans="1:6" ht="15" customHeight="1">
      <c r="A5" s="529" t="s">
        <v>728</v>
      </c>
      <c r="B5" s="520"/>
      <c r="C5" s="527"/>
      <c r="D5" s="528"/>
    </row>
    <row r="6" spans="1:6" ht="15" customHeight="1">
      <c r="A6" s="1005" t="s">
        <v>1415</v>
      </c>
      <c r="B6" s="804">
        <v>44834</v>
      </c>
      <c r="C6" s="527"/>
      <c r="D6" s="528"/>
    </row>
    <row r="7" spans="1:6" ht="23.25">
      <c r="A7" s="625" t="s">
        <v>248</v>
      </c>
      <c r="B7" s="519">
        <v>4</v>
      </c>
      <c r="C7" s="626"/>
      <c r="D7" s="627"/>
    </row>
    <row r="8" spans="1:6">
      <c r="B8" s="235"/>
      <c r="C8" s="236"/>
      <c r="D8" s="234"/>
      <c r="E8" s="237"/>
    </row>
    <row r="9" spans="1:6">
      <c r="A9" s="227" t="s">
        <v>729</v>
      </c>
    </row>
    <row r="10" spans="1:6">
      <c r="A10" s="530" t="s">
        <v>730</v>
      </c>
    </row>
    <row r="11" spans="1:6" ht="12.75" customHeight="1">
      <c r="A11"/>
      <c r="B11"/>
      <c r="C11"/>
      <c r="D11" s="65" t="s">
        <v>249</v>
      </c>
    </row>
    <row r="12" spans="1:6" ht="44.25" customHeight="1">
      <c r="A12" s="994"/>
      <c r="B12" s="994"/>
      <c r="C12" s="1183" t="s">
        <v>353</v>
      </c>
      <c r="D12" s="1183"/>
    </row>
    <row r="13" spans="1:6" ht="22.5" customHeight="1">
      <c r="A13" s="1183" t="s">
        <v>252</v>
      </c>
      <c r="B13" s="517" t="s">
        <v>250</v>
      </c>
      <c r="C13" s="1183" t="s">
        <v>251</v>
      </c>
      <c r="D13" s="1183" t="s">
        <v>1414</v>
      </c>
    </row>
    <row r="14" spans="1:6" ht="22.5" customHeight="1">
      <c r="A14" s="1184"/>
      <c r="B14" s="999">
        <v>44834</v>
      </c>
      <c r="C14" s="1183"/>
      <c r="D14" s="1183"/>
      <c r="E14" s="329"/>
    </row>
    <row r="15" spans="1:6" ht="15">
      <c r="A15" s="467" t="s">
        <v>253</v>
      </c>
      <c r="B15" s="464">
        <v>28641.387919999997</v>
      </c>
      <c r="C15" s="465">
        <v>-6.5189473366992365E-2</v>
      </c>
      <c r="D15" s="464">
        <v>-1997.3213200000027</v>
      </c>
      <c r="F15" s="53"/>
    </row>
    <row r="16" spans="1:6">
      <c r="A16" s="467" t="s">
        <v>254</v>
      </c>
      <c r="B16" s="464">
        <v>202244.39262999999</v>
      </c>
      <c r="C16" s="465">
        <v>-0.32228567101339173</v>
      </c>
      <c r="D16" s="464">
        <v>-96176.909650000016</v>
      </c>
    </row>
    <row r="17" spans="1:6" ht="22.5">
      <c r="A17" s="470" t="s">
        <v>255</v>
      </c>
      <c r="B17" s="464">
        <v>162.51669000000001</v>
      </c>
      <c r="C17" s="465">
        <v>-0.88161060297570082</v>
      </c>
      <c r="D17" s="464">
        <v>-1210.21342</v>
      </c>
      <c r="F17" s="53"/>
    </row>
    <row r="18" spans="1:6">
      <c r="A18" s="628" t="s">
        <v>257</v>
      </c>
      <c r="B18" s="629">
        <v>231048.29724000001</v>
      </c>
      <c r="C18" s="630">
        <v>-0.30077057103888666</v>
      </c>
      <c r="D18" s="629">
        <v>-99384.44438999999</v>
      </c>
    </row>
    <row r="19" spans="1:6">
      <c r="A19" s="467" t="s">
        <v>256</v>
      </c>
      <c r="B19" s="468">
        <v>66256.787370000005</v>
      </c>
      <c r="C19" s="469">
        <v>-1.7614238421606549E-2</v>
      </c>
      <c r="D19" s="468">
        <v>-1187.988360000003</v>
      </c>
    </row>
    <row r="20" spans="1:6">
      <c r="A20" s="467" t="s">
        <v>262</v>
      </c>
      <c r="B20" s="464">
        <v>0</v>
      </c>
      <c r="C20" s="993">
        <v>0</v>
      </c>
      <c r="D20" s="518">
        <v>0</v>
      </c>
    </row>
    <row r="21" spans="1:6">
      <c r="A21" s="467" t="s">
        <v>258</v>
      </c>
      <c r="B21" s="464">
        <v>56084.441789999997</v>
      </c>
      <c r="C21" s="465">
        <v>2.9639714354527404</v>
      </c>
      <c r="D21" s="464">
        <v>41935.893369999998</v>
      </c>
    </row>
    <row r="22" spans="1:6">
      <c r="A22" s="467" t="s">
        <v>259</v>
      </c>
      <c r="B22" s="464">
        <v>107842.29461</v>
      </c>
      <c r="C22" s="465">
        <v>-0.56469072417634547</v>
      </c>
      <c r="D22" s="464">
        <v>-139894.89042000001</v>
      </c>
    </row>
    <row r="23" spans="1:6" ht="22.5">
      <c r="A23" s="470" t="s">
        <v>260</v>
      </c>
      <c r="B23" s="464">
        <v>864.77344999999991</v>
      </c>
      <c r="C23" s="465">
        <v>-0.21543459367395695</v>
      </c>
      <c r="D23" s="464">
        <v>-237.45900000000006</v>
      </c>
    </row>
    <row r="24" spans="1:6">
      <c r="A24" s="628" t="s">
        <v>261</v>
      </c>
      <c r="B24" s="631">
        <v>231048.29722000004</v>
      </c>
      <c r="C24" s="632">
        <v>-0.30077057109941324</v>
      </c>
      <c r="D24" s="631">
        <v>-99384.444409999967</v>
      </c>
    </row>
    <row r="25" spans="1:6">
      <c r="A25" s="22" t="s">
        <v>278</v>
      </c>
    </row>
    <row r="26" spans="1:6">
      <c r="A26" s="22"/>
    </row>
    <row r="27" spans="1:6">
      <c r="A27" s="228" t="s">
        <v>731</v>
      </c>
    </row>
    <row r="28" spans="1:6">
      <c r="A28" s="531" t="s">
        <v>732</v>
      </c>
    </row>
    <row r="29" spans="1:6">
      <c r="D29" s="65" t="s">
        <v>249</v>
      </c>
    </row>
    <row r="30" spans="1:6" ht="47.25" customHeight="1">
      <c r="A30" s="995"/>
      <c r="B30" s="995"/>
      <c r="C30" s="1185" t="s">
        <v>373</v>
      </c>
      <c r="D30" s="1185"/>
    </row>
    <row r="31" spans="1:6" ht="24" customHeight="1">
      <c r="A31" s="1183" t="s">
        <v>252</v>
      </c>
      <c r="B31" s="517" t="s">
        <v>264</v>
      </c>
      <c r="C31" s="1183" t="s">
        <v>251</v>
      </c>
      <c r="D31" s="1183" t="s">
        <v>1414</v>
      </c>
    </row>
    <row r="32" spans="1:6" ht="24">
      <c r="A32" s="1184"/>
      <c r="B32" s="999" t="s">
        <v>1595</v>
      </c>
      <c r="C32" s="1183"/>
      <c r="D32" s="1183"/>
    </row>
    <row r="33" spans="1:4">
      <c r="A33" s="470" t="s">
        <v>265</v>
      </c>
      <c r="B33" s="522">
        <v>4975.1429200000002</v>
      </c>
      <c r="C33" s="465">
        <v>-0.59809326445537514</v>
      </c>
      <c r="D33" s="464">
        <v>-7403.7064000000009</v>
      </c>
    </row>
    <row r="34" spans="1:4">
      <c r="A34" s="470" t="s">
        <v>266</v>
      </c>
      <c r="B34" s="522">
        <v>3503.4312900000004</v>
      </c>
      <c r="C34" s="465">
        <v>-0.4483781520953431</v>
      </c>
      <c r="D34" s="464">
        <v>-2847.7154299999993</v>
      </c>
    </row>
    <row r="35" spans="1:4">
      <c r="A35" s="470" t="s">
        <v>267</v>
      </c>
      <c r="B35" s="522">
        <v>1471.7116299999998</v>
      </c>
      <c r="C35" s="465">
        <v>-0.75584203009617634</v>
      </c>
      <c r="D35" s="464">
        <v>-4555.9909700000007</v>
      </c>
    </row>
    <row r="36" spans="1:4">
      <c r="A36" s="470" t="s">
        <v>268</v>
      </c>
      <c r="B36" s="522">
        <v>8004.0131600000004</v>
      </c>
      <c r="C36" s="465">
        <v>-0.60056687591505031</v>
      </c>
      <c r="D36" s="464">
        <v>-12034.417999999996</v>
      </c>
    </row>
    <row r="37" spans="1:4">
      <c r="A37" s="470" t="s">
        <v>269</v>
      </c>
      <c r="B37" s="522">
        <v>4400.6545599999999</v>
      </c>
      <c r="C37" s="465">
        <v>-0.70911255616629054</v>
      </c>
      <c r="D37" s="464">
        <v>-10727.721219999999</v>
      </c>
    </row>
    <row r="38" spans="1:4" ht="22.5">
      <c r="A38" s="470" t="s">
        <v>270</v>
      </c>
      <c r="B38" s="522">
        <v>3603.3586</v>
      </c>
      <c r="C38" s="523">
        <v>-0.26612668877881368</v>
      </c>
      <c r="D38" s="464">
        <v>-1306.6967799999998</v>
      </c>
    </row>
    <row r="39" spans="1:4">
      <c r="A39" s="470" t="s">
        <v>272</v>
      </c>
      <c r="B39" s="522">
        <v>6670.3427699999993</v>
      </c>
      <c r="C39" s="465">
        <v>0.97456575913212862</v>
      </c>
      <c r="D39" s="464">
        <v>3292.2112799999991</v>
      </c>
    </row>
    <row r="40" spans="1:4">
      <c r="A40" s="470" t="s">
        <v>271</v>
      </c>
      <c r="B40" s="522">
        <v>11001.136129999999</v>
      </c>
      <c r="C40" s="465">
        <v>0.27882202826394192</v>
      </c>
      <c r="D40" s="464">
        <v>2398.5816799999993</v>
      </c>
    </row>
    <row r="41" spans="1:4" ht="22.5">
      <c r="A41" s="470" t="s">
        <v>273</v>
      </c>
      <c r="B41" s="522">
        <v>-4330.7933599999997</v>
      </c>
      <c r="C41" s="523">
        <v>-0.17104847881611795</v>
      </c>
      <c r="D41" s="464">
        <v>893.62960000000021</v>
      </c>
    </row>
    <row r="42" spans="1:4">
      <c r="A42" s="470" t="s">
        <v>275</v>
      </c>
      <c r="B42" s="522">
        <v>19649.498849999996</v>
      </c>
      <c r="C42" s="465">
        <v>-0.45106096651525712</v>
      </c>
      <c r="D42" s="464">
        <v>-16145.913120000005</v>
      </c>
    </row>
    <row r="43" spans="1:4">
      <c r="A43" s="470" t="s">
        <v>274</v>
      </c>
      <c r="B43" s="522">
        <v>18905.221980000002</v>
      </c>
      <c r="C43" s="465">
        <v>-0.37154532210582614</v>
      </c>
      <c r="D43" s="464">
        <v>-11176.854969999997</v>
      </c>
    </row>
    <row r="44" spans="1:4" ht="22.5">
      <c r="A44" s="470" t="s">
        <v>276</v>
      </c>
      <c r="B44" s="522">
        <v>744.27685999999994</v>
      </c>
      <c r="C44" s="523">
        <v>-0.86972987626410891</v>
      </c>
      <c r="D44" s="464">
        <v>-4969.0581599999996</v>
      </c>
    </row>
    <row r="45" spans="1:4">
      <c r="A45" s="470" t="s">
        <v>279</v>
      </c>
      <c r="B45" s="522">
        <v>53.602809999999998</v>
      </c>
      <c r="C45" s="523">
        <v>-0.87903109983491323</v>
      </c>
      <c r="D45" s="464">
        <v>-389.50951000000003</v>
      </c>
    </row>
    <row r="46" spans="1:4" ht="21.75">
      <c r="A46" s="633" t="s">
        <v>277</v>
      </c>
      <c r="B46" s="634">
        <v>690.67405000000008</v>
      </c>
      <c r="C46" s="635">
        <v>-0.86894784326466468</v>
      </c>
      <c r="D46" s="629">
        <v>-4579.5486399999991</v>
      </c>
    </row>
    <row r="47" spans="1:4">
      <c r="A47" s="22" t="s">
        <v>278</v>
      </c>
    </row>
    <row r="49" spans="1:5">
      <c r="A49" s="228" t="s">
        <v>1196</v>
      </c>
    </row>
    <row r="50" spans="1:5">
      <c r="A50" s="531" t="s">
        <v>734</v>
      </c>
    </row>
    <row r="51" spans="1:5">
      <c r="B51" s="65"/>
      <c r="C51" s="65" t="s">
        <v>249</v>
      </c>
    </row>
    <row r="52" spans="1:5" ht="22.5">
      <c r="A52" s="1183" t="s">
        <v>252</v>
      </c>
      <c r="B52" s="517" t="s">
        <v>264</v>
      </c>
      <c r="C52" s="1004" t="s">
        <v>32</v>
      </c>
      <c r="D52" s="1182"/>
      <c r="E52" s="1182"/>
    </row>
    <row r="53" spans="1:5" ht="24">
      <c r="A53" s="1184"/>
      <c r="B53" s="999" t="s">
        <v>1595</v>
      </c>
      <c r="C53" s="1008" t="s">
        <v>30</v>
      </c>
      <c r="D53" s="1182"/>
      <c r="E53" s="1182"/>
    </row>
    <row r="54" spans="1:5">
      <c r="A54" s="524" t="s">
        <v>280</v>
      </c>
      <c r="B54" s="525">
        <v>359618.3689</v>
      </c>
      <c r="C54" s="465">
        <f>B54/B$57</f>
        <v>0.87433122460639534</v>
      </c>
      <c r="D54" s="230"/>
      <c r="E54" s="231"/>
    </row>
    <row r="55" spans="1:5" ht="22.5">
      <c r="A55" s="470" t="s">
        <v>281</v>
      </c>
      <c r="B55" s="525">
        <v>12490.684879999999</v>
      </c>
      <c r="C55" s="465">
        <f t="shared" ref="C55:C56" si="0">B55/B$57</f>
        <v>3.0368292478240494E-2</v>
      </c>
      <c r="D55" s="230"/>
      <c r="E55" s="231"/>
    </row>
    <row r="56" spans="1:5" ht="22.5">
      <c r="A56" s="470" t="s">
        <v>282</v>
      </c>
      <c r="B56" s="525">
        <v>39197.735660000006</v>
      </c>
      <c r="C56" s="465">
        <f t="shared" si="0"/>
        <v>9.5300482915364165E-2</v>
      </c>
      <c r="D56" s="230"/>
      <c r="E56" s="231"/>
    </row>
    <row r="57" spans="1:5">
      <c r="A57" s="636" t="s">
        <v>283</v>
      </c>
      <c r="B57" s="637">
        <v>411306.78944000002</v>
      </c>
      <c r="C57" s="635">
        <f>SUM(C54:C56)</f>
        <v>1</v>
      </c>
      <c r="D57" s="232"/>
      <c r="E57" s="233"/>
    </row>
    <row r="58" spans="1:5">
      <c r="A58" s="22" t="s">
        <v>263</v>
      </c>
      <c r="C58" s="1006"/>
    </row>
    <row r="59" spans="1:5">
      <c r="A59" s="22"/>
    </row>
    <row r="60" spans="1:5">
      <c r="A60" s="228" t="s">
        <v>735</v>
      </c>
    </row>
    <row r="61" spans="1:5">
      <c r="A61" s="531" t="s">
        <v>736</v>
      </c>
    </row>
    <row r="62" spans="1:5">
      <c r="A62" s="22"/>
      <c r="B62" s="65"/>
      <c r="C62" s="65" t="s">
        <v>249</v>
      </c>
    </row>
    <row r="63" spans="1:5" ht="22.5">
      <c r="A63" s="1183" t="s">
        <v>252</v>
      </c>
      <c r="B63" s="517" t="s">
        <v>250</v>
      </c>
      <c r="C63" s="1004" t="s">
        <v>32</v>
      </c>
    </row>
    <row r="64" spans="1:5">
      <c r="A64" s="1184"/>
      <c r="B64" s="999">
        <v>44834</v>
      </c>
      <c r="C64" s="1008" t="s">
        <v>30</v>
      </c>
    </row>
    <row r="65" spans="1:5">
      <c r="A65" s="524" t="s">
        <v>284</v>
      </c>
      <c r="B65" s="525">
        <v>62251.165009999997</v>
      </c>
      <c r="C65" s="465">
        <f>B65/B$68</f>
        <v>0.88715931800091308</v>
      </c>
    </row>
    <row r="66" spans="1:5" ht="22.5">
      <c r="A66" s="470" t="s">
        <v>281</v>
      </c>
      <c r="B66" s="525">
        <v>3216.3377099999998</v>
      </c>
      <c r="C66" s="465">
        <f t="shared" ref="C66:C67" si="1">B66/B$68</f>
        <v>4.5836956927727358E-2</v>
      </c>
    </row>
    <row r="67" spans="1:5" ht="22.5">
      <c r="A67" s="470" t="s">
        <v>282</v>
      </c>
      <c r="B67" s="525">
        <v>4701.5906399999994</v>
      </c>
      <c r="C67" s="465">
        <f t="shared" si="1"/>
        <v>6.7003725071359529E-2</v>
      </c>
    </row>
    <row r="68" spans="1:5">
      <c r="A68" s="636" t="s">
        <v>285</v>
      </c>
      <c r="B68" s="637">
        <v>70169.093359999999</v>
      </c>
      <c r="C68" s="635">
        <f>SUM(C65:C67)</f>
        <v>1</v>
      </c>
    </row>
    <row r="69" spans="1:5">
      <c r="A69" s="22" t="s">
        <v>278</v>
      </c>
      <c r="C69" s="1007"/>
    </row>
    <row r="70" spans="1:5">
      <c r="A70" s="1019"/>
      <c r="C70" s="1007"/>
    </row>
    <row r="71" spans="1:5">
      <c r="A71" s="1019"/>
    </row>
    <row r="72" spans="1:5">
      <c r="A72" s="622" t="s">
        <v>81</v>
      </c>
      <c r="E72" s="35" t="s">
        <v>1122</v>
      </c>
    </row>
  </sheetData>
  <mergeCells count="12">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783" customWidth="1"/>
    <col min="2" max="2" width="19.42578125" style="783" customWidth="1"/>
    <col min="3" max="16384" width="9.140625" style="783"/>
  </cols>
  <sheetData>
    <row r="1" spans="1:2" ht="12.75">
      <c r="A1" s="149" t="s">
        <v>866</v>
      </c>
    </row>
    <row r="2" spans="1:2">
      <c r="A2" s="532" t="s">
        <v>867</v>
      </c>
    </row>
    <row r="4" spans="1:2">
      <c r="B4" s="65" t="s">
        <v>249</v>
      </c>
    </row>
    <row r="5" spans="1:2" ht="48">
      <c r="A5" s="787" t="s">
        <v>864</v>
      </c>
      <c r="B5" s="787" t="s">
        <v>868</v>
      </c>
    </row>
    <row r="6" spans="1:2">
      <c r="A6" s="786">
        <v>42735</v>
      </c>
      <c r="B6" s="785">
        <v>1203495.0464000001</v>
      </c>
    </row>
    <row r="7" spans="1:2">
      <c r="A7" s="786">
        <v>42825</v>
      </c>
      <c r="B7" s="785">
        <v>1146319.70306</v>
      </c>
    </row>
    <row r="8" spans="1:2">
      <c r="A8" s="786">
        <v>42916</v>
      </c>
      <c r="B8" s="785">
        <v>877228.42964999995</v>
      </c>
    </row>
    <row r="9" spans="1:2">
      <c r="A9" s="786">
        <v>43008</v>
      </c>
      <c r="B9" s="785">
        <v>894151.84952999989</v>
      </c>
    </row>
    <row r="10" spans="1:2">
      <c r="A10" s="786">
        <v>43100</v>
      </c>
      <c r="B10" s="785">
        <v>1107262.56757</v>
      </c>
    </row>
    <row r="11" spans="1:2">
      <c r="A11" s="786">
        <v>43190</v>
      </c>
      <c r="B11" s="785">
        <v>900884.15221000009</v>
      </c>
    </row>
    <row r="12" spans="1:2">
      <c r="A12" s="786">
        <v>43281</v>
      </c>
      <c r="B12" s="785">
        <v>848211.15226999996</v>
      </c>
    </row>
    <row r="13" spans="1:2">
      <c r="A13" s="786">
        <v>43373</v>
      </c>
      <c r="B13" s="785">
        <v>810938.32378999994</v>
      </c>
    </row>
    <row r="14" spans="1:2">
      <c r="A14" s="786">
        <v>43465</v>
      </c>
      <c r="B14" s="785">
        <v>1130869.9720300001</v>
      </c>
    </row>
    <row r="15" spans="1:2">
      <c r="A15" s="786">
        <v>43555</v>
      </c>
      <c r="B15" s="785">
        <v>1115130.94731</v>
      </c>
    </row>
    <row r="16" spans="1:2">
      <c r="A16" s="786" t="s">
        <v>875</v>
      </c>
      <c r="B16" s="785">
        <v>963335.01599999995</v>
      </c>
    </row>
    <row r="17" spans="1:2">
      <c r="A17" s="786">
        <v>43738</v>
      </c>
      <c r="B17" s="785">
        <v>1183278.73</v>
      </c>
    </row>
    <row r="18" spans="1:2">
      <c r="A18" s="786">
        <v>43830</v>
      </c>
      <c r="B18" s="785">
        <v>1269940.3296900003</v>
      </c>
    </row>
    <row r="19" spans="1:2">
      <c r="A19" s="786">
        <v>43921</v>
      </c>
      <c r="B19" s="785">
        <v>1261623.8706100001</v>
      </c>
    </row>
    <row r="20" spans="1:2">
      <c r="A20" s="786">
        <v>44012</v>
      </c>
      <c r="B20" s="785">
        <v>1536281.7394600003</v>
      </c>
    </row>
    <row r="21" spans="1:2">
      <c r="A21" s="786">
        <v>44104</v>
      </c>
      <c r="B21" s="785">
        <v>1340154.5910399999</v>
      </c>
    </row>
    <row r="22" spans="1:2">
      <c r="A22" s="786">
        <v>44196</v>
      </c>
      <c r="B22" s="785">
        <v>1819533.7452499999</v>
      </c>
    </row>
    <row r="23" spans="1:2">
      <c r="A23" s="786">
        <v>44286</v>
      </c>
      <c r="B23" s="785">
        <v>1790536.3650700001</v>
      </c>
    </row>
    <row r="24" spans="1:2">
      <c r="A24" s="786">
        <v>44377</v>
      </c>
      <c r="B24" s="785">
        <v>1813218.3398100003</v>
      </c>
    </row>
    <row r="25" spans="1:2">
      <c r="A25" s="786">
        <v>44469</v>
      </c>
      <c r="B25" s="785">
        <v>1726431.0678699999</v>
      </c>
    </row>
    <row r="26" spans="1:2">
      <c r="A26" s="786">
        <v>44561</v>
      </c>
      <c r="B26" s="785">
        <v>2058837.2244399996</v>
      </c>
    </row>
    <row r="27" spans="1:2">
      <c r="A27" s="786">
        <v>44651</v>
      </c>
      <c r="B27" s="785">
        <v>2098424.1579200001</v>
      </c>
    </row>
    <row r="28" spans="1:2">
      <c r="A28" s="786">
        <v>44742</v>
      </c>
      <c r="B28" s="785">
        <v>2006827.4509399999</v>
      </c>
    </row>
    <row r="29" spans="1:2">
      <c r="A29" s="22" t="s">
        <v>865</v>
      </c>
    </row>
    <row r="60" spans="8:8">
      <c r="H60" s="35" t="s">
        <v>1123</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71"/>
  <sheetViews>
    <sheetView showGridLines="0" zoomScaleNormal="100" workbookViewId="0"/>
  </sheetViews>
  <sheetFormatPr defaultRowHeight="15"/>
  <cols>
    <col min="1" max="1" width="53.5703125" customWidth="1"/>
    <col min="2" max="2" width="13.85546875" customWidth="1"/>
    <col min="3" max="3" width="17.85546875" customWidth="1"/>
    <col min="4" max="4" width="14" customWidth="1"/>
    <col min="5" max="5" width="10" bestFit="1" customWidth="1"/>
  </cols>
  <sheetData>
    <row r="1" spans="1:8" ht="12.75" customHeight="1">
      <c r="A1" s="152" t="s">
        <v>754</v>
      </c>
      <c r="D1" s="139" t="str">
        <f>Naslovnica!A20</f>
        <v>Listopad 2022.</v>
      </c>
    </row>
    <row r="2" spans="1:8" ht="12.75" customHeight="1">
      <c r="A2" s="559" t="s">
        <v>755</v>
      </c>
      <c r="D2" s="537" t="str">
        <f>Naslovnica!A24</f>
        <v>October 2022</v>
      </c>
    </row>
    <row r="3" spans="1:8" ht="12.75" customHeight="1"/>
    <row r="4" spans="1:8" ht="12.75" customHeight="1">
      <c r="D4" s="65" t="s">
        <v>324</v>
      </c>
      <c r="E4" s="303"/>
      <c r="F4" s="303"/>
    </row>
    <row r="5" spans="1:8" ht="31.5" customHeight="1">
      <c r="A5" s="758"/>
      <c r="B5" s="759" t="str">
        <f>D1</f>
        <v>Listopad 2022.</v>
      </c>
      <c r="C5" s="760" t="s">
        <v>655</v>
      </c>
      <c r="D5" s="760" t="s">
        <v>18</v>
      </c>
      <c r="E5" s="301"/>
      <c r="F5" s="302"/>
      <c r="G5" s="265"/>
      <c r="H5" s="265"/>
    </row>
    <row r="6" spans="1:8" s="265" customFormat="1" ht="24">
      <c r="A6" s="758"/>
      <c r="B6" s="761" t="str">
        <f>D2</f>
        <v>October 2022</v>
      </c>
      <c r="C6" s="761" t="s">
        <v>45</v>
      </c>
      <c r="D6" s="776" t="s">
        <v>243</v>
      </c>
      <c r="E6" s="301"/>
      <c r="F6" s="302"/>
    </row>
    <row r="7" spans="1:8" ht="24">
      <c r="A7" s="762" t="s">
        <v>811</v>
      </c>
      <c r="B7" s="763">
        <v>197471.1267000006</v>
      </c>
      <c r="C7" s="763">
        <v>-4817.503699999972</v>
      </c>
      <c r="D7" s="763">
        <v>193037.8198000002</v>
      </c>
      <c r="E7" s="296"/>
      <c r="F7" s="302"/>
      <c r="G7" s="265"/>
      <c r="H7" s="265"/>
    </row>
    <row r="8" spans="1:8" s="265" customFormat="1">
      <c r="A8" s="764" t="s">
        <v>953</v>
      </c>
      <c r="B8" s="765"/>
      <c r="C8" s="765"/>
      <c r="D8" s="765"/>
      <c r="E8" s="296"/>
      <c r="F8" s="296"/>
    </row>
    <row r="9" spans="1:8" s="265" customFormat="1">
      <c r="A9" s="766" t="s">
        <v>812</v>
      </c>
      <c r="B9" s="763">
        <v>707195.10891999991</v>
      </c>
      <c r="C9" s="763">
        <v>-8982.8942000002135</v>
      </c>
      <c r="D9" s="763">
        <v>8286580.33818</v>
      </c>
      <c r="E9" s="296"/>
      <c r="F9" s="296"/>
    </row>
    <row r="10" spans="1:8" s="265" customFormat="1">
      <c r="A10" s="766" t="s">
        <v>813</v>
      </c>
      <c r="B10" s="763">
        <v>595518.25824</v>
      </c>
      <c r="C10" s="763">
        <v>75590.054900000046</v>
      </c>
      <c r="D10" s="763">
        <v>5899010.3238600008</v>
      </c>
      <c r="E10" s="296"/>
      <c r="F10" s="296"/>
    </row>
    <row r="11" spans="1:8" s="265" customFormat="1" ht="24">
      <c r="A11" s="767" t="s">
        <v>814</v>
      </c>
      <c r="B11" s="763">
        <v>32050.702360000003</v>
      </c>
      <c r="C11" s="763">
        <v>2538.7033499999998</v>
      </c>
      <c r="D11" s="763">
        <v>300563.32171000005</v>
      </c>
      <c r="E11" s="296"/>
      <c r="F11" s="296"/>
    </row>
    <row r="12" spans="1:8" s="265" customFormat="1">
      <c r="A12" s="766" t="s">
        <v>815</v>
      </c>
      <c r="B12" s="763">
        <v>1259.27936</v>
      </c>
      <c r="C12" s="763">
        <v>211.69938999999999</v>
      </c>
      <c r="D12" s="763">
        <v>14373.276870000003</v>
      </c>
      <c r="E12" s="296"/>
      <c r="F12" s="296"/>
    </row>
    <row r="13" spans="1:8" s="265" customFormat="1">
      <c r="A13" s="767" t="s">
        <v>816</v>
      </c>
      <c r="B13" s="763">
        <v>1109.3614599999999</v>
      </c>
      <c r="C13" s="763">
        <v>-577.27518000000009</v>
      </c>
      <c r="D13" s="763">
        <v>13667.702389999999</v>
      </c>
      <c r="E13" s="296"/>
      <c r="F13" s="296"/>
    </row>
    <row r="14" spans="1:8" s="265" customFormat="1">
      <c r="A14" s="1030" t="s">
        <v>817</v>
      </c>
      <c r="B14" s="1031">
        <v>1337132.71034</v>
      </c>
      <c r="C14" s="1031">
        <v>68780.288260000059</v>
      </c>
      <c r="D14" s="1031">
        <v>14514194.96301</v>
      </c>
      <c r="E14" s="296"/>
      <c r="F14" s="296"/>
    </row>
    <row r="15" spans="1:8" s="265" customFormat="1">
      <c r="A15" s="764" t="s">
        <v>818</v>
      </c>
      <c r="B15" s="763"/>
      <c r="C15" s="763"/>
      <c r="D15" s="763"/>
      <c r="E15" s="296"/>
      <c r="F15" s="296"/>
    </row>
    <row r="16" spans="1:8" s="265" customFormat="1">
      <c r="A16" s="766" t="s">
        <v>819</v>
      </c>
      <c r="B16" s="763">
        <v>3544.61328</v>
      </c>
      <c r="C16" s="763">
        <v>-71.489689999999882</v>
      </c>
      <c r="D16" s="763">
        <v>41447.307670000009</v>
      </c>
      <c r="E16" s="296"/>
      <c r="F16" s="296"/>
    </row>
    <row r="17" spans="1:6" s="265" customFormat="1">
      <c r="A17" s="768" t="s">
        <v>820</v>
      </c>
      <c r="B17" s="763">
        <v>3544.54531</v>
      </c>
      <c r="C17" s="763">
        <v>-71.536430000000109</v>
      </c>
      <c r="D17" s="763">
        <v>41439.739790000007</v>
      </c>
      <c r="E17" s="296"/>
      <c r="F17" s="296"/>
    </row>
    <row r="18" spans="1:6" s="265" customFormat="1">
      <c r="A18" s="768" t="s">
        <v>821</v>
      </c>
      <c r="B18" s="769">
        <v>6.7970000000000003E-2</v>
      </c>
      <c r="C18" s="769">
        <v>4.6740000000000004E-2</v>
      </c>
      <c r="D18" s="763">
        <v>7.5678800000000006</v>
      </c>
      <c r="E18" s="296"/>
      <c r="F18" s="296"/>
    </row>
    <row r="19" spans="1:6" s="265" customFormat="1">
      <c r="A19" s="766" t="s">
        <v>822</v>
      </c>
      <c r="B19" s="763">
        <v>1052058.0136899999</v>
      </c>
      <c r="C19" s="763">
        <v>-27925.139210000169</v>
      </c>
      <c r="D19" s="763">
        <v>11974029.39119</v>
      </c>
      <c r="E19" s="296"/>
      <c r="F19" s="296"/>
    </row>
    <row r="20" spans="1:6" s="265" customFormat="1">
      <c r="A20" s="768" t="s">
        <v>823</v>
      </c>
      <c r="B20" s="763">
        <v>705385.04787000001</v>
      </c>
      <c r="C20" s="763">
        <v>-14251.639979999978</v>
      </c>
      <c r="D20" s="763">
        <v>8240883.4916199995</v>
      </c>
      <c r="E20" s="296"/>
      <c r="F20" s="296"/>
    </row>
    <row r="21" spans="1:6" s="265" customFormat="1">
      <c r="A21" s="768" t="s">
        <v>824</v>
      </c>
      <c r="B21" s="763">
        <v>346672.96581999998</v>
      </c>
      <c r="C21" s="763">
        <v>-13673.499230000016</v>
      </c>
      <c r="D21" s="763">
        <v>3733145.8995700004</v>
      </c>
      <c r="E21" s="296"/>
      <c r="F21" s="296"/>
    </row>
    <row r="22" spans="1:6" s="265" customFormat="1" ht="24">
      <c r="A22" s="767" t="s">
        <v>825</v>
      </c>
      <c r="B22" s="763">
        <v>24405.566329999998</v>
      </c>
      <c r="C22" s="763">
        <v>-2021.9086500000012</v>
      </c>
      <c r="D22" s="763">
        <v>307051.95664999995</v>
      </c>
      <c r="E22" s="296"/>
      <c r="F22" s="296"/>
    </row>
    <row r="23" spans="1:6" s="265" customFormat="1">
      <c r="A23" s="767" t="s">
        <v>826</v>
      </c>
      <c r="B23" s="763">
        <v>210042.92444</v>
      </c>
      <c r="C23" s="763">
        <v>50126.110820000002</v>
      </c>
      <c r="D23" s="763">
        <v>2141288.0767599996</v>
      </c>
      <c r="E23" s="296"/>
      <c r="F23" s="296"/>
    </row>
    <row r="24" spans="1:6" s="265" customFormat="1">
      <c r="A24" s="766" t="s">
        <v>827</v>
      </c>
      <c r="B24" s="763">
        <v>1109.3614599999999</v>
      </c>
      <c r="C24" s="763">
        <v>-577.27518000000009</v>
      </c>
      <c r="D24" s="763">
        <v>13667.702389999999</v>
      </c>
      <c r="E24" s="296"/>
      <c r="F24" s="296"/>
    </row>
    <row r="25" spans="1:6" s="265" customFormat="1" ht="30.75" customHeight="1">
      <c r="A25" s="767" t="s">
        <v>828</v>
      </c>
      <c r="B25" s="763">
        <v>1164.3339699999999</v>
      </c>
      <c r="C25" s="763">
        <v>-375.41069999999991</v>
      </c>
      <c r="D25" s="763">
        <v>15077.049490000001</v>
      </c>
      <c r="E25" s="296"/>
      <c r="F25" s="296"/>
    </row>
    <row r="26" spans="1:6">
      <c r="A26" s="1030" t="s">
        <v>829</v>
      </c>
      <c r="B26" s="1031">
        <v>1292324.81317</v>
      </c>
      <c r="C26" s="1031">
        <v>19154.887390000047</v>
      </c>
      <c r="D26" s="1031">
        <v>14492561.48415</v>
      </c>
      <c r="E26" s="297"/>
      <c r="F26" s="297"/>
    </row>
    <row r="27" spans="1:6">
      <c r="A27" s="362" t="s">
        <v>952</v>
      </c>
      <c r="B27" s="763">
        <v>242279.02387000062</v>
      </c>
      <c r="C27" s="763">
        <v>44807.897170000011</v>
      </c>
      <c r="D27" s="763">
        <v>214671.29866000079</v>
      </c>
      <c r="E27" s="297"/>
      <c r="F27" s="297"/>
    </row>
    <row r="28" spans="1:6" ht="12.75" customHeight="1">
      <c r="A28" s="13" t="s">
        <v>612</v>
      </c>
      <c r="B28" s="833"/>
      <c r="C28" s="839"/>
    </row>
    <row r="29" spans="1:6" s="265" customFormat="1" ht="12.75" customHeight="1">
      <c r="A29" s="48" t="s">
        <v>951</v>
      </c>
      <c r="B29" s="833"/>
      <c r="C29" s="833"/>
    </row>
    <row r="30" spans="1:6" ht="12.75" customHeight="1">
      <c r="A30" s="838" t="s">
        <v>970</v>
      </c>
    </row>
    <row r="31" spans="1:6" ht="12.75" customHeight="1">
      <c r="D31" s="8" t="str">
        <f>Naslovnica!A20</f>
        <v>Listopad 2022.</v>
      </c>
    </row>
    <row r="32" spans="1:6" ht="12.75" customHeight="1">
      <c r="A32" s="342" t="s">
        <v>667</v>
      </c>
      <c r="B32" s="304"/>
      <c r="C32" s="304"/>
      <c r="D32" s="537" t="str">
        <f>Naslovnica!A24</f>
        <v>October 2022</v>
      </c>
      <c r="E32" s="265"/>
    </row>
    <row r="33" spans="1:6" ht="12.75" customHeight="1">
      <c r="A33" s="559" t="s">
        <v>798</v>
      </c>
      <c r="B33" s="304"/>
      <c r="C33" s="304"/>
      <c r="D33" s="65" t="s">
        <v>611</v>
      </c>
      <c r="E33" s="265"/>
      <c r="F33" s="265"/>
    </row>
    <row r="34" spans="1:6" ht="28.5" customHeight="1">
      <c r="A34" s="688"/>
      <c r="B34" s="759" t="str">
        <f>$D$1</f>
        <v>Listopad 2022.</v>
      </c>
      <c r="C34" s="760" t="str">
        <f>$C$5</f>
        <v>Promjena u odnosu na prethodni mjesec</v>
      </c>
      <c r="D34" s="760" t="s">
        <v>18</v>
      </c>
      <c r="E34" s="265"/>
      <c r="F34" s="265"/>
    </row>
    <row r="35" spans="1:6" s="265" customFormat="1" ht="24">
      <c r="A35" s="688"/>
      <c r="B35" s="761" t="str">
        <f>D2</f>
        <v>October 2022</v>
      </c>
      <c r="C35" s="761" t="s">
        <v>45</v>
      </c>
      <c r="D35" s="776" t="s">
        <v>243</v>
      </c>
    </row>
    <row r="36" spans="1:6" ht="25.5">
      <c r="A36" s="755" t="s">
        <v>797</v>
      </c>
      <c r="B36" s="338">
        <v>357422.39552000014</v>
      </c>
      <c r="C36" s="338">
        <v>-3017.3972699999576</v>
      </c>
      <c r="D36" s="338">
        <v>351801.69504000002</v>
      </c>
      <c r="E36" s="301"/>
      <c r="F36" s="301"/>
    </row>
    <row r="37" spans="1:6" ht="14.25" customHeight="1">
      <c r="A37" s="340" t="s">
        <v>789</v>
      </c>
      <c r="B37" s="338"/>
      <c r="C37" s="338"/>
      <c r="D37" s="338"/>
      <c r="E37" s="296"/>
      <c r="F37" s="296"/>
    </row>
    <row r="38" spans="1:6">
      <c r="A38" s="341" t="s">
        <v>790</v>
      </c>
      <c r="B38" s="338">
        <v>22907.534480000002</v>
      </c>
      <c r="C38" s="338">
        <v>-2290.8106299999963</v>
      </c>
      <c r="D38" s="338">
        <v>292574.72228999995</v>
      </c>
      <c r="E38" s="299"/>
      <c r="F38" s="299"/>
    </row>
    <row r="39" spans="1:6" ht="26.25" customHeight="1">
      <c r="A39" s="341" t="s">
        <v>791</v>
      </c>
      <c r="B39" s="338">
        <v>1498.0318500000001</v>
      </c>
      <c r="C39" s="338">
        <v>268.90197999999987</v>
      </c>
      <c r="D39" s="338">
        <v>14477.23436</v>
      </c>
      <c r="E39" s="299"/>
      <c r="F39" s="299"/>
    </row>
    <row r="40" spans="1:6" s="265" customFormat="1" ht="25.5">
      <c r="A40" s="341" t="s">
        <v>792</v>
      </c>
      <c r="B40" s="338">
        <v>58.990610000000004</v>
      </c>
      <c r="C40" s="338">
        <v>-8.1361499999999864</v>
      </c>
      <c r="D40" s="338">
        <v>505.09163999999998</v>
      </c>
      <c r="E40" s="299"/>
      <c r="F40" s="299"/>
    </row>
    <row r="41" spans="1:6" s="265" customFormat="1">
      <c r="A41" s="1032" t="s">
        <v>793</v>
      </c>
      <c r="B41" s="1033">
        <v>24464.556940000002</v>
      </c>
      <c r="C41" s="1033">
        <v>-2030.044799999996</v>
      </c>
      <c r="D41" s="1033">
        <v>307557.04828999995</v>
      </c>
      <c r="E41" s="299"/>
      <c r="F41" s="299"/>
    </row>
    <row r="42" spans="1:6" s="265" customFormat="1">
      <c r="A42" s="340" t="s">
        <v>794</v>
      </c>
      <c r="B42" s="338"/>
      <c r="C42" s="338"/>
      <c r="D42" s="338"/>
      <c r="E42" s="299"/>
      <c r="F42" s="299"/>
    </row>
    <row r="43" spans="1:6" ht="25.5">
      <c r="A43" s="341" t="s">
        <v>795</v>
      </c>
      <c r="B43" s="338">
        <v>31991.711750000002</v>
      </c>
      <c r="C43" s="338">
        <v>2546.8395000000019</v>
      </c>
      <c r="D43" s="338">
        <v>299991.42978000001</v>
      </c>
      <c r="E43" s="298"/>
      <c r="F43" s="298"/>
    </row>
    <row r="44" spans="1:6" ht="25.5">
      <c r="A44" s="341" t="s">
        <v>796</v>
      </c>
      <c r="B44" s="338">
        <v>58.990610000000004</v>
      </c>
      <c r="C44" s="338">
        <v>-8.1361499999999864</v>
      </c>
      <c r="D44" s="338">
        <v>505.09163999999998</v>
      </c>
      <c r="E44" s="299"/>
      <c r="F44" s="299"/>
    </row>
    <row r="45" spans="1:6">
      <c r="A45" s="1032" t="s">
        <v>793</v>
      </c>
      <c r="B45" s="1033">
        <v>32050.702360000003</v>
      </c>
      <c r="C45" s="1033">
        <v>2538.7033500000034</v>
      </c>
      <c r="D45" s="1033">
        <v>300496.52142</v>
      </c>
      <c r="E45" s="298"/>
      <c r="F45" s="298"/>
    </row>
    <row r="46" spans="1:6">
      <c r="A46" s="337" t="s">
        <v>788</v>
      </c>
      <c r="B46" s="338">
        <v>349836.25010000012</v>
      </c>
      <c r="C46" s="338">
        <v>-7586.1454200000153</v>
      </c>
      <c r="D46" s="338">
        <v>358862.22190999996</v>
      </c>
      <c r="E46" s="300"/>
      <c r="F46" s="300"/>
    </row>
    <row r="47" spans="1:6" ht="12.75" customHeight="1">
      <c r="A47" s="13" t="s">
        <v>612</v>
      </c>
    </row>
    <row r="48" spans="1:6" ht="12.75" customHeight="1"/>
    <row r="49" spans="1:4" ht="12.75" customHeight="1">
      <c r="A49" s="621" t="s">
        <v>81</v>
      </c>
    </row>
    <row r="50" spans="1:4" ht="12.75" customHeight="1"/>
    <row r="51" spans="1:4" ht="12.75" customHeight="1"/>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830</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sheetData>
  <hyperlinks>
    <hyperlink ref="A49"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2" t="s">
        <v>668</v>
      </c>
      <c r="E1" s="139" t="str">
        <f>Naslovnica!A20</f>
        <v>Listopad 2022.</v>
      </c>
    </row>
    <row r="2" spans="1:7" ht="12.75" customHeight="1">
      <c r="A2" s="559" t="s">
        <v>954</v>
      </c>
      <c r="E2" s="537" t="str">
        <f>Naslovnica!A24</f>
        <v>October 2022</v>
      </c>
    </row>
    <row r="3" spans="1:7">
      <c r="A3" s="305"/>
      <c r="B3" s="301"/>
      <c r="C3" s="301"/>
      <c r="D3" s="65" t="s">
        <v>571</v>
      </c>
      <c r="F3" s="301"/>
      <c r="G3" s="306"/>
    </row>
    <row r="4" spans="1:7" ht="48.75" customHeight="1">
      <c r="A4" s="1073" t="s">
        <v>600</v>
      </c>
      <c r="B4" s="1075" t="s">
        <v>955</v>
      </c>
      <c r="C4" s="1075"/>
      <c r="D4" s="1075"/>
      <c r="E4" s="757"/>
      <c r="F4" s="305"/>
      <c r="G4" s="305"/>
    </row>
    <row r="5" spans="1:7" ht="60">
      <c r="A5" s="1073"/>
      <c r="B5" s="689" t="s">
        <v>601</v>
      </c>
      <c r="C5" s="689" t="s">
        <v>602</v>
      </c>
      <c r="D5" s="689" t="s">
        <v>603</v>
      </c>
      <c r="E5" s="307"/>
      <c r="F5" s="307"/>
    </row>
    <row r="6" spans="1:7" ht="12.75" customHeight="1">
      <c r="A6" s="345" t="s">
        <v>117</v>
      </c>
      <c r="B6" s="346">
        <v>10953.14076</v>
      </c>
      <c r="C6" s="346">
        <v>91710.762189999994</v>
      </c>
      <c r="D6" s="346">
        <v>288612.8529099999</v>
      </c>
      <c r="E6" s="308"/>
      <c r="F6" s="308"/>
      <c r="G6" s="53"/>
    </row>
    <row r="7" spans="1:7" ht="12.75" customHeight="1">
      <c r="A7" s="347" t="s">
        <v>118</v>
      </c>
      <c r="B7" s="346">
        <v>221989.78840000002</v>
      </c>
      <c r="C7" s="346">
        <v>2185702.5431200005</v>
      </c>
      <c r="D7" s="346">
        <v>37625315.730399981</v>
      </c>
      <c r="E7" s="308"/>
      <c r="F7" s="308"/>
      <c r="G7" s="53"/>
    </row>
    <row r="8" spans="1:7" ht="12.75" customHeight="1">
      <c r="A8" s="347" t="s">
        <v>119</v>
      </c>
      <c r="B8" s="346">
        <v>14083.796039999999</v>
      </c>
      <c r="C8" s="346">
        <v>129253.14267000002</v>
      </c>
      <c r="D8" s="346">
        <v>685571.09551000001</v>
      </c>
      <c r="E8" s="308"/>
      <c r="F8" s="308"/>
      <c r="G8" s="53"/>
    </row>
    <row r="9" spans="1:7" ht="12.75" customHeight="1">
      <c r="A9" s="690" t="s">
        <v>236</v>
      </c>
      <c r="B9" s="691">
        <v>247026.72520000002</v>
      </c>
      <c r="C9" s="691">
        <v>2406666.4479800006</v>
      </c>
      <c r="D9" s="691">
        <v>38599499.678819977</v>
      </c>
      <c r="E9" s="309"/>
      <c r="F9" s="309"/>
      <c r="G9" s="53"/>
    </row>
    <row r="10" spans="1:7" ht="12.75" customHeight="1">
      <c r="A10" s="347" t="s">
        <v>120</v>
      </c>
      <c r="B10" s="346">
        <v>10995.414000000001</v>
      </c>
      <c r="C10" s="346">
        <v>91629.074370000002</v>
      </c>
      <c r="D10" s="346">
        <v>229189.17423000003</v>
      </c>
      <c r="E10" s="308"/>
      <c r="F10" s="308"/>
      <c r="G10" s="53"/>
    </row>
    <row r="11" spans="1:7" ht="12.75" customHeight="1">
      <c r="A11" s="347" t="s">
        <v>121</v>
      </c>
      <c r="B11" s="346">
        <v>99474.306260000012</v>
      </c>
      <c r="C11" s="346">
        <v>965532.66499999992</v>
      </c>
      <c r="D11" s="346">
        <v>13467881.743389994</v>
      </c>
      <c r="E11" s="308"/>
      <c r="F11" s="308"/>
      <c r="G11" s="53"/>
    </row>
    <row r="12" spans="1:7" ht="12.75" customHeight="1">
      <c r="A12" s="347" t="s">
        <v>122</v>
      </c>
      <c r="B12" s="346">
        <v>3720.2495400000003</v>
      </c>
      <c r="C12" s="346">
        <v>34321.026560000006</v>
      </c>
      <c r="D12" s="346">
        <v>179358.87630999991</v>
      </c>
      <c r="E12" s="308"/>
      <c r="F12" s="308"/>
      <c r="G12" s="53"/>
    </row>
    <row r="13" spans="1:7" ht="12.75" customHeight="1">
      <c r="A13" s="690" t="s">
        <v>237</v>
      </c>
      <c r="B13" s="691">
        <v>114189.96980000002</v>
      </c>
      <c r="C13" s="691">
        <v>1091482.7659299998</v>
      </c>
      <c r="D13" s="691">
        <v>13876429.793929994</v>
      </c>
      <c r="E13" s="309"/>
      <c r="F13" s="309"/>
      <c r="G13" s="53"/>
    </row>
    <row r="14" spans="1:7" ht="12.75" customHeight="1">
      <c r="A14" s="347" t="s">
        <v>123</v>
      </c>
      <c r="B14" s="346">
        <v>18172.128710000001</v>
      </c>
      <c r="C14" s="346">
        <v>145708.84424999999</v>
      </c>
      <c r="D14" s="346">
        <v>314344.55549999996</v>
      </c>
      <c r="E14" s="308"/>
      <c r="F14" s="308"/>
      <c r="G14" s="53"/>
    </row>
    <row r="15" spans="1:7" ht="12.75" customHeight="1">
      <c r="A15" s="347" t="s">
        <v>124</v>
      </c>
      <c r="B15" s="346">
        <v>115200.66785</v>
      </c>
      <c r="C15" s="346">
        <v>1126554.2704799999</v>
      </c>
      <c r="D15" s="346">
        <v>17459705.031269994</v>
      </c>
      <c r="E15" s="308"/>
      <c r="F15" s="308"/>
      <c r="G15" s="53"/>
    </row>
    <row r="16" spans="1:7" ht="12.75" customHeight="1">
      <c r="A16" s="347" t="s">
        <v>125</v>
      </c>
      <c r="B16" s="346">
        <v>5906.3017199999995</v>
      </c>
      <c r="C16" s="346">
        <v>54380.966890000003</v>
      </c>
      <c r="D16" s="346">
        <v>280849.54241000005</v>
      </c>
      <c r="E16" s="308"/>
      <c r="F16" s="308"/>
      <c r="G16" s="53"/>
    </row>
    <row r="17" spans="1:8" ht="12.75" customHeight="1">
      <c r="A17" s="690" t="s">
        <v>238</v>
      </c>
      <c r="B17" s="691">
        <v>139279.09827999998</v>
      </c>
      <c r="C17" s="691">
        <v>1326644.0816200001</v>
      </c>
      <c r="D17" s="691">
        <v>18054899.129179996</v>
      </c>
      <c r="E17" s="309"/>
      <c r="F17" s="309"/>
      <c r="G17" s="53"/>
    </row>
    <row r="18" spans="1:8" ht="12.75" customHeight="1">
      <c r="A18" s="347" t="s">
        <v>126</v>
      </c>
      <c r="B18" s="346">
        <v>10660.252550000001</v>
      </c>
      <c r="C18" s="346">
        <v>85216.425929999998</v>
      </c>
      <c r="D18" s="346">
        <v>234947.77046999999</v>
      </c>
      <c r="E18" s="308"/>
      <c r="F18" s="308"/>
      <c r="G18" s="53"/>
    </row>
    <row r="19" spans="1:8" ht="12.75" customHeight="1">
      <c r="A19" s="347" t="s">
        <v>127</v>
      </c>
      <c r="B19" s="346">
        <v>183160.62133000002</v>
      </c>
      <c r="C19" s="346">
        <v>1793069.6772399999</v>
      </c>
      <c r="D19" s="346">
        <v>29644614.681550011</v>
      </c>
      <c r="E19" s="308"/>
      <c r="F19" s="308"/>
      <c r="G19" s="53"/>
    </row>
    <row r="20" spans="1:8" ht="12.75" customHeight="1">
      <c r="A20" s="347" t="s">
        <v>128</v>
      </c>
      <c r="B20" s="346">
        <v>11068.380710000001</v>
      </c>
      <c r="C20" s="346">
        <v>102558.84321000001</v>
      </c>
      <c r="D20" s="346">
        <v>566940.39006000035</v>
      </c>
      <c r="E20" s="308"/>
      <c r="F20" s="308"/>
      <c r="G20" s="53"/>
    </row>
    <row r="21" spans="1:8" ht="12.75" customHeight="1">
      <c r="A21" s="690" t="s">
        <v>239</v>
      </c>
      <c r="B21" s="691">
        <v>204889.25459000003</v>
      </c>
      <c r="C21" s="691">
        <v>1980844.9463799999</v>
      </c>
      <c r="D21" s="691">
        <v>30446502.842080012</v>
      </c>
      <c r="E21" s="309"/>
      <c r="F21" s="309"/>
      <c r="G21" s="53"/>
    </row>
    <row r="22" spans="1:8" ht="12.75" customHeight="1">
      <c r="A22" s="348" t="s">
        <v>240</v>
      </c>
      <c r="B22" s="349">
        <v>50780.936020000008</v>
      </c>
      <c r="C22" s="349">
        <v>414265.10673999996</v>
      </c>
      <c r="D22" s="349">
        <v>1067094.35311</v>
      </c>
      <c r="E22" s="309"/>
      <c r="F22" s="309"/>
      <c r="G22" s="53"/>
      <c r="H22" s="134"/>
    </row>
    <row r="23" spans="1:8" ht="12.75" customHeight="1">
      <c r="A23" s="348" t="s">
        <v>241</v>
      </c>
      <c r="B23" s="349">
        <v>619825.38384000002</v>
      </c>
      <c r="C23" s="349">
        <v>6070859.1558400011</v>
      </c>
      <c r="D23" s="349">
        <v>98197517.186609983</v>
      </c>
      <c r="E23" s="309"/>
      <c r="F23" s="309"/>
      <c r="G23" s="53"/>
      <c r="H23" s="134"/>
    </row>
    <row r="24" spans="1:8" ht="12.75" customHeight="1">
      <c r="A24" s="348" t="s">
        <v>242</v>
      </c>
      <c r="B24" s="349">
        <v>34778.728009999999</v>
      </c>
      <c r="C24" s="349">
        <v>320513.97933000006</v>
      </c>
      <c r="D24" s="349">
        <v>1712719.9042900002</v>
      </c>
      <c r="E24" s="309"/>
      <c r="F24" s="309"/>
      <c r="G24" s="53"/>
      <c r="H24" s="134"/>
    </row>
    <row r="25" spans="1:8">
      <c r="A25" s="1023" t="s">
        <v>604</v>
      </c>
      <c r="B25" s="1026">
        <v>705385.04787000001</v>
      </c>
      <c r="C25" s="1026">
        <v>6805638.2419100013</v>
      </c>
      <c r="D25" s="1026">
        <v>100977331.44400999</v>
      </c>
      <c r="E25" s="309"/>
      <c r="F25" s="309"/>
      <c r="H25" s="134"/>
    </row>
    <row r="26" spans="1:8" ht="21.75" customHeight="1">
      <c r="A26" s="1077" t="s">
        <v>23</v>
      </c>
      <c r="B26" s="1077"/>
      <c r="C26" s="1077"/>
      <c r="D26" s="1077"/>
      <c r="E26" s="1077"/>
      <c r="F26" s="773"/>
      <c r="G26" s="773"/>
    </row>
    <row r="27" spans="1:8" ht="21" customHeight="1">
      <c r="A27" s="1078" t="s">
        <v>24</v>
      </c>
      <c r="B27" s="1078"/>
      <c r="C27" s="1078"/>
      <c r="D27" s="1078"/>
      <c r="E27" s="1078"/>
      <c r="F27" s="774"/>
      <c r="G27" s="774"/>
    </row>
    <row r="28" spans="1:8" ht="12.75" customHeight="1"/>
    <row r="29" spans="1:8" ht="12.75" customHeight="1">
      <c r="A29" s="152" t="s">
        <v>669</v>
      </c>
      <c r="E29" s="139" t="str">
        <f>Naslovnica!A20</f>
        <v>Listopad 2022.</v>
      </c>
    </row>
    <row r="30" spans="1:8" ht="12.75" customHeight="1">
      <c r="A30" s="559" t="s">
        <v>967</v>
      </c>
      <c r="E30" s="537" t="str">
        <f>Naslovnica!A24</f>
        <v>October 2022</v>
      </c>
    </row>
    <row r="31" spans="1:8" ht="12.75" customHeight="1">
      <c r="D31" s="303"/>
      <c r="E31" s="65" t="s">
        <v>324</v>
      </c>
    </row>
    <row r="32" spans="1:8" ht="25.5" customHeight="1">
      <c r="A32" s="1073" t="s">
        <v>605</v>
      </c>
      <c r="B32" s="1076" t="s">
        <v>844</v>
      </c>
      <c r="C32" s="1076"/>
      <c r="D32" s="1076" t="s">
        <v>843</v>
      </c>
      <c r="E32" s="1076"/>
      <c r="F32" s="770"/>
      <c r="G32" s="770"/>
    </row>
    <row r="33" spans="1:6" ht="60">
      <c r="A33" s="1073"/>
      <c r="B33" s="689" t="s">
        <v>601</v>
      </c>
      <c r="C33" s="689" t="s">
        <v>606</v>
      </c>
      <c r="D33" s="689" t="s">
        <v>601</v>
      </c>
      <c r="E33" s="689" t="s">
        <v>606</v>
      </c>
    </row>
    <row r="34" spans="1:6">
      <c r="A34" s="345" t="s">
        <v>117</v>
      </c>
      <c r="B34" s="350">
        <v>55.044139999999999</v>
      </c>
      <c r="C34" s="350">
        <v>460.87288999999998</v>
      </c>
      <c r="D34" s="351">
        <v>3.2000000000000002E-3</v>
      </c>
      <c r="E34" s="352">
        <v>0.14637999999999998</v>
      </c>
    </row>
    <row r="35" spans="1:6" ht="12.75" customHeight="1">
      <c r="A35" s="347" t="s">
        <v>118</v>
      </c>
      <c r="B35" s="350">
        <v>1115.48543</v>
      </c>
      <c r="C35" s="350">
        <v>10982.852490000003</v>
      </c>
      <c r="D35" s="351">
        <v>0</v>
      </c>
      <c r="E35" s="352">
        <v>1.7319999999999999E-2</v>
      </c>
      <c r="F35" s="53"/>
    </row>
    <row r="36" spans="1:6" ht="12.75" customHeight="1">
      <c r="A36" s="347" t="s">
        <v>119</v>
      </c>
      <c r="B36" s="350">
        <v>70.769279999999995</v>
      </c>
      <c r="C36" s="350">
        <v>649.4773100000001</v>
      </c>
      <c r="D36" s="351">
        <v>0</v>
      </c>
      <c r="E36" s="352">
        <v>0</v>
      </c>
      <c r="F36" s="53"/>
    </row>
    <row r="37" spans="1:6" ht="12.75" customHeight="1">
      <c r="A37" s="690" t="s">
        <v>236</v>
      </c>
      <c r="B37" s="692">
        <v>1241.2988499999999</v>
      </c>
      <c r="C37" s="692">
        <v>12093.202690000004</v>
      </c>
      <c r="D37" s="693">
        <v>3.2000000000000002E-3</v>
      </c>
      <c r="E37" s="694">
        <v>0.16369999999999998</v>
      </c>
      <c r="F37" s="53"/>
    </row>
    <row r="38" spans="1:6" ht="12.75" customHeight="1">
      <c r="A38" s="347" t="s">
        <v>120</v>
      </c>
      <c r="B38" s="350">
        <v>55.25676</v>
      </c>
      <c r="C38" s="350">
        <v>460.47154999999998</v>
      </c>
      <c r="D38" s="351">
        <v>4.8180000000000001E-2</v>
      </c>
      <c r="E38" s="352">
        <v>0.23125999999999999</v>
      </c>
      <c r="F38" s="53"/>
    </row>
    <row r="39" spans="1:6" ht="12.75" customHeight="1">
      <c r="A39" s="347" t="s">
        <v>121</v>
      </c>
      <c r="B39" s="350">
        <v>499.85442999999998</v>
      </c>
      <c r="C39" s="350">
        <v>4851.6410599999999</v>
      </c>
      <c r="D39" s="351">
        <v>0</v>
      </c>
      <c r="E39" s="352">
        <v>0</v>
      </c>
      <c r="F39" s="53"/>
    </row>
    <row r="40" spans="1:6" ht="12.75" customHeight="1">
      <c r="A40" s="347" t="s">
        <v>122</v>
      </c>
      <c r="B40" s="350">
        <v>18.693770000000001</v>
      </c>
      <c r="C40" s="350">
        <v>172.45742999999999</v>
      </c>
      <c r="D40" s="351">
        <v>0</v>
      </c>
      <c r="E40" s="352">
        <v>0.44104000000000004</v>
      </c>
      <c r="F40" s="53"/>
    </row>
    <row r="41" spans="1:6" ht="12.75" customHeight="1">
      <c r="A41" s="690" t="s">
        <v>237</v>
      </c>
      <c r="B41" s="692">
        <v>573.80495999999994</v>
      </c>
      <c r="C41" s="692">
        <v>5484.5700400000005</v>
      </c>
      <c r="D41" s="693">
        <v>4.8180000000000001E-2</v>
      </c>
      <c r="E41" s="694">
        <v>0.67230000000000001</v>
      </c>
      <c r="F41" s="53"/>
    </row>
    <row r="42" spans="1:6" ht="12.75" customHeight="1">
      <c r="A42" s="347" t="s">
        <v>123</v>
      </c>
      <c r="B42" s="350">
        <v>91.322839999999999</v>
      </c>
      <c r="C42" s="350">
        <v>732.24003999999991</v>
      </c>
      <c r="D42" s="351">
        <v>5.8300000000000001E-3</v>
      </c>
      <c r="E42" s="352">
        <v>3.3701500000000002</v>
      </c>
      <c r="F42" s="53"/>
    </row>
    <row r="43" spans="1:6" ht="12.75" customHeight="1">
      <c r="A43" s="347" t="s">
        <v>124</v>
      </c>
      <c r="B43" s="350">
        <v>578.87758999999994</v>
      </c>
      <c r="C43" s="350">
        <v>5660.7344699999994</v>
      </c>
      <c r="D43" s="351">
        <v>0</v>
      </c>
      <c r="E43" s="352">
        <v>0.80843999999999994</v>
      </c>
      <c r="F43" s="53"/>
    </row>
    <row r="44" spans="1:6" ht="12.75" customHeight="1">
      <c r="A44" s="347" t="s">
        <v>125</v>
      </c>
      <c r="B44" s="350">
        <v>29.677720000000001</v>
      </c>
      <c r="C44" s="350">
        <v>273.25177000000002</v>
      </c>
      <c r="D44" s="351">
        <v>0</v>
      </c>
      <c r="E44" s="352">
        <v>0</v>
      </c>
      <c r="F44" s="53"/>
    </row>
    <row r="45" spans="1:6" ht="12.75" customHeight="1">
      <c r="A45" s="690" t="s">
        <v>238</v>
      </c>
      <c r="B45" s="692">
        <v>608.55530999999996</v>
      </c>
      <c r="C45" s="692">
        <v>6666.226279999999</v>
      </c>
      <c r="D45" s="693">
        <v>5.8300000000000001E-3</v>
      </c>
      <c r="E45" s="694">
        <v>4.1785899999999998</v>
      </c>
      <c r="F45" s="53"/>
    </row>
    <row r="46" spans="1:6" ht="12.75" customHeight="1">
      <c r="A46" s="347" t="s">
        <v>126</v>
      </c>
      <c r="B46" s="350">
        <v>53.572000000000003</v>
      </c>
      <c r="C46" s="350">
        <v>428.24170000000004</v>
      </c>
      <c r="D46" s="351">
        <v>1.076E-2</v>
      </c>
      <c r="E46" s="352">
        <v>7.4130000000000015E-2</v>
      </c>
      <c r="F46" s="53"/>
    </row>
    <row r="47" spans="1:6" ht="12.75" customHeight="1">
      <c r="A47" s="347" t="s">
        <v>127</v>
      </c>
      <c r="B47" s="350">
        <v>920.37356000000011</v>
      </c>
      <c r="C47" s="350">
        <v>9009.9078599999993</v>
      </c>
      <c r="D47" s="351">
        <v>0</v>
      </c>
      <c r="E47" s="352">
        <v>1.8451899999999999</v>
      </c>
      <c r="F47" s="53"/>
    </row>
    <row r="48" spans="1:6" ht="12.75" customHeight="1">
      <c r="A48" s="347" t="s">
        <v>128</v>
      </c>
      <c r="B48" s="350">
        <v>55.617789999999999</v>
      </c>
      <c r="C48" s="350">
        <v>515.34660999999994</v>
      </c>
      <c r="D48" s="351">
        <v>0</v>
      </c>
      <c r="E48" s="352">
        <v>0</v>
      </c>
      <c r="F48" s="53"/>
    </row>
    <row r="49" spans="1:6" ht="12.75" customHeight="1">
      <c r="A49" s="690" t="s">
        <v>239</v>
      </c>
      <c r="B49" s="692">
        <v>1029.5633500000001</v>
      </c>
      <c r="C49" s="692">
        <v>9953.4961700000003</v>
      </c>
      <c r="D49" s="693">
        <v>1.076E-2</v>
      </c>
      <c r="E49" s="694">
        <v>1.9193199999999999</v>
      </c>
      <c r="F49" s="53"/>
    </row>
    <row r="50" spans="1:6" ht="12.75" customHeight="1">
      <c r="A50" s="348" t="s">
        <v>240</v>
      </c>
      <c r="B50" s="353">
        <v>255.19574</v>
      </c>
      <c r="C50" s="353">
        <v>2081.82618</v>
      </c>
      <c r="D50" s="354">
        <v>6.7970000000000003E-2</v>
      </c>
      <c r="E50" s="355">
        <v>3.82192</v>
      </c>
      <c r="F50" s="53"/>
    </row>
    <row r="51" spans="1:6" ht="12.75" customHeight="1">
      <c r="A51" s="348" t="s">
        <v>241</v>
      </c>
      <c r="B51" s="353">
        <v>3114.5910100000001</v>
      </c>
      <c r="C51" s="353">
        <v>30505.135880000002</v>
      </c>
      <c r="D51" s="354">
        <v>0</v>
      </c>
      <c r="E51" s="355">
        <v>2.6709499999999999</v>
      </c>
      <c r="F51" s="53"/>
    </row>
    <row r="52" spans="1:6" ht="12.75" customHeight="1">
      <c r="A52" s="348" t="s">
        <v>242</v>
      </c>
      <c r="B52" s="353">
        <v>174.75855999999999</v>
      </c>
      <c r="C52" s="353">
        <v>1610.5331200000001</v>
      </c>
      <c r="D52" s="354">
        <v>0</v>
      </c>
      <c r="E52" s="355">
        <v>0.44104000000000004</v>
      </c>
      <c r="F52" s="44"/>
    </row>
    <row r="53" spans="1:6" ht="12.75" customHeight="1">
      <c r="A53" s="1023" t="s">
        <v>604</v>
      </c>
      <c r="B53" s="1027">
        <v>3544.5453100000004</v>
      </c>
      <c r="C53" s="1027">
        <v>34197.495179999998</v>
      </c>
      <c r="D53" s="1028">
        <v>6.7970000000000003E-2</v>
      </c>
      <c r="E53" s="1029">
        <v>6.93391</v>
      </c>
    </row>
    <row r="54" spans="1:6" ht="24.75" customHeight="1">
      <c r="A54" s="1079" t="s">
        <v>25</v>
      </c>
      <c r="B54" s="1079"/>
      <c r="C54" s="1079"/>
      <c r="D54" s="1079"/>
      <c r="E54" s="1079"/>
      <c r="F54" s="775"/>
    </row>
    <row r="55" spans="1:6">
      <c r="A55" s="564" t="s">
        <v>26</v>
      </c>
      <c r="B55" s="176"/>
      <c r="C55" s="176"/>
      <c r="D55" s="176"/>
      <c r="E55" s="176"/>
      <c r="F55" s="176"/>
    </row>
    <row r="56" spans="1:6" ht="12.75" customHeight="1">
      <c r="A56" s="17" t="s">
        <v>607</v>
      </c>
    </row>
    <row r="57" spans="1:6" ht="12.75" customHeight="1"/>
    <row r="58" spans="1:6" ht="12.75" customHeight="1">
      <c r="A58" s="310" t="s">
        <v>670</v>
      </c>
      <c r="D58" s="139" t="str">
        <f t="shared" ref="D58:D59" si="0">E1</f>
        <v>Listopad 2022.</v>
      </c>
    </row>
    <row r="59" spans="1:6" ht="12.75" customHeight="1">
      <c r="A59" s="565" t="s">
        <v>671</v>
      </c>
      <c r="D59" s="537" t="str">
        <f t="shared" si="0"/>
        <v>October 2022</v>
      </c>
    </row>
    <row r="60" spans="1:6" ht="12.75" customHeight="1">
      <c r="D60" s="65" t="s">
        <v>571</v>
      </c>
    </row>
    <row r="61" spans="1:6" ht="42.75" customHeight="1">
      <c r="A61" s="1074" t="s">
        <v>605</v>
      </c>
      <c r="B61" s="1075" t="s">
        <v>608</v>
      </c>
      <c r="C61" s="1075"/>
      <c r="D61" s="1075"/>
      <c r="E61" s="771"/>
    </row>
    <row r="62" spans="1:6" ht="60">
      <c r="A62" s="1074"/>
      <c r="B62" s="689" t="s">
        <v>601</v>
      </c>
      <c r="C62" s="689" t="s">
        <v>606</v>
      </c>
      <c r="D62" s="689" t="s">
        <v>609</v>
      </c>
    </row>
    <row r="63" spans="1:6" ht="12.75" customHeight="1">
      <c r="A63" s="345" t="s">
        <v>117</v>
      </c>
      <c r="B63" s="346">
        <v>11.35393</v>
      </c>
      <c r="C63" s="346">
        <v>1068.7668499999997</v>
      </c>
      <c r="D63" s="346">
        <v>4469.9018199999982</v>
      </c>
    </row>
    <row r="64" spans="1:6" ht="12.75" customHeight="1">
      <c r="A64" s="347" t="s">
        <v>118</v>
      </c>
      <c r="B64" s="346">
        <v>24003.272809999999</v>
      </c>
      <c r="C64" s="346">
        <v>182473.70838</v>
      </c>
      <c r="D64" s="346">
        <v>3064618.2563699991</v>
      </c>
    </row>
    <row r="65" spans="1:4" ht="12.75" customHeight="1">
      <c r="A65" s="347" t="s">
        <v>119</v>
      </c>
      <c r="B65" s="346">
        <v>69225.551430000007</v>
      </c>
      <c r="C65" s="346">
        <v>499743.85048000002</v>
      </c>
      <c r="D65" s="346">
        <v>2258105.8098400002</v>
      </c>
    </row>
    <row r="66" spans="1:4" ht="12.75" customHeight="1">
      <c r="A66" s="690" t="s">
        <v>236</v>
      </c>
      <c r="B66" s="691">
        <v>93240.178169999999</v>
      </c>
      <c r="C66" s="691">
        <v>683286.32571</v>
      </c>
      <c r="D66" s="691">
        <v>5327193.9680299992</v>
      </c>
    </row>
    <row r="67" spans="1:4" ht="12.75" customHeight="1">
      <c r="A67" s="347" t="s">
        <v>120</v>
      </c>
      <c r="B67" s="346">
        <v>0</v>
      </c>
      <c r="C67" s="346">
        <v>141.65211000000002</v>
      </c>
      <c r="D67" s="346">
        <v>745.24487000000011</v>
      </c>
    </row>
    <row r="68" spans="1:4" ht="12.75" customHeight="1">
      <c r="A68" s="347" t="s">
        <v>121</v>
      </c>
      <c r="B68" s="346">
        <v>7707.2516699999996</v>
      </c>
      <c r="C68" s="346">
        <v>70516.66476</v>
      </c>
      <c r="D68" s="346">
        <v>1196733.57103</v>
      </c>
    </row>
    <row r="69" spans="1:4" ht="12.75" customHeight="1">
      <c r="A69" s="347" t="s">
        <v>122</v>
      </c>
      <c r="B69" s="346">
        <v>23385.65609</v>
      </c>
      <c r="C69" s="346">
        <v>145221.85369999998</v>
      </c>
      <c r="D69" s="346">
        <v>694959.00139000011</v>
      </c>
    </row>
    <row r="70" spans="1:4" ht="12.75" customHeight="1">
      <c r="A70" s="690" t="s">
        <v>237</v>
      </c>
      <c r="B70" s="691">
        <v>31092.907760000002</v>
      </c>
      <c r="C70" s="691">
        <v>215880.17056999996</v>
      </c>
      <c r="D70" s="691">
        <v>1892437.8172900002</v>
      </c>
    </row>
    <row r="71" spans="1:4">
      <c r="A71" s="347" t="s">
        <v>123</v>
      </c>
      <c r="B71" s="346">
        <v>0</v>
      </c>
      <c r="C71" s="346">
        <v>155.13335999999998</v>
      </c>
      <c r="D71" s="346">
        <v>3087.5004600000002</v>
      </c>
    </row>
    <row r="72" spans="1:4">
      <c r="A72" s="347" t="s">
        <v>124</v>
      </c>
      <c r="B72" s="346">
        <v>10736.358109999999</v>
      </c>
      <c r="C72" s="346">
        <v>93191.639420000007</v>
      </c>
      <c r="D72" s="346">
        <v>1773914.6069099989</v>
      </c>
    </row>
    <row r="73" spans="1:4">
      <c r="A73" s="347" t="s">
        <v>125</v>
      </c>
      <c r="B73" s="346">
        <v>32499.507129999998</v>
      </c>
      <c r="C73" s="346">
        <v>227756.21800999998</v>
      </c>
      <c r="D73" s="346">
        <v>1030723.5318699999</v>
      </c>
    </row>
    <row r="74" spans="1:4">
      <c r="A74" s="690" t="s">
        <v>238</v>
      </c>
      <c r="B74" s="691">
        <v>43235.865239999999</v>
      </c>
      <c r="C74" s="691">
        <v>321102.99079000001</v>
      </c>
      <c r="D74" s="691">
        <v>2807725.639239999</v>
      </c>
    </row>
    <row r="75" spans="1:4">
      <c r="A75" s="347" t="s">
        <v>126</v>
      </c>
      <c r="B75" s="346">
        <v>0</v>
      </c>
      <c r="C75" s="346">
        <v>435.83762000000002</v>
      </c>
      <c r="D75" s="346">
        <v>3582.1260499999999</v>
      </c>
    </row>
    <row r="76" spans="1:4">
      <c r="A76" s="347" t="s">
        <v>127</v>
      </c>
      <c r="B76" s="346">
        <v>17051.836950000001</v>
      </c>
      <c r="C76" s="346">
        <v>141949.28869999998</v>
      </c>
      <c r="D76" s="346">
        <v>2393460.2596399998</v>
      </c>
    </row>
    <row r="77" spans="1:4">
      <c r="A77" s="347" t="s">
        <v>128</v>
      </c>
      <c r="B77" s="346">
        <v>63194.773150000001</v>
      </c>
      <c r="C77" s="346">
        <v>424547.65982999996</v>
      </c>
      <c r="D77" s="346">
        <v>2012275.3815099997</v>
      </c>
    </row>
    <row r="78" spans="1:4">
      <c r="A78" s="690" t="s">
        <v>239</v>
      </c>
      <c r="B78" s="691">
        <v>80246.610100000005</v>
      </c>
      <c r="C78" s="691">
        <v>566932.78614999994</v>
      </c>
      <c r="D78" s="691">
        <v>4409317.7671999997</v>
      </c>
    </row>
    <row r="79" spans="1:4">
      <c r="A79" s="348" t="s">
        <v>240</v>
      </c>
      <c r="B79" s="349">
        <v>11.35393</v>
      </c>
      <c r="C79" s="349">
        <v>1801.3899399999998</v>
      </c>
      <c r="D79" s="349">
        <v>11884.7732</v>
      </c>
    </row>
    <row r="80" spans="1:4">
      <c r="A80" s="348" t="s">
        <v>241</v>
      </c>
      <c r="B80" s="349">
        <v>59498.719540000006</v>
      </c>
      <c r="C80" s="349">
        <v>488131.30125999998</v>
      </c>
      <c r="D80" s="349">
        <v>8428726.6939499974</v>
      </c>
    </row>
    <row r="81" spans="1:5">
      <c r="A81" s="348" t="s">
        <v>242</v>
      </c>
      <c r="B81" s="349">
        <v>188305.4878</v>
      </c>
      <c r="C81" s="349">
        <v>1297269.5820199999</v>
      </c>
      <c r="D81" s="349">
        <v>5996063.7246099999</v>
      </c>
    </row>
    <row r="82" spans="1:5">
      <c r="A82" s="1023" t="s">
        <v>610</v>
      </c>
      <c r="B82" s="1026">
        <v>247815.56127000001</v>
      </c>
      <c r="C82" s="1026">
        <v>1787202.2732199999</v>
      </c>
      <c r="D82" s="1026">
        <v>14436675.191759996</v>
      </c>
    </row>
    <row r="83" spans="1:5">
      <c r="A83" s="17" t="s">
        <v>607</v>
      </c>
    </row>
    <row r="85" spans="1:5">
      <c r="A85" s="621" t="s">
        <v>81</v>
      </c>
      <c r="E85" s="14" t="s">
        <v>832</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96"/>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65" customWidth="1"/>
    <col min="12" max="12" width="12.140625" customWidth="1"/>
  </cols>
  <sheetData>
    <row r="1" spans="1:13" ht="12.75" customHeight="1">
      <c r="A1" s="138" t="s">
        <v>672</v>
      </c>
      <c r="E1" s="139" t="str">
        <f>Naslovnica!A20</f>
        <v>Listopad 2022.</v>
      </c>
    </row>
    <row r="2" spans="1:13" ht="12.75" customHeight="1">
      <c r="A2" s="535" t="s">
        <v>958</v>
      </c>
      <c r="E2" s="537" t="str">
        <f>Naslovnica!A24</f>
        <v>October 2022</v>
      </c>
    </row>
    <row r="3" spans="1:13" ht="12.75" customHeight="1">
      <c r="E3" s="14" t="s">
        <v>324</v>
      </c>
      <c r="F3" s="311"/>
      <c r="G3" s="311"/>
    </row>
    <row r="4" spans="1:13" ht="16.5" customHeight="1">
      <c r="A4" s="1083" t="s">
        <v>590</v>
      </c>
      <c r="B4" s="1090" t="s">
        <v>589</v>
      </c>
      <c r="C4" s="1090"/>
      <c r="D4" s="1090"/>
      <c r="E4" s="1090"/>
      <c r="F4" s="265"/>
      <c r="G4" s="265"/>
    </row>
    <row r="5" spans="1:13" ht="12.75" customHeight="1">
      <c r="A5" s="1083"/>
      <c r="B5" s="1088" t="str">
        <f>Naslovnica!A20</f>
        <v>Listopad 2022.</v>
      </c>
      <c r="C5" s="1088"/>
      <c r="D5" s="1089" t="s">
        <v>17</v>
      </c>
      <c r="E5" s="1089"/>
    </row>
    <row r="6" spans="1:13" ht="12.75" customHeight="1">
      <c r="A6" s="1083"/>
      <c r="B6" s="1086" t="str">
        <f>Naslovnica!A24</f>
        <v>October 2022</v>
      </c>
      <c r="C6" s="1086"/>
      <c r="D6" s="1087" t="s">
        <v>45</v>
      </c>
      <c r="E6" s="1087"/>
    </row>
    <row r="7" spans="1:13" ht="12.75" customHeight="1">
      <c r="A7" s="1083"/>
      <c r="B7" s="744" t="s">
        <v>27</v>
      </c>
      <c r="C7" s="695" t="s">
        <v>28</v>
      </c>
      <c r="D7" s="695" t="s">
        <v>146</v>
      </c>
      <c r="E7" s="695" t="s">
        <v>144</v>
      </c>
    </row>
    <row r="8" spans="1:13" ht="12.75" customHeight="1">
      <c r="A8" s="1083"/>
      <c r="B8" s="743" t="s">
        <v>29</v>
      </c>
      <c r="C8" s="696" t="s">
        <v>30</v>
      </c>
      <c r="D8" s="696" t="s">
        <v>29</v>
      </c>
      <c r="E8" s="696" t="s">
        <v>145</v>
      </c>
    </row>
    <row r="9" spans="1:13" ht="12.75" customHeight="1">
      <c r="A9" s="356" t="s">
        <v>117</v>
      </c>
      <c r="B9" s="357">
        <v>567099.63429999992</v>
      </c>
      <c r="C9" s="358">
        <v>4.3357454762717748E-3</v>
      </c>
      <c r="D9" s="357">
        <v>15324.018479999853</v>
      </c>
      <c r="E9" s="358">
        <v>2.777219224743499E-2</v>
      </c>
      <c r="G9" s="134"/>
      <c r="H9" s="827"/>
      <c r="I9" s="827"/>
      <c r="J9" s="827"/>
      <c r="K9" s="827"/>
      <c r="L9" s="812"/>
      <c r="M9" s="77"/>
    </row>
    <row r="10" spans="1:13" ht="12.75" customHeight="1">
      <c r="A10" s="356" t="s">
        <v>118</v>
      </c>
      <c r="B10" s="357">
        <v>44186013.306000002</v>
      </c>
      <c r="C10" s="358">
        <v>0.33782301330955733</v>
      </c>
      <c r="D10" s="357">
        <v>324209.37363000214</v>
      </c>
      <c r="E10" s="358">
        <v>7.3916105714644242E-3</v>
      </c>
      <c r="G10" s="134"/>
      <c r="H10" s="827"/>
      <c r="I10" s="827"/>
      <c r="J10" s="827"/>
      <c r="K10" s="827"/>
      <c r="L10" s="812"/>
      <c r="M10" s="77"/>
    </row>
    <row r="11" spans="1:13" ht="12.75" customHeight="1">
      <c r="A11" s="356" t="s">
        <v>119</v>
      </c>
      <c r="B11" s="357">
        <v>4087127.0281400001</v>
      </c>
      <c r="C11" s="358">
        <v>3.1248023189222696E-2</v>
      </c>
      <c r="D11" s="357">
        <v>90329.467720000073</v>
      </c>
      <c r="E11" s="358">
        <v>2.2600461082774359E-2</v>
      </c>
      <c r="G11" s="134"/>
      <c r="H11" s="827"/>
      <c r="I11" s="827"/>
      <c r="J11" s="827"/>
      <c r="K11" s="827"/>
      <c r="L11" s="812"/>
      <c r="M11" s="77"/>
    </row>
    <row r="12" spans="1:13" ht="12.75" customHeight="1">
      <c r="A12" s="697" t="s">
        <v>591</v>
      </c>
      <c r="B12" s="698">
        <v>48840239.968440004</v>
      </c>
      <c r="C12" s="699">
        <v>0.37340678197505178</v>
      </c>
      <c r="D12" s="698">
        <v>429862.85983000696</v>
      </c>
      <c r="E12" s="699">
        <v>8.8795602410944863E-3</v>
      </c>
      <c r="G12" s="134"/>
      <c r="H12" s="827"/>
      <c r="I12" s="827"/>
      <c r="J12" s="827"/>
      <c r="K12" s="827"/>
      <c r="L12" s="812"/>
      <c r="M12" s="77"/>
    </row>
    <row r="13" spans="1:13" ht="12.75" customHeight="1">
      <c r="A13" s="356" t="s">
        <v>120</v>
      </c>
      <c r="B13" s="357">
        <v>341581.25409</v>
      </c>
      <c r="C13" s="358">
        <v>2.6115505770481456E-3</v>
      </c>
      <c r="D13" s="357">
        <v>17331.458570000017</v>
      </c>
      <c r="E13" s="358">
        <v>5.3450946799227905E-2</v>
      </c>
      <c r="G13" s="134"/>
      <c r="H13" s="827"/>
      <c r="I13" s="827"/>
      <c r="J13" s="827"/>
      <c r="K13" s="827"/>
      <c r="L13" s="812"/>
      <c r="M13" s="77"/>
    </row>
    <row r="14" spans="1:13" ht="12.75" customHeight="1">
      <c r="A14" s="356" t="s">
        <v>121</v>
      </c>
      <c r="B14" s="357">
        <v>17587456.527970001</v>
      </c>
      <c r="C14" s="358">
        <v>0.13446444058176399</v>
      </c>
      <c r="D14" s="357">
        <v>232907.16997000203</v>
      </c>
      <c r="E14" s="358">
        <v>1.3420525371500736E-2</v>
      </c>
      <c r="G14" s="134"/>
      <c r="H14" s="827"/>
      <c r="I14" s="827"/>
      <c r="J14" s="827"/>
      <c r="K14" s="827"/>
      <c r="L14" s="812"/>
      <c r="M14" s="77"/>
    </row>
    <row r="15" spans="1:13" ht="12.75" customHeight="1">
      <c r="A15" s="356" t="s">
        <v>122</v>
      </c>
      <c r="B15" s="357">
        <v>1138353.5745899999</v>
      </c>
      <c r="C15" s="358">
        <v>8.7032525907350892E-3</v>
      </c>
      <c r="D15" s="357">
        <v>22969.4866899997</v>
      </c>
      <c r="E15" s="826">
        <v>2.0593342633429268E-2</v>
      </c>
      <c r="G15" s="134"/>
      <c r="H15" s="827"/>
      <c r="I15" s="827"/>
      <c r="J15" s="827"/>
      <c r="K15" s="827"/>
      <c r="L15" s="812"/>
      <c r="M15" s="77"/>
    </row>
    <row r="16" spans="1:13" ht="12.75" customHeight="1">
      <c r="A16" s="700" t="s">
        <v>592</v>
      </c>
      <c r="B16" s="698">
        <v>19067391.356650002</v>
      </c>
      <c r="C16" s="699">
        <v>0.14577924374954723</v>
      </c>
      <c r="D16" s="698">
        <v>273208.11523000151</v>
      </c>
      <c r="E16" s="699">
        <v>1.4536844284240402E-2</v>
      </c>
      <c r="G16" s="134"/>
      <c r="H16" s="827"/>
      <c r="I16" s="827"/>
      <c r="J16" s="827"/>
      <c r="K16" s="827"/>
      <c r="L16" s="812"/>
      <c r="M16" s="77"/>
    </row>
    <row r="17" spans="1:13" ht="12.75" customHeight="1">
      <c r="A17" s="356" t="s">
        <v>123</v>
      </c>
      <c r="B17" s="357">
        <v>464332.29770999996</v>
      </c>
      <c r="C17" s="358">
        <v>3.5500404823361241E-3</v>
      </c>
      <c r="D17" s="357">
        <v>25069.863979999907</v>
      </c>
      <c r="E17" s="358">
        <v>5.7072633703544762E-2</v>
      </c>
      <c r="G17" s="134"/>
      <c r="H17" s="827"/>
      <c r="I17" s="827"/>
      <c r="J17" s="827"/>
      <c r="K17" s="827"/>
      <c r="L17" s="812"/>
      <c r="M17" s="77"/>
    </row>
    <row r="18" spans="1:13" ht="12.75" customHeight="1">
      <c r="A18" s="356" t="s">
        <v>124</v>
      </c>
      <c r="B18" s="357">
        <v>20373092.969069999</v>
      </c>
      <c r="C18" s="358">
        <v>0.15576195140267182</v>
      </c>
      <c r="D18" s="357">
        <v>253197.43928999826</v>
      </c>
      <c r="E18" s="358">
        <v>1.2584431112737882E-2</v>
      </c>
      <c r="G18" s="134"/>
      <c r="H18" s="827"/>
      <c r="I18" s="827"/>
      <c r="J18" s="827"/>
      <c r="K18" s="827"/>
      <c r="L18" s="812"/>
      <c r="M18" s="77"/>
    </row>
    <row r="19" spans="1:13" ht="12.75" customHeight="1">
      <c r="A19" s="356" t="s">
        <v>125</v>
      </c>
      <c r="B19" s="357">
        <v>1727676.4814200001</v>
      </c>
      <c r="C19" s="358">
        <v>1.3208905518029715E-2</v>
      </c>
      <c r="D19" s="357">
        <v>40055.453410000075</v>
      </c>
      <c r="E19" s="358">
        <v>2.373486271217673E-2</v>
      </c>
      <c r="G19" s="134"/>
      <c r="H19" s="827"/>
      <c r="I19" s="827"/>
      <c r="J19" s="827"/>
      <c r="K19" s="827"/>
      <c r="L19" s="812"/>
      <c r="M19" s="77"/>
    </row>
    <row r="20" spans="1:13" ht="12.75" customHeight="1">
      <c r="A20" s="697" t="s">
        <v>593</v>
      </c>
      <c r="B20" s="698">
        <v>22565101.748199999</v>
      </c>
      <c r="C20" s="699">
        <v>0.17252089740303767</v>
      </c>
      <c r="D20" s="698">
        <v>318322.75668000057</v>
      </c>
      <c r="E20" s="699">
        <v>1.4308712142163893E-2</v>
      </c>
      <c r="G20" s="134"/>
      <c r="H20" s="827"/>
      <c r="I20" s="827"/>
      <c r="J20" s="827"/>
      <c r="K20" s="827"/>
      <c r="L20" s="812"/>
      <c r="M20" s="77"/>
    </row>
    <row r="21" spans="1:13" ht="12.75" customHeight="1">
      <c r="A21" s="356" t="s">
        <v>126</v>
      </c>
      <c r="B21" s="357">
        <v>428482.50747000001</v>
      </c>
      <c r="C21" s="358">
        <v>3.2759518452481567E-3</v>
      </c>
      <c r="D21" s="357">
        <v>15565.726239999989</v>
      </c>
      <c r="E21" s="358">
        <v>3.7697005662091776E-2</v>
      </c>
      <c r="G21" s="134"/>
      <c r="H21" s="827"/>
      <c r="I21" s="827"/>
      <c r="J21" s="827"/>
      <c r="K21" s="827"/>
      <c r="L21" s="812"/>
      <c r="M21" s="77"/>
    </row>
    <row r="22" spans="1:13" ht="12.75" customHeight="1">
      <c r="A22" s="356" t="s">
        <v>127</v>
      </c>
      <c r="B22" s="357">
        <v>36566101.296519995</v>
      </c>
      <c r="C22" s="358">
        <v>0.27956517460459607</v>
      </c>
      <c r="D22" s="357">
        <v>305414.18696998805</v>
      </c>
      <c r="E22" s="358">
        <v>8.4227357867565633E-3</v>
      </c>
      <c r="G22" s="134"/>
      <c r="H22" s="827"/>
      <c r="I22" s="827"/>
      <c r="J22" s="827"/>
      <c r="K22" s="827"/>
      <c r="L22" s="812"/>
      <c r="M22" s="77"/>
    </row>
    <row r="23" spans="1:13" ht="12.75" customHeight="1">
      <c r="A23" s="356" t="s">
        <v>128</v>
      </c>
      <c r="B23" s="357">
        <v>3329021.9307900001</v>
      </c>
      <c r="C23" s="358">
        <v>2.5451950422519035E-2</v>
      </c>
      <c r="D23" s="357">
        <v>62506.307440000121</v>
      </c>
      <c r="E23" s="358">
        <v>1.9135468691221513E-2</v>
      </c>
      <c r="G23" s="134"/>
      <c r="H23" s="827"/>
      <c r="I23" s="827"/>
      <c r="J23" s="827"/>
      <c r="K23" s="827"/>
      <c r="L23" s="812"/>
      <c r="M23" s="77"/>
    </row>
    <row r="24" spans="1:13" ht="12.75" customHeight="1">
      <c r="A24" s="697" t="s">
        <v>594</v>
      </c>
      <c r="B24" s="698">
        <v>40323605.734779991</v>
      </c>
      <c r="C24" s="699">
        <v>0.30829307687236324</v>
      </c>
      <c r="D24" s="698">
        <v>383486.22064998001</v>
      </c>
      <c r="E24" s="699">
        <v>9.6015291219724297E-3</v>
      </c>
      <c r="G24" s="134"/>
      <c r="H24" s="827"/>
      <c r="I24" s="827"/>
      <c r="J24" s="827"/>
      <c r="K24" s="827"/>
      <c r="L24" s="812"/>
      <c r="M24" s="77"/>
    </row>
    <row r="25" spans="1:13" ht="12.75" customHeight="1">
      <c r="A25" s="359" t="s">
        <v>595</v>
      </c>
      <c r="B25" s="360">
        <v>1801495.6935700001</v>
      </c>
      <c r="C25" s="361">
        <v>1.3773288380904204E-2</v>
      </c>
      <c r="D25" s="360">
        <v>73291.067269999767</v>
      </c>
      <c r="E25" s="361">
        <v>4.2408790113536599E-2</v>
      </c>
      <c r="G25" s="134"/>
      <c r="H25" s="827"/>
      <c r="I25" s="827"/>
      <c r="J25" s="827"/>
      <c r="K25" s="827"/>
      <c r="L25" s="812"/>
      <c r="M25" s="77"/>
    </row>
    <row r="26" spans="1:13" ht="12.75" customHeight="1">
      <c r="A26" s="359" t="s">
        <v>596</v>
      </c>
      <c r="B26" s="360">
        <v>118712664.09955999</v>
      </c>
      <c r="C26" s="361">
        <v>0.90761457989858918</v>
      </c>
      <c r="D26" s="360">
        <v>1115728.1698599756</v>
      </c>
      <c r="E26" s="361">
        <v>9.4877316406183354E-3</v>
      </c>
      <c r="G26" s="134"/>
      <c r="H26" s="827"/>
      <c r="I26" s="827"/>
      <c r="J26" s="827"/>
      <c r="K26" s="827"/>
      <c r="L26" s="812"/>
      <c r="M26" s="77"/>
    </row>
    <row r="27" spans="1:13" ht="12.75" customHeight="1">
      <c r="A27" s="359" t="s">
        <v>597</v>
      </c>
      <c r="B27" s="360">
        <v>10282179.014940001</v>
      </c>
      <c r="C27" s="361">
        <v>7.8612131720506545E-2</v>
      </c>
      <c r="D27" s="360">
        <v>215860.7152600009</v>
      </c>
      <c r="E27" s="361">
        <v>2.1443859495965167E-2</v>
      </c>
      <c r="G27" s="134"/>
      <c r="H27" s="827"/>
      <c r="I27" s="827"/>
      <c r="J27" s="827"/>
      <c r="K27" s="827"/>
      <c r="L27" s="812"/>
      <c r="M27" s="77"/>
    </row>
    <row r="28" spans="1:13" ht="18.75" customHeight="1">
      <c r="A28" s="1023" t="s">
        <v>598</v>
      </c>
      <c r="B28" s="1024">
        <v>130796338.80807</v>
      </c>
      <c r="C28" s="1025">
        <v>1</v>
      </c>
      <c r="D28" s="1024">
        <v>1404879.9523899853</v>
      </c>
      <c r="E28" s="1025">
        <v>1.0857594193732334E-2</v>
      </c>
      <c r="G28" s="828"/>
      <c r="H28" s="77"/>
      <c r="I28" s="77"/>
      <c r="J28" s="77"/>
      <c r="K28" s="77"/>
      <c r="L28" s="812"/>
      <c r="M28" s="77"/>
    </row>
    <row r="29" spans="1:13" ht="12.75" customHeight="1">
      <c r="A29" s="20" t="s">
        <v>599</v>
      </c>
    </row>
    <row r="30" spans="1:13" ht="12.75" customHeight="1">
      <c r="C30" s="77"/>
    </row>
    <row r="31" spans="1:13" ht="12.75" customHeight="1"/>
    <row r="32" spans="1:13" s="265" customFormat="1" ht="12.75" customHeight="1">
      <c r="A32" s="153" t="s">
        <v>674</v>
      </c>
      <c r="L32" s="139" t="str">
        <f>Naslovnica!A20</f>
        <v>Listopad 2022.</v>
      </c>
    </row>
    <row r="33" spans="1:12" s="265" customFormat="1" ht="12.75" customHeight="1">
      <c r="A33" s="563" t="s">
        <v>959</v>
      </c>
      <c r="L33" s="537" t="str">
        <f>Naslovnica!A24</f>
        <v>October 2022</v>
      </c>
    </row>
    <row r="34" spans="1:12" s="265" customFormat="1" ht="12.75" customHeight="1"/>
    <row r="35" spans="1:12" s="265" customFormat="1" ht="15" customHeight="1">
      <c r="A35" s="723"/>
      <c r="B35" s="1082" t="s">
        <v>969</v>
      </c>
      <c r="C35" s="1082"/>
      <c r="D35" s="1082"/>
      <c r="E35" s="1082"/>
      <c r="F35" s="1082" t="s">
        <v>968</v>
      </c>
      <c r="G35" s="1082"/>
      <c r="H35" s="1082"/>
      <c r="I35" s="1082"/>
      <c r="J35" s="1082"/>
      <c r="K35" s="1082"/>
      <c r="L35" s="1082"/>
    </row>
    <row r="36" spans="1:12" s="265" customFormat="1" ht="45">
      <c r="A36" s="1083" t="s">
        <v>568</v>
      </c>
      <c r="B36" s="796" t="s">
        <v>67</v>
      </c>
      <c r="C36" s="795" t="s">
        <v>97</v>
      </c>
      <c r="D36" s="795" t="s">
        <v>99</v>
      </c>
      <c r="E36" s="795" t="s">
        <v>101</v>
      </c>
      <c r="F36" s="795" t="s">
        <v>659</v>
      </c>
      <c r="G36" s="793" t="s">
        <v>59</v>
      </c>
      <c r="H36" s="793" t="s">
        <v>50</v>
      </c>
      <c r="I36" s="1022" t="s">
        <v>1517</v>
      </c>
      <c r="J36" s="1022" t="s">
        <v>1518</v>
      </c>
      <c r="K36" s="1022" t="s">
        <v>1519</v>
      </c>
      <c r="L36" s="793" t="s">
        <v>1523</v>
      </c>
    </row>
    <row r="37" spans="1:12" s="265" customFormat="1" ht="34.5" customHeight="1">
      <c r="A37" s="1083"/>
      <c r="B37" s="710" t="s">
        <v>656</v>
      </c>
      <c r="C37" s="794" t="s">
        <v>98</v>
      </c>
      <c r="D37" s="794" t="s">
        <v>100</v>
      </c>
      <c r="E37" s="794" t="s">
        <v>102</v>
      </c>
      <c r="F37" s="794" t="s">
        <v>245</v>
      </c>
      <c r="G37" s="794" t="s">
        <v>51</v>
      </c>
      <c r="H37" s="794" t="s">
        <v>52</v>
      </c>
      <c r="I37" s="710" t="s">
        <v>1520</v>
      </c>
      <c r="J37" s="710" t="s">
        <v>1521</v>
      </c>
      <c r="K37" s="710" t="s">
        <v>1522</v>
      </c>
      <c r="L37" s="797" t="s">
        <v>1524</v>
      </c>
    </row>
    <row r="38" spans="1:12" s="265" customFormat="1">
      <c r="A38" s="362" t="s">
        <v>117</v>
      </c>
      <c r="B38" s="363">
        <v>159.88200000000001</v>
      </c>
      <c r="C38" s="364">
        <v>158.0247</v>
      </c>
      <c r="D38" s="363">
        <v>159.88200000000001</v>
      </c>
      <c r="E38" s="798">
        <v>1.8573000000000093</v>
      </c>
      <c r="F38" s="799">
        <v>1.0616779517883312E-2</v>
      </c>
      <c r="G38" s="740">
        <v>-3.4135874142011913E-2</v>
      </c>
      <c r="H38" s="740">
        <v>-1.7654713760649421E-2</v>
      </c>
      <c r="I38" s="740">
        <v>2.4647721240034448E-2</v>
      </c>
      <c r="J38" s="740">
        <v>3.7355740928627368E-2</v>
      </c>
      <c r="K38" s="740" t="s">
        <v>140</v>
      </c>
      <c r="L38" s="740">
        <v>5.8896728111726748E-2</v>
      </c>
    </row>
    <row r="39" spans="1:12" s="265" customFormat="1">
      <c r="A39" s="362" t="s">
        <v>120</v>
      </c>
      <c r="B39" s="363">
        <v>164.9401</v>
      </c>
      <c r="C39" s="364">
        <v>161.6848</v>
      </c>
      <c r="D39" s="363">
        <v>164.96889999999999</v>
      </c>
      <c r="E39" s="798">
        <v>3.2840999999999951</v>
      </c>
      <c r="F39" s="799">
        <v>1.935689211905478E-2</v>
      </c>
      <c r="G39" s="740">
        <v>-6.4185574146255586E-2</v>
      </c>
      <c r="H39" s="740">
        <v>-4.5594891326109499E-2</v>
      </c>
      <c r="I39" s="740">
        <v>2.6644178936710894E-2</v>
      </c>
      <c r="J39" s="740">
        <v>4.4531209652425963E-2</v>
      </c>
      <c r="K39" s="740" t="s">
        <v>140</v>
      </c>
      <c r="L39" s="740">
        <v>6.2926419216898566E-2</v>
      </c>
    </row>
    <row r="40" spans="1:12" s="265" customFormat="1">
      <c r="A40" s="362" t="s">
        <v>123</v>
      </c>
      <c r="B40" s="363">
        <v>174.11770000000001</v>
      </c>
      <c r="C40" s="364">
        <v>171.7294</v>
      </c>
      <c r="D40" s="363">
        <v>174.11770000000001</v>
      </c>
      <c r="E40" s="798">
        <v>2.3883000000000152</v>
      </c>
      <c r="F40" s="799">
        <v>1.2108610709706147E-2</v>
      </c>
      <c r="G40" s="740">
        <v>-7.9917502195608336E-2</v>
      </c>
      <c r="H40" s="740">
        <v>-5.4369065968024488E-2</v>
      </c>
      <c r="I40" s="740">
        <v>3.310821020285637E-2</v>
      </c>
      <c r="J40" s="740">
        <v>4.6955112552443889E-2</v>
      </c>
      <c r="K40" s="740" t="s">
        <v>140</v>
      </c>
      <c r="L40" s="740">
        <v>6.9968736080107119E-2</v>
      </c>
    </row>
    <row r="41" spans="1:12" s="265" customFormat="1">
      <c r="A41" s="362" t="s">
        <v>126</v>
      </c>
      <c r="B41" s="363">
        <v>160.81399999999999</v>
      </c>
      <c r="C41" s="364">
        <v>158.28219999999999</v>
      </c>
      <c r="D41" s="363">
        <v>160.81399999999999</v>
      </c>
      <c r="E41" s="798">
        <v>2.531800000000004</v>
      </c>
      <c r="F41" s="799">
        <v>1.4129734242943615E-2</v>
      </c>
      <c r="G41" s="740">
        <v>-4.5933020599052021E-2</v>
      </c>
      <c r="H41" s="740">
        <v>-3.6345430499768461E-2</v>
      </c>
      <c r="I41" s="740">
        <v>2.6916639750412585E-2</v>
      </c>
      <c r="J41" s="740">
        <v>3.8602088032537729E-2</v>
      </c>
      <c r="K41" s="740" t="s">
        <v>140</v>
      </c>
      <c r="L41" s="740">
        <v>5.9647567885818153E-2</v>
      </c>
    </row>
    <row r="42" spans="1:12" s="265" customFormat="1">
      <c r="A42" s="701" t="s">
        <v>129</v>
      </c>
      <c r="B42" s="702">
        <v>164.73196614755739</v>
      </c>
      <c r="C42" s="703">
        <v>162.25537195184592</v>
      </c>
      <c r="D42" s="702">
        <v>164.73196614755739</v>
      </c>
      <c r="E42" s="800">
        <v>2.4765941957114705</v>
      </c>
      <c r="F42" s="801">
        <v>1.3839361142494733E-2</v>
      </c>
      <c r="G42" s="782">
        <v>-5.1525539599033943E-2</v>
      </c>
      <c r="H42" s="782">
        <v>-3.263905466309347E-2</v>
      </c>
      <c r="I42" s="782">
        <v>3.0491169661446493E-2</v>
      </c>
      <c r="J42" s="782">
        <v>4.2517078916465056E-2</v>
      </c>
      <c r="K42" s="782" t="s">
        <v>140</v>
      </c>
      <c r="L42" s="782">
        <v>6.2762757712608863E-2</v>
      </c>
    </row>
    <row r="43" spans="1:12" s="265" customFormat="1">
      <c r="A43" s="362" t="s">
        <v>118</v>
      </c>
      <c r="B43" s="363">
        <v>264.1422</v>
      </c>
      <c r="C43" s="364">
        <v>262.15159999999997</v>
      </c>
      <c r="D43" s="363">
        <v>264.2242</v>
      </c>
      <c r="E43" s="798">
        <v>2.0726000000000226</v>
      </c>
      <c r="F43" s="799">
        <v>5.9233746707756385E-3</v>
      </c>
      <c r="G43" s="741">
        <v>-5.8088235294117663E-2</v>
      </c>
      <c r="H43" s="741">
        <v>-4.8109117340637719E-2</v>
      </c>
      <c r="I43" s="741">
        <v>6.2110660668746043E-3</v>
      </c>
      <c r="J43" s="741">
        <v>2.1567330859179945E-2</v>
      </c>
      <c r="K43" s="741">
        <v>3.9126776356145365E-2</v>
      </c>
      <c r="L43" s="741">
        <v>4.8478654329837001E-2</v>
      </c>
    </row>
    <row r="44" spans="1:12" s="265" customFormat="1">
      <c r="A44" s="362" t="s">
        <v>121</v>
      </c>
      <c r="B44" s="363">
        <v>290.44459999999998</v>
      </c>
      <c r="C44" s="364">
        <v>287.28050000000002</v>
      </c>
      <c r="D44" s="363">
        <v>290.72890000000001</v>
      </c>
      <c r="E44" s="798">
        <v>3.4483999999999924</v>
      </c>
      <c r="F44" s="799">
        <v>1.0171814134668944E-2</v>
      </c>
      <c r="G44" s="741">
        <v>-6.4786136488701795E-2</v>
      </c>
      <c r="H44" s="741">
        <v>-5.0928927322252959E-2</v>
      </c>
      <c r="I44" s="741">
        <v>1.2672538490147156E-2</v>
      </c>
      <c r="J44" s="741">
        <v>3.0669274039033301E-2</v>
      </c>
      <c r="K44" s="741">
        <v>4.8704637366497217E-2</v>
      </c>
      <c r="L44" s="741">
        <v>5.3340659630064735E-2</v>
      </c>
    </row>
    <row r="45" spans="1:12" s="265" customFormat="1">
      <c r="A45" s="362" t="s">
        <v>124</v>
      </c>
      <c r="B45" s="363">
        <v>257.42020000000002</v>
      </c>
      <c r="C45" s="364">
        <v>254.32830000000001</v>
      </c>
      <c r="D45" s="363">
        <v>257.50229999999999</v>
      </c>
      <c r="E45" s="798">
        <v>3.1739999999999782</v>
      </c>
      <c r="F45" s="799">
        <v>1.043960486825668E-2</v>
      </c>
      <c r="G45" s="741">
        <v>-8.1041561578413801E-2</v>
      </c>
      <c r="H45" s="741">
        <v>-6.3955818108960893E-2</v>
      </c>
      <c r="I45" s="741">
        <v>1.2065547596040949E-2</v>
      </c>
      <c r="J45" s="741">
        <v>2.8718617791152257E-2</v>
      </c>
      <c r="K45" s="741">
        <v>4.765637067289874E-2</v>
      </c>
      <c r="L45" s="741">
        <v>4.7162211157279366E-2</v>
      </c>
    </row>
    <row r="46" spans="1:12" s="265" customFormat="1">
      <c r="A46" s="362" t="s">
        <v>127</v>
      </c>
      <c r="B46" s="363">
        <v>282.3057</v>
      </c>
      <c r="C46" s="364">
        <v>279.81079999999997</v>
      </c>
      <c r="D46" s="363">
        <v>282.3347</v>
      </c>
      <c r="E46" s="798">
        <v>2.523900000000026</v>
      </c>
      <c r="F46" s="799">
        <v>6.5515448810238297E-3</v>
      </c>
      <c r="G46" s="741">
        <v>-2.3030475435059317E-2</v>
      </c>
      <c r="H46" s="741">
        <v>-1.4020671269673435E-2</v>
      </c>
      <c r="I46" s="741">
        <v>1.4650182544487356E-2</v>
      </c>
      <c r="J46" s="741">
        <v>2.6924690849130517E-2</v>
      </c>
      <c r="K46" s="741">
        <v>4.9029322146759258E-2</v>
      </c>
      <c r="L46" s="741">
        <v>5.188252799848625E-2</v>
      </c>
    </row>
    <row r="47" spans="1:12" s="265" customFormat="1">
      <c r="A47" s="701" t="s">
        <v>130</v>
      </c>
      <c r="B47" s="702">
        <v>272.48008689732723</v>
      </c>
      <c r="C47" s="703">
        <v>269.9668266301548</v>
      </c>
      <c r="D47" s="702">
        <v>272.53970368180825</v>
      </c>
      <c r="E47" s="800">
        <v>2.5728770516534496</v>
      </c>
      <c r="F47" s="801">
        <v>7.53972806858072E-3</v>
      </c>
      <c r="G47" s="782">
        <v>-5.1944152086347173E-2</v>
      </c>
      <c r="H47" s="782">
        <v>-4.0326157851226396E-2</v>
      </c>
      <c r="I47" s="782">
        <v>1.0979458746897208E-2</v>
      </c>
      <c r="J47" s="782">
        <v>2.5861374603860288E-2</v>
      </c>
      <c r="K47" s="782">
        <v>4.4968611004006842E-2</v>
      </c>
      <c r="L47" s="782">
        <v>5.0067968735724167E-2</v>
      </c>
    </row>
    <row r="48" spans="1:12" s="265" customFormat="1">
      <c r="A48" s="362" t="s">
        <v>119</v>
      </c>
      <c r="B48" s="363">
        <v>125.9145</v>
      </c>
      <c r="C48" s="364">
        <v>125.711</v>
      </c>
      <c r="D48" s="363">
        <v>126.1883</v>
      </c>
      <c r="E48" s="798">
        <v>0.47729999999999961</v>
      </c>
      <c r="F48" s="799">
        <v>-3.3582942723220377E-4</v>
      </c>
      <c r="G48" s="741">
        <v>-6.0351473152952528E-2</v>
      </c>
      <c r="H48" s="741">
        <v>-6.1851791142635726E-2</v>
      </c>
      <c r="I48" s="741">
        <v>-1.8143035330097312E-2</v>
      </c>
      <c r="J48" s="741">
        <v>8.3838468088099916E-3</v>
      </c>
      <c r="K48" s="741" t="s">
        <v>140</v>
      </c>
      <c r="L48" s="741">
        <v>2.8500149545396702E-2</v>
      </c>
    </row>
    <row r="49" spans="1:12" s="265" customFormat="1">
      <c r="A49" s="362" t="s">
        <v>122</v>
      </c>
      <c r="B49" s="363">
        <v>131.5599</v>
      </c>
      <c r="C49" s="364">
        <v>130.99019999999999</v>
      </c>
      <c r="D49" s="363">
        <v>131.86770000000001</v>
      </c>
      <c r="E49" s="798">
        <v>0.87750000000002615</v>
      </c>
      <c r="F49" s="799">
        <v>6.8761195562450084E-4</v>
      </c>
      <c r="G49" s="741">
        <v>-7.9722041709132996E-2</v>
      </c>
      <c r="H49" s="741">
        <v>-8.1255460200160279E-2</v>
      </c>
      <c r="I49" s="741">
        <v>-2.0213245611505837E-2</v>
      </c>
      <c r="J49" s="741">
        <v>1.3159152008346497E-2</v>
      </c>
      <c r="K49" s="741" t="s">
        <v>140</v>
      </c>
      <c r="L49" s="741">
        <v>3.4016003331233335E-2</v>
      </c>
    </row>
    <row r="50" spans="1:12" s="265" customFormat="1">
      <c r="A50" s="362" t="s">
        <v>125</v>
      </c>
      <c r="B50" s="363">
        <v>127.8944</v>
      </c>
      <c r="C50" s="364">
        <v>127.54649999999999</v>
      </c>
      <c r="D50" s="363">
        <v>128.28299999999999</v>
      </c>
      <c r="E50" s="798">
        <v>0.73649999999999238</v>
      </c>
      <c r="F50" s="799">
        <v>-1.2580482681336935E-3</v>
      </c>
      <c r="G50" s="741">
        <v>-7.7942170960899837E-2</v>
      </c>
      <c r="H50" s="741">
        <v>-7.9912951205913463E-2</v>
      </c>
      <c r="I50" s="741">
        <v>-1.9688596878014386E-2</v>
      </c>
      <c r="J50" s="741">
        <v>8.1185190908716898E-3</v>
      </c>
      <c r="K50" s="741" t="s">
        <v>140</v>
      </c>
      <c r="L50" s="741">
        <v>3.0458899248620774E-2</v>
      </c>
    </row>
    <row r="51" spans="1:12" s="265" customFormat="1">
      <c r="A51" s="362" t="s">
        <v>128</v>
      </c>
      <c r="B51" s="363">
        <v>135.43170000000001</v>
      </c>
      <c r="C51" s="364">
        <v>135.03749999999999</v>
      </c>
      <c r="D51" s="363">
        <v>135.55680000000001</v>
      </c>
      <c r="E51" s="798">
        <v>0.51930000000001542</v>
      </c>
      <c r="F51" s="1012">
        <v>1.8982786030861121E-3</v>
      </c>
      <c r="G51" s="741">
        <v>-4.1175891713635004E-2</v>
      </c>
      <c r="H51" s="741">
        <v>-4.0797637259901376E-2</v>
      </c>
      <c r="I51" s="741">
        <v>-9.0381249481245041E-3</v>
      </c>
      <c r="J51" s="741">
        <v>1.1136152107329655E-2</v>
      </c>
      <c r="K51" s="741" t="s">
        <v>140</v>
      </c>
      <c r="L51" s="741">
        <v>3.768002042436569E-2</v>
      </c>
    </row>
    <row r="52" spans="1:12" s="265" customFormat="1">
      <c r="A52" s="701" t="s">
        <v>131</v>
      </c>
      <c r="B52" s="702">
        <v>129.95353252364362</v>
      </c>
      <c r="C52" s="703">
        <v>129.62171641051233</v>
      </c>
      <c r="D52" s="702">
        <v>130.19057396882113</v>
      </c>
      <c r="E52" s="800">
        <v>0.56885755830879248</v>
      </c>
      <c r="F52" s="801">
        <v>3.2887123439606647E-4</v>
      </c>
      <c r="G52" s="782">
        <v>-5.9124951795921143E-2</v>
      </c>
      <c r="H52" s="782">
        <v>-6.0177124530818471E-2</v>
      </c>
      <c r="I52" s="782">
        <v>-1.5644148277110026E-2</v>
      </c>
      <c r="J52" s="782">
        <v>9.6289733967622748E-3</v>
      </c>
      <c r="K52" s="782" t="s">
        <v>140</v>
      </c>
      <c r="L52" s="782">
        <v>3.2467990786251066E-2</v>
      </c>
    </row>
    <row r="53" spans="1:12" s="265" customFormat="1" ht="12.75" customHeight="1">
      <c r="A53" s="23" t="s">
        <v>567</v>
      </c>
      <c r="G53" s="738"/>
      <c r="H53" s="738"/>
      <c r="I53" s="738"/>
      <c r="J53" s="738"/>
      <c r="K53" s="738"/>
      <c r="L53" s="738"/>
    </row>
    <row r="54" spans="1:12" s="265" customFormat="1" ht="25.5" customHeight="1">
      <c r="A54" s="1085" t="s">
        <v>132</v>
      </c>
      <c r="B54" s="1085"/>
      <c r="C54" s="1085"/>
      <c r="D54" s="1085"/>
      <c r="E54" s="1085"/>
      <c r="F54" s="1085"/>
      <c r="G54" s="1085"/>
      <c r="H54" s="1085"/>
      <c r="I54" s="1085"/>
      <c r="J54" s="1085"/>
      <c r="K54" s="1085"/>
      <c r="L54" s="1085"/>
    </row>
    <row r="55" spans="1:12" s="265" customFormat="1" ht="20.25" customHeight="1">
      <c r="A55" s="1084" t="s">
        <v>174</v>
      </c>
      <c r="B55" s="1084"/>
      <c r="C55" s="1084"/>
      <c r="D55" s="1084"/>
      <c r="E55" s="1084"/>
      <c r="F55" s="1084"/>
      <c r="G55" s="1084"/>
      <c r="H55" s="1084"/>
      <c r="I55" s="1084"/>
      <c r="J55" s="1084"/>
      <c r="K55" s="1084"/>
      <c r="L55" s="1084"/>
    </row>
    <row r="56" spans="1:12" s="265" customFormat="1" ht="24" customHeight="1">
      <c r="A56" s="1080" t="s">
        <v>1525</v>
      </c>
      <c r="B56" s="1080"/>
      <c r="C56" s="1080"/>
      <c r="D56" s="1080"/>
      <c r="E56" s="1080"/>
      <c r="F56" s="1080"/>
      <c r="G56" s="1080"/>
      <c r="H56" s="1080"/>
      <c r="I56" s="1080"/>
      <c r="J56" s="1080"/>
      <c r="K56" s="1080"/>
      <c r="L56" s="1080"/>
    </row>
    <row r="57" spans="1:12" s="265" customFormat="1" ht="21" customHeight="1">
      <c r="A57" s="1081" t="s">
        <v>1526</v>
      </c>
      <c r="B57" s="1081"/>
      <c r="C57" s="1081"/>
      <c r="D57" s="1081"/>
      <c r="E57" s="1081"/>
      <c r="F57" s="1081"/>
      <c r="G57" s="1081"/>
      <c r="H57" s="1081"/>
      <c r="I57" s="1081"/>
      <c r="J57" s="1081"/>
      <c r="K57" s="1081"/>
      <c r="L57" s="1081"/>
    </row>
    <row r="58" spans="1:12" s="265" customFormat="1" ht="12.75" customHeight="1">
      <c r="F58" s="180"/>
    </row>
    <row r="59" spans="1:12" s="265" customFormat="1" ht="12.75" customHeight="1">
      <c r="A59" s="621" t="s">
        <v>81</v>
      </c>
    </row>
    <row r="60" spans="1:12" s="265" customFormat="1" ht="12.75" customHeight="1">
      <c r="A60" s="621"/>
    </row>
    <row r="61" spans="1:12" s="265" customFormat="1" ht="12.75" customHeight="1"/>
    <row r="62" spans="1:12" s="265" customFormat="1" ht="12.75" customHeight="1"/>
    <row r="63" spans="1:12" s="265" customFormat="1" ht="12.75" customHeight="1"/>
    <row r="96" spans="12:12">
      <c r="L96" s="68" t="s">
        <v>833</v>
      </c>
    </row>
  </sheetData>
  <mergeCells count="13">
    <mergeCell ref="A4:A8"/>
    <mergeCell ref="B6:C6"/>
    <mergeCell ref="D6:E6"/>
    <mergeCell ref="B5:C5"/>
    <mergeCell ref="D5:E5"/>
    <mergeCell ref="B4:E4"/>
    <mergeCell ref="A56:L56"/>
    <mergeCell ref="A57:L57"/>
    <mergeCell ref="B35:E35"/>
    <mergeCell ref="F35:L35"/>
    <mergeCell ref="A36:A37"/>
    <mergeCell ref="A55:L55"/>
    <mergeCell ref="A54:L54"/>
  </mergeCells>
  <hyperlinks>
    <hyperlink ref="A59" location="'2 Sadržaj'!A1" display="Sadržaj / Contents"/>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8.71093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2" t="s">
        <v>675</v>
      </c>
      <c r="AG1" s="139" t="str">
        <f>Naslovnica!A20</f>
        <v>Listopad 2022.</v>
      </c>
    </row>
    <row r="2" spans="1:35" ht="12.75" customHeight="1">
      <c r="A2" s="559" t="s">
        <v>960</v>
      </c>
      <c r="AG2" s="537" t="str">
        <f>Naslovnica!A24</f>
        <v>October 2022</v>
      </c>
    </row>
    <row r="3" spans="1:35" ht="12.75" customHeight="1">
      <c r="A3" s="67"/>
      <c r="AG3" s="66"/>
    </row>
    <row r="4" spans="1:35" ht="12.75" customHeight="1">
      <c r="I4" s="179"/>
      <c r="J4" s="179"/>
      <c r="K4" s="179"/>
      <c r="AG4" s="14" t="s">
        <v>544</v>
      </c>
    </row>
    <row r="5" spans="1:35" ht="15" customHeight="1">
      <c r="A5" s="704" t="s">
        <v>133</v>
      </c>
      <c r="B5" s="1091" t="s">
        <v>585</v>
      </c>
      <c r="C5" s="1091"/>
      <c r="D5" s="1091"/>
      <c r="E5" s="1091"/>
      <c r="F5" s="1091"/>
      <c r="G5" s="1091"/>
      <c r="H5" s="1091"/>
      <c r="I5" s="1091"/>
      <c r="J5" s="1092" t="s">
        <v>579</v>
      </c>
      <c r="K5" s="1092"/>
      <c r="L5" s="1091" t="s">
        <v>584</v>
      </c>
      <c r="M5" s="1091"/>
      <c r="N5" s="1091"/>
      <c r="O5" s="1091"/>
      <c r="P5" s="1091"/>
      <c r="Q5" s="1091"/>
      <c r="R5" s="1091"/>
      <c r="S5" s="1091"/>
      <c r="T5" s="1092" t="s">
        <v>580</v>
      </c>
      <c r="U5" s="1092"/>
      <c r="V5" s="1091" t="s">
        <v>583</v>
      </c>
      <c r="W5" s="1091"/>
      <c r="X5" s="1091"/>
      <c r="Y5" s="1091"/>
      <c r="Z5" s="1091"/>
      <c r="AA5" s="1091"/>
      <c r="AB5" s="1091"/>
      <c r="AC5" s="1091"/>
      <c r="AD5" s="1092" t="s">
        <v>581</v>
      </c>
      <c r="AE5" s="1092"/>
      <c r="AF5" s="1094" t="s">
        <v>582</v>
      </c>
      <c r="AG5" s="1094"/>
    </row>
    <row r="6" spans="1:35" ht="22.5" customHeight="1">
      <c r="A6" s="1093" t="s">
        <v>586</v>
      </c>
      <c r="B6" s="1082" t="s">
        <v>134</v>
      </c>
      <c r="C6" s="1082"/>
      <c r="D6" s="1082" t="s">
        <v>135</v>
      </c>
      <c r="E6" s="1082"/>
      <c r="F6" s="1082" t="s">
        <v>136</v>
      </c>
      <c r="G6" s="1082"/>
      <c r="H6" s="1082" t="s">
        <v>137</v>
      </c>
      <c r="I6" s="1082"/>
      <c r="J6" s="1092"/>
      <c r="K6" s="1092"/>
      <c r="L6" s="1082" t="s">
        <v>134</v>
      </c>
      <c r="M6" s="1082"/>
      <c r="N6" s="1082" t="s">
        <v>135</v>
      </c>
      <c r="O6" s="1082"/>
      <c r="P6" s="1082" t="s">
        <v>136</v>
      </c>
      <c r="Q6" s="1082"/>
      <c r="R6" s="1082" t="s">
        <v>137</v>
      </c>
      <c r="S6" s="1082"/>
      <c r="T6" s="1092"/>
      <c r="U6" s="1092"/>
      <c r="V6" s="1082" t="s">
        <v>134</v>
      </c>
      <c r="W6" s="1082"/>
      <c r="X6" s="1082" t="s">
        <v>135</v>
      </c>
      <c r="Y6" s="1082"/>
      <c r="Z6" s="1082" t="s">
        <v>136</v>
      </c>
      <c r="AA6" s="1082"/>
      <c r="AB6" s="1082" t="s">
        <v>137</v>
      </c>
      <c r="AC6" s="1082"/>
      <c r="AD6" s="1092"/>
      <c r="AE6" s="1092"/>
      <c r="AF6" s="1094"/>
      <c r="AG6" s="1094"/>
    </row>
    <row r="7" spans="1:35">
      <c r="A7" s="1093"/>
      <c r="B7" s="704" t="s">
        <v>31</v>
      </c>
      <c r="C7" s="704" t="s">
        <v>32</v>
      </c>
      <c r="D7" s="704" t="s">
        <v>31</v>
      </c>
      <c r="E7" s="704" t="s">
        <v>32</v>
      </c>
      <c r="F7" s="704" t="s">
        <v>31</v>
      </c>
      <c r="G7" s="704" t="s">
        <v>32</v>
      </c>
      <c r="H7" s="704" t="s">
        <v>31</v>
      </c>
      <c r="I7" s="704" t="s">
        <v>32</v>
      </c>
      <c r="J7" s="704" t="s">
        <v>31</v>
      </c>
      <c r="K7" s="704" t="s">
        <v>32</v>
      </c>
      <c r="L7" s="704" t="s">
        <v>31</v>
      </c>
      <c r="M7" s="704" t="s">
        <v>32</v>
      </c>
      <c r="N7" s="704" t="s">
        <v>31</v>
      </c>
      <c r="O7" s="704" t="s">
        <v>32</v>
      </c>
      <c r="P7" s="704" t="s">
        <v>31</v>
      </c>
      <c r="Q7" s="704" t="s">
        <v>32</v>
      </c>
      <c r="R7" s="704" t="s">
        <v>31</v>
      </c>
      <c r="S7" s="704" t="s">
        <v>32</v>
      </c>
      <c r="T7" s="704" t="s">
        <v>31</v>
      </c>
      <c r="U7" s="704" t="s">
        <v>32</v>
      </c>
      <c r="V7" s="704" t="s">
        <v>31</v>
      </c>
      <c r="W7" s="704" t="s">
        <v>32</v>
      </c>
      <c r="X7" s="704" t="s">
        <v>31</v>
      </c>
      <c r="Y7" s="704" t="s">
        <v>32</v>
      </c>
      <c r="Z7" s="704" t="s">
        <v>31</v>
      </c>
      <c r="AA7" s="704" t="s">
        <v>32</v>
      </c>
      <c r="AB7" s="704" t="s">
        <v>31</v>
      </c>
      <c r="AC7" s="704" t="s">
        <v>32</v>
      </c>
      <c r="AD7" s="704" t="s">
        <v>31</v>
      </c>
      <c r="AE7" s="704" t="s">
        <v>32</v>
      </c>
      <c r="AF7" s="704" t="s">
        <v>31</v>
      </c>
      <c r="AG7" s="704" t="s">
        <v>32</v>
      </c>
    </row>
    <row r="8" spans="1:35">
      <c r="A8" s="1093"/>
      <c r="B8" s="705" t="s">
        <v>29</v>
      </c>
      <c r="C8" s="705" t="s">
        <v>30</v>
      </c>
      <c r="D8" s="705" t="s">
        <v>29</v>
      </c>
      <c r="E8" s="705" t="s">
        <v>30</v>
      </c>
      <c r="F8" s="705" t="s">
        <v>29</v>
      </c>
      <c r="G8" s="705" t="s">
        <v>30</v>
      </c>
      <c r="H8" s="705" t="s">
        <v>29</v>
      </c>
      <c r="I8" s="705" t="s">
        <v>30</v>
      </c>
      <c r="J8" s="705" t="s">
        <v>29</v>
      </c>
      <c r="K8" s="705" t="s">
        <v>30</v>
      </c>
      <c r="L8" s="705" t="s">
        <v>29</v>
      </c>
      <c r="M8" s="705" t="s">
        <v>30</v>
      </c>
      <c r="N8" s="705" t="s">
        <v>29</v>
      </c>
      <c r="O8" s="705" t="s">
        <v>30</v>
      </c>
      <c r="P8" s="705" t="s">
        <v>29</v>
      </c>
      <c r="Q8" s="705" t="s">
        <v>30</v>
      </c>
      <c r="R8" s="705" t="s">
        <v>29</v>
      </c>
      <c r="S8" s="705" t="s">
        <v>30</v>
      </c>
      <c r="T8" s="705" t="s">
        <v>29</v>
      </c>
      <c r="U8" s="705" t="s">
        <v>30</v>
      </c>
      <c r="V8" s="705" t="s">
        <v>29</v>
      </c>
      <c r="W8" s="705" t="s">
        <v>30</v>
      </c>
      <c r="X8" s="705" t="s">
        <v>29</v>
      </c>
      <c r="Y8" s="705" t="s">
        <v>30</v>
      </c>
      <c r="Z8" s="705" t="s">
        <v>29</v>
      </c>
      <c r="AA8" s="705" t="s">
        <v>30</v>
      </c>
      <c r="AB8" s="705" t="s">
        <v>29</v>
      </c>
      <c r="AC8" s="705" t="s">
        <v>30</v>
      </c>
      <c r="AD8" s="705" t="s">
        <v>29</v>
      </c>
      <c r="AE8" s="705" t="s">
        <v>30</v>
      </c>
      <c r="AF8" s="705" t="s">
        <v>29</v>
      </c>
      <c r="AG8" s="705" t="s">
        <v>30</v>
      </c>
    </row>
    <row r="9" spans="1:35" ht="18">
      <c r="A9" s="365" t="s">
        <v>434</v>
      </c>
      <c r="B9" s="366">
        <v>27847.314839999999</v>
      </c>
      <c r="C9" s="367">
        <v>4.9104801265430834E-2</v>
      </c>
      <c r="D9" s="366">
        <v>17274.744119999999</v>
      </c>
      <c r="E9" s="367">
        <v>5.057286930461484E-2</v>
      </c>
      <c r="F9" s="366">
        <v>32769.207519999996</v>
      </c>
      <c r="G9" s="367">
        <v>7.0572750768386344E-2</v>
      </c>
      <c r="H9" s="366">
        <v>40885.96686</v>
      </c>
      <c r="I9" s="367">
        <v>9.5420387407209636E-2</v>
      </c>
      <c r="J9" s="366">
        <v>118777.23333999999</v>
      </c>
      <c r="K9" s="367">
        <v>6.5932565791828643E-2</v>
      </c>
      <c r="L9" s="366">
        <v>207779.47427999999</v>
      </c>
      <c r="M9" s="367">
        <v>4.7023811096301308E-3</v>
      </c>
      <c r="N9" s="366">
        <v>344065.68825999997</v>
      </c>
      <c r="O9" s="367">
        <v>1.9563129421972941E-2</v>
      </c>
      <c r="P9" s="366">
        <v>953894.95077</v>
      </c>
      <c r="Q9" s="367">
        <v>4.6821312415261794E-2</v>
      </c>
      <c r="R9" s="366">
        <v>1212835.1102100001</v>
      </c>
      <c r="S9" s="367">
        <v>3.3168291592667709E-2</v>
      </c>
      <c r="T9" s="366">
        <v>2718575.22352</v>
      </c>
      <c r="U9" s="367">
        <v>2.2900465120048438E-2</v>
      </c>
      <c r="V9" s="366">
        <v>201349.88905</v>
      </c>
      <c r="W9" s="367">
        <v>4.9264406920484637E-2</v>
      </c>
      <c r="X9" s="366">
        <v>26417.098850000002</v>
      </c>
      <c r="Y9" s="367">
        <v>2.3206409185752883E-2</v>
      </c>
      <c r="Z9" s="366">
        <v>163560.50346000001</v>
      </c>
      <c r="AA9" s="367">
        <v>9.4670793530492167E-2</v>
      </c>
      <c r="AB9" s="366">
        <v>223401.89608999999</v>
      </c>
      <c r="AC9" s="367">
        <v>6.7107366888684086E-2</v>
      </c>
      <c r="AD9" s="366">
        <v>614729.38745000004</v>
      </c>
      <c r="AE9" s="367">
        <v>5.9785905940443043E-2</v>
      </c>
      <c r="AF9" s="366">
        <v>3452081.8443099996</v>
      </c>
      <c r="AG9" s="367">
        <v>2.6392801784578777E-2</v>
      </c>
    </row>
    <row r="10" spans="1:35" ht="18">
      <c r="A10" s="365" t="s">
        <v>435</v>
      </c>
      <c r="B10" s="368">
        <v>546.65427</v>
      </c>
      <c r="C10" s="369">
        <v>9.6394749165155664E-4</v>
      </c>
      <c r="D10" s="368">
        <v>55.823500000000003</v>
      </c>
      <c r="E10" s="369">
        <v>1.6342670837929415E-4</v>
      </c>
      <c r="F10" s="368">
        <v>500.16869000000003</v>
      </c>
      <c r="G10" s="369">
        <v>1.077178332127096E-3</v>
      </c>
      <c r="H10" s="368">
        <v>459.32342</v>
      </c>
      <c r="I10" s="369">
        <v>1.071977063222725E-3</v>
      </c>
      <c r="J10" s="368">
        <v>1561.9698799999999</v>
      </c>
      <c r="K10" s="369">
        <v>8.670405849845053E-4</v>
      </c>
      <c r="L10" s="368">
        <v>108478.46733</v>
      </c>
      <c r="M10" s="369">
        <v>2.4550408424212772E-3</v>
      </c>
      <c r="N10" s="368">
        <v>23034.90569</v>
      </c>
      <c r="O10" s="369">
        <v>1.3097349041555108E-3</v>
      </c>
      <c r="P10" s="368">
        <v>22689.123</v>
      </c>
      <c r="Q10" s="369">
        <v>1.1136808257070318E-3</v>
      </c>
      <c r="R10" s="368">
        <v>178926.5986</v>
      </c>
      <c r="S10" s="369">
        <v>4.893236966912534E-3</v>
      </c>
      <c r="T10" s="368">
        <v>333129.09461999999</v>
      </c>
      <c r="U10" s="367">
        <v>2.8061799231513898E-3</v>
      </c>
      <c r="V10" s="368">
        <v>3716.2179599999999</v>
      </c>
      <c r="W10" s="369">
        <v>9.0924943962194496E-4</v>
      </c>
      <c r="X10" s="368">
        <v>2.0535999999999999</v>
      </c>
      <c r="Y10" s="369">
        <v>1.804008917650778E-6</v>
      </c>
      <c r="Z10" s="368">
        <v>26.28</v>
      </c>
      <c r="AA10" s="369">
        <v>1.521118119197879E-5</v>
      </c>
      <c r="AB10" s="368">
        <v>1127.2992199999999</v>
      </c>
      <c r="AC10" s="369">
        <v>3.3862775416816914E-4</v>
      </c>
      <c r="AD10" s="368">
        <v>4871.8507800000007</v>
      </c>
      <c r="AE10" s="369">
        <v>4.7381501264675559E-4</v>
      </c>
      <c r="AF10" s="368">
        <v>339562.91527999996</v>
      </c>
      <c r="AG10" s="367">
        <v>2.5961194202711833E-3</v>
      </c>
    </row>
    <row r="11" spans="1:35" ht="27">
      <c r="A11" s="365" t="s">
        <v>436</v>
      </c>
      <c r="B11" s="368">
        <v>539796.85728999996</v>
      </c>
      <c r="C11" s="369">
        <v>0.95185541418360953</v>
      </c>
      <c r="D11" s="368">
        <v>324525.09693</v>
      </c>
      <c r="E11" s="369">
        <v>0.95006705738159158</v>
      </c>
      <c r="F11" s="368">
        <v>431181.67616000003</v>
      </c>
      <c r="G11" s="369">
        <v>0.92860582450651696</v>
      </c>
      <c r="H11" s="368">
        <v>387428.79955</v>
      </c>
      <c r="I11" s="369">
        <v>0.90418813556146305</v>
      </c>
      <c r="J11" s="368">
        <v>1682932.4299300001</v>
      </c>
      <c r="K11" s="369">
        <v>0.93418620757008608</v>
      </c>
      <c r="L11" s="368">
        <v>44015719.357080005</v>
      </c>
      <c r="M11" s="369">
        <v>0.9961459761544752</v>
      </c>
      <c r="N11" s="368">
        <v>17299581.60794</v>
      </c>
      <c r="O11" s="369">
        <v>0.98363180488479474</v>
      </c>
      <c r="P11" s="368">
        <v>19403177.872639999</v>
      </c>
      <c r="Q11" s="369">
        <v>0.95239234916845938</v>
      </c>
      <c r="R11" s="368">
        <v>35558900.569809996</v>
      </c>
      <c r="S11" s="369">
        <v>0.97245534276289236</v>
      </c>
      <c r="T11" s="368">
        <v>116277379.40746999</v>
      </c>
      <c r="U11" s="369">
        <v>0.97948588964318406</v>
      </c>
      <c r="V11" s="368">
        <v>3892167.8465999998</v>
      </c>
      <c r="W11" s="369">
        <v>0.95229921159834285</v>
      </c>
      <c r="X11" s="368">
        <v>1123092.3568699998</v>
      </c>
      <c r="Y11" s="369">
        <v>0.98659360495661763</v>
      </c>
      <c r="Z11" s="368">
        <v>1566058.5484800001</v>
      </c>
      <c r="AA11" s="369">
        <v>0.90645358973274659</v>
      </c>
      <c r="AB11" s="368">
        <v>3109586.63949</v>
      </c>
      <c r="AC11" s="369">
        <v>0.93408415568835657</v>
      </c>
      <c r="AD11" s="368">
        <v>9690905.3914400004</v>
      </c>
      <c r="AE11" s="369">
        <v>0.94249529962074385</v>
      </c>
      <c r="AF11" s="368">
        <v>127651217.22883999</v>
      </c>
      <c r="AG11" s="369">
        <v>0.97595405492316456</v>
      </c>
    </row>
    <row r="12" spans="1:35" ht="18.75">
      <c r="A12" s="365" t="s">
        <v>437</v>
      </c>
      <c r="B12" s="370">
        <v>410001.41476999997</v>
      </c>
      <c r="C12" s="371">
        <v>0.72297950831177249</v>
      </c>
      <c r="D12" s="370">
        <v>204864.73394999999</v>
      </c>
      <c r="E12" s="371">
        <v>0.59975403069403255</v>
      </c>
      <c r="F12" s="370">
        <v>301544.86462999997</v>
      </c>
      <c r="G12" s="371">
        <v>0.64941608868726741</v>
      </c>
      <c r="H12" s="370">
        <v>238799.04409000001</v>
      </c>
      <c r="I12" s="371">
        <v>0.55731340236035043</v>
      </c>
      <c r="J12" s="370">
        <v>1155210.0574399999</v>
      </c>
      <c r="K12" s="371">
        <v>0.64125052397474003</v>
      </c>
      <c r="L12" s="370">
        <v>35247916.149080001</v>
      </c>
      <c r="M12" s="371">
        <v>0.7977165965387899</v>
      </c>
      <c r="N12" s="370">
        <v>12495424.09977</v>
      </c>
      <c r="O12" s="371">
        <v>0.71047363101640382</v>
      </c>
      <c r="P12" s="370">
        <v>14879215.65801</v>
      </c>
      <c r="Q12" s="371">
        <v>0.73033661018478202</v>
      </c>
      <c r="R12" s="370">
        <v>24802657.028069999</v>
      </c>
      <c r="S12" s="371">
        <v>0.67829645897826341</v>
      </c>
      <c r="T12" s="370">
        <v>87425212.934929997</v>
      </c>
      <c r="U12" s="371">
        <v>0.73644386298676323</v>
      </c>
      <c r="V12" s="370">
        <v>3578216.4405300003</v>
      </c>
      <c r="W12" s="371">
        <v>0.87548451905063529</v>
      </c>
      <c r="X12" s="370">
        <v>992874.10163000005</v>
      </c>
      <c r="Y12" s="371">
        <v>0.87220185695608932</v>
      </c>
      <c r="Z12" s="370">
        <v>1483411.25352</v>
      </c>
      <c r="AA12" s="371">
        <v>0.85861633788101621</v>
      </c>
      <c r="AB12" s="370">
        <v>2920042.26804</v>
      </c>
      <c r="AC12" s="371">
        <v>0.87714720081373987</v>
      </c>
      <c r="AD12" s="370">
        <v>8974544.0637200009</v>
      </c>
      <c r="AE12" s="371">
        <v>0.8728251133033178</v>
      </c>
      <c r="AF12" s="370">
        <v>97554967.056089997</v>
      </c>
      <c r="AG12" s="371">
        <v>0.7458539584907018</v>
      </c>
    </row>
    <row r="13" spans="1:35" ht="19.5">
      <c r="A13" s="372" t="s">
        <v>438</v>
      </c>
      <c r="B13" s="370">
        <v>143365.47152000002</v>
      </c>
      <c r="C13" s="371">
        <v>0.25280473279966637</v>
      </c>
      <c r="D13" s="370">
        <v>71193.288750000007</v>
      </c>
      <c r="E13" s="371">
        <v>0.20842270440064009</v>
      </c>
      <c r="F13" s="370">
        <v>118920.98090000001</v>
      </c>
      <c r="G13" s="371">
        <v>0.25611180072223283</v>
      </c>
      <c r="H13" s="370">
        <v>76921.516269999993</v>
      </c>
      <c r="I13" s="371">
        <v>0.17952078539725597</v>
      </c>
      <c r="J13" s="370">
        <v>410401.25744000007</v>
      </c>
      <c r="K13" s="371">
        <v>0.2278114007737167</v>
      </c>
      <c r="L13" s="370">
        <v>5664119.3135799998</v>
      </c>
      <c r="M13" s="371">
        <v>0.12818805974538716</v>
      </c>
      <c r="N13" s="370">
        <v>2902082.0437699999</v>
      </c>
      <c r="O13" s="371">
        <v>0.16500862641250647</v>
      </c>
      <c r="P13" s="370">
        <v>3429869.1382499998</v>
      </c>
      <c r="Q13" s="371">
        <v>0.16835289287969946</v>
      </c>
      <c r="R13" s="370">
        <v>3193422.2495300001</v>
      </c>
      <c r="S13" s="371">
        <v>8.7332861210279444E-2</v>
      </c>
      <c r="T13" s="370">
        <v>15189492.745130001</v>
      </c>
      <c r="U13" s="371">
        <v>0.12795174685315061</v>
      </c>
      <c r="V13" s="370">
        <v>0</v>
      </c>
      <c r="W13" s="371">
        <v>0</v>
      </c>
      <c r="X13" s="370">
        <v>0</v>
      </c>
      <c r="Y13" s="371">
        <v>0</v>
      </c>
      <c r="Z13" s="370">
        <v>0</v>
      </c>
      <c r="AA13" s="371">
        <v>0</v>
      </c>
      <c r="AB13" s="370">
        <v>0</v>
      </c>
      <c r="AC13" s="371">
        <v>0</v>
      </c>
      <c r="AD13" s="370">
        <v>0</v>
      </c>
      <c r="AE13" s="371">
        <v>0</v>
      </c>
      <c r="AF13" s="370">
        <v>15599894.002570001</v>
      </c>
      <c r="AG13" s="371">
        <v>0.11926858308672707</v>
      </c>
      <c r="AH13" s="134"/>
      <c r="AI13" s="77"/>
    </row>
    <row r="14" spans="1:35" ht="19.5">
      <c r="A14" s="372" t="s">
        <v>439</v>
      </c>
      <c r="B14" s="370">
        <v>174315.80046</v>
      </c>
      <c r="C14" s="371">
        <v>0.30738126057014109</v>
      </c>
      <c r="D14" s="370">
        <v>96400.822189999992</v>
      </c>
      <c r="E14" s="371">
        <v>0.28221929931962914</v>
      </c>
      <c r="F14" s="370">
        <v>139745.47702000002</v>
      </c>
      <c r="G14" s="371">
        <v>0.30096006181176405</v>
      </c>
      <c r="H14" s="370">
        <v>126145.35804000001</v>
      </c>
      <c r="I14" s="371">
        <v>0.2944002516808274</v>
      </c>
      <c r="J14" s="370">
        <v>536607.45770999999</v>
      </c>
      <c r="K14" s="371">
        <v>0.29786774380049291</v>
      </c>
      <c r="L14" s="370">
        <v>27997146.268169999</v>
      </c>
      <c r="M14" s="371">
        <v>0.63362010223194942</v>
      </c>
      <c r="N14" s="370">
        <v>8219643.50122</v>
      </c>
      <c r="O14" s="371">
        <v>0.46735828390807893</v>
      </c>
      <c r="P14" s="370">
        <v>10532913.438129999</v>
      </c>
      <c r="Q14" s="371">
        <v>0.5170011963387614</v>
      </c>
      <c r="R14" s="370">
        <v>20949693.140740003</v>
      </c>
      <c r="S14" s="371">
        <v>0.57292662870607391</v>
      </c>
      <c r="T14" s="370">
        <v>67699396.34826</v>
      </c>
      <c r="U14" s="371">
        <v>0.57027947996755401</v>
      </c>
      <c r="V14" s="370">
        <v>3000273.3855100004</v>
      </c>
      <c r="W14" s="371">
        <v>0.73407881987836987</v>
      </c>
      <c r="X14" s="370">
        <v>789202.38526999997</v>
      </c>
      <c r="Y14" s="371">
        <v>0.69328405768326107</v>
      </c>
      <c r="Z14" s="370">
        <v>1389756.2653900001</v>
      </c>
      <c r="AA14" s="371">
        <v>0.8044077003628255</v>
      </c>
      <c r="AB14" s="370">
        <v>2554123.7527700001</v>
      </c>
      <c r="AC14" s="371">
        <v>0.76722947636571703</v>
      </c>
      <c r="AD14" s="370">
        <v>7733355.7889400003</v>
      </c>
      <c r="AE14" s="371">
        <v>0.75211254129143634</v>
      </c>
      <c r="AF14" s="370">
        <v>75969359.594909996</v>
      </c>
      <c r="AG14" s="371">
        <v>0.58082175913491818</v>
      </c>
      <c r="AH14" s="134"/>
      <c r="AI14" s="77"/>
    </row>
    <row r="15" spans="1:35" ht="19.5">
      <c r="A15" s="372" t="s">
        <v>440</v>
      </c>
      <c r="B15" s="370">
        <v>0</v>
      </c>
      <c r="C15" s="371">
        <v>0</v>
      </c>
      <c r="D15" s="370">
        <v>0</v>
      </c>
      <c r="E15" s="371">
        <v>0</v>
      </c>
      <c r="F15" s="370">
        <v>1055.7668000000001</v>
      </c>
      <c r="G15" s="371">
        <v>2.2737311300696601E-3</v>
      </c>
      <c r="H15" s="370">
        <v>0</v>
      </c>
      <c r="I15" s="371">
        <v>0</v>
      </c>
      <c r="J15" s="370">
        <v>1055.7668000000001</v>
      </c>
      <c r="K15" s="371">
        <v>5.8605013809819387E-4</v>
      </c>
      <c r="L15" s="370">
        <v>0</v>
      </c>
      <c r="M15" s="371">
        <v>0</v>
      </c>
      <c r="N15" s="370">
        <v>0</v>
      </c>
      <c r="O15" s="371">
        <v>0</v>
      </c>
      <c r="P15" s="370">
        <v>0</v>
      </c>
      <c r="Q15" s="371">
        <v>0</v>
      </c>
      <c r="R15" s="370">
        <v>0</v>
      </c>
      <c r="S15" s="371">
        <v>0</v>
      </c>
      <c r="T15" s="370">
        <v>0</v>
      </c>
      <c r="U15" s="371">
        <v>0</v>
      </c>
      <c r="V15" s="370">
        <v>0</v>
      </c>
      <c r="W15" s="371">
        <v>0</v>
      </c>
      <c r="X15" s="370">
        <v>0</v>
      </c>
      <c r="Y15" s="371">
        <v>0</v>
      </c>
      <c r="Z15" s="370">
        <v>1258.27583</v>
      </c>
      <c r="AA15" s="371">
        <v>7.2830523742836771E-4</v>
      </c>
      <c r="AB15" s="370">
        <v>0</v>
      </c>
      <c r="AC15" s="371">
        <v>0</v>
      </c>
      <c r="AD15" s="370">
        <v>1258.27583</v>
      </c>
      <c r="AE15" s="371">
        <v>1.2237443329587299E-4</v>
      </c>
      <c r="AF15" s="370">
        <v>2314.0426299999999</v>
      </c>
      <c r="AG15" s="371">
        <v>1.7691952627172662E-5</v>
      </c>
      <c r="AI15" s="77"/>
    </row>
    <row r="16" spans="1:35" ht="19.5">
      <c r="A16" s="372" t="s">
        <v>441</v>
      </c>
      <c r="B16" s="370">
        <v>3939.48864</v>
      </c>
      <c r="C16" s="371">
        <v>6.9467310534641977E-3</v>
      </c>
      <c r="D16" s="370">
        <v>5272.93667</v>
      </c>
      <c r="E16" s="371">
        <v>1.5436844401919914E-2</v>
      </c>
      <c r="F16" s="370">
        <v>240.24309</v>
      </c>
      <c r="G16" s="371">
        <v>5.1739474334401027E-4</v>
      </c>
      <c r="H16" s="370">
        <v>3540.8610099999996</v>
      </c>
      <c r="I16" s="371">
        <v>8.2637236019440334E-3</v>
      </c>
      <c r="J16" s="370">
        <v>12993.529409999999</v>
      </c>
      <c r="K16" s="371">
        <v>7.2126341774655569E-3</v>
      </c>
      <c r="L16" s="370">
        <v>129492.10279</v>
      </c>
      <c r="M16" s="371">
        <v>2.9306129496959239E-3</v>
      </c>
      <c r="N16" s="370">
        <v>341022.37547000003</v>
      </c>
      <c r="O16" s="371">
        <v>1.9390090598243082E-2</v>
      </c>
      <c r="P16" s="370">
        <v>173041.85400999998</v>
      </c>
      <c r="Q16" s="371">
        <v>8.4936467070909887E-3</v>
      </c>
      <c r="R16" s="370">
        <v>89933.889790000001</v>
      </c>
      <c r="S16" s="371">
        <v>2.459488066849474E-3</v>
      </c>
      <c r="T16" s="370">
        <v>733490.22206000006</v>
      </c>
      <c r="U16" s="371">
        <v>6.1787023955999195E-3</v>
      </c>
      <c r="V16" s="370">
        <v>68083.176019999999</v>
      </c>
      <c r="W16" s="371">
        <v>1.665795448764992E-2</v>
      </c>
      <c r="X16" s="370">
        <v>65792.999599999996</v>
      </c>
      <c r="Y16" s="371">
        <v>5.7796629332583796E-2</v>
      </c>
      <c r="Z16" s="370">
        <v>52486.976619999994</v>
      </c>
      <c r="AA16" s="371">
        <v>3.0380095570242561E-2</v>
      </c>
      <c r="AB16" s="370">
        <v>131371.26863000001</v>
      </c>
      <c r="AC16" s="371">
        <v>3.9462422105109016E-2</v>
      </c>
      <c r="AD16" s="370">
        <v>317734.42087000003</v>
      </c>
      <c r="AE16" s="371">
        <v>3.0901467520486867E-2</v>
      </c>
      <c r="AF16" s="370">
        <v>1064218.17234</v>
      </c>
      <c r="AG16" s="371">
        <v>8.1364523046904939E-3</v>
      </c>
      <c r="AI16" s="77"/>
    </row>
    <row r="17" spans="1:35" ht="19.5">
      <c r="A17" s="373" t="s">
        <v>442</v>
      </c>
      <c r="B17" s="370">
        <v>0</v>
      </c>
      <c r="C17" s="371">
        <v>0</v>
      </c>
      <c r="D17" s="370">
        <v>4735.1115099999997</v>
      </c>
      <c r="E17" s="371">
        <v>1.3862328372248409E-2</v>
      </c>
      <c r="F17" s="370">
        <v>0</v>
      </c>
      <c r="G17" s="371">
        <v>0</v>
      </c>
      <c r="H17" s="370">
        <v>0</v>
      </c>
      <c r="I17" s="371">
        <v>0</v>
      </c>
      <c r="J17" s="370">
        <v>4735.1115099999997</v>
      </c>
      <c r="K17" s="371">
        <v>2.6284334327863379E-3</v>
      </c>
      <c r="L17" s="370">
        <v>7448.3494800000008</v>
      </c>
      <c r="M17" s="371">
        <v>1.6856803596237979E-4</v>
      </c>
      <c r="N17" s="370">
        <v>46800.312509999996</v>
      </c>
      <c r="O17" s="371">
        <v>2.661005156463169E-3</v>
      </c>
      <c r="P17" s="370">
        <v>43760.605080000001</v>
      </c>
      <c r="Q17" s="371">
        <v>2.1479608003770671E-3</v>
      </c>
      <c r="R17" s="370">
        <v>25740.006559999998</v>
      </c>
      <c r="S17" s="371">
        <v>7.0393084434324643E-4</v>
      </c>
      <c r="T17" s="370">
        <v>123749.27363</v>
      </c>
      <c r="U17" s="371">
        <v>1.0424268932775023E-3</v>
      </c>
      <c r="V17" s="370">
        <v>0</v>
      </c>
      <c r="W17" s="371">
        <v>0</v>
      </c>
      <c r="X17" s="370">
        <v>0</v>
      </c>
      <c r="Y17" s="371">
        <v>0</v>
      </c>
      <c r="Z17" s="370">
        <v>0</v>
      </c>
      <c r="AA17" s="371">
        <v>0</v>
      </c>
      <c r="AB17" s="370">
        <v>0</v>
      </c>
      <c r="AC17" s="371">
        <v>0</v>
      </c>
      <c r="AD17" s="370">
        <v>0</v>
      </c>
      <c r="AE17" s="371">
        <v>0</v>
      </c>
      <c r="AF17" s="370">
        <v>128484.38514</v>
      </c>
      <c r="AG17" s="371">
        <v>9.8232401847682784E-4</v>
      </c>
      <c r="AH17" s="134"/>
      <c r="AI17" s="77"/>
    </row>
    <row r="18" spans="1:35" ht="19.5">
      <c r="A18" s="373" t="s">
        <v>443</v>
      </c>
      <c r="B18" s="370">
        <v>1858.9850900000001</v>
      </c>
      <c r="C18" s="371">
        <v>3.2780572893414757E-3</v>
      </c>
      <c r="D18" s="370">
        <v>1248.67904</v>
      </c>
      <c r="E18" s="371">
        <v>3.6555842132689094E-3</v>
      </c>
      <c r="F18" s="370">
        <v>11000.5309</v>
      </c>
      <c r="G18" s="371">
        <v>2.3691074160149015E-2</v>
      </c>
      <c r="H18" s="370">
        <v>8919.4290700000001</v>
      </c>
      <c r="I18" s="371">
        <v>2.0816320186943661E-2</v>
      </c>
      <c r="J18" s="370">
        <v>23027.624100000001</v>
      </c>
      <c r="K18" s="371">
        <v>1.2782502995811478E-2</v>
      </c>
      <c r="L18" s="370">
        <v>113408.13095000001</v>
      </c>
      <c r="M18" s="371">
        <v>2.5666069976627731E-3</v>
      </c>
      <c r="N18" s="370">
        <v>122376.47754000001</v>
      </c>
      <c r="O18" s="371">
        <v>6.9581680185181998E-3</v>
      </c>
      <c r="P18" s="370">
        <v>395705.42433999997</v>
      </c>
      <c r="Q18" s="371">
        <v>1.9422943042607797E-2</v>
      </c>
      <c r="R18" s="370">
        <v>125040.05943000001</v>
      </c>
      <c r="S18" s="371">
        <v>3.4195622447148908E-3</v>
      </c>
      <c r="T18" s="370">
        <v>756530.09225999995</v>
      </c>
      <c r="U18" s="371">
        <v>6.372783375710663E-3</v>
      </c>
      <c r="V18" s="370">
        <v>24848.255940000003</v>
      </c>
      <c r="W18" s="371">
        <v>6.0796387704416741E-3</v>
      </c>
      <c r="X18" s="370">
        <v>19878.604749999999</v>
      </c>
      <c r="Y18" s="371">
        <v>1.7462592637054498E-2</v>
      </c>
      <c r="Z18" s="370">
        <v>24848.255940000003</v>
      </c>
      <c r="AA18" s="371">
        <v>1.4382470449315194E-2</v>
      </c>
      <c r="AB18" s="370">
        <v>22462.823370000002</v>
      </c>
      <c r="AC18" s="371">
        <v>6.7475744639115117E-3</v>
      </c>
      <c r="AD18" s="370">
        <v>92037.94</v>
      </c>
      <c r="AE18" s="371">
        <v>8.9512096479033229E-3</v>
      </c>
      <c r="AF18" s="370">
        <v>871595.65635999991</v>
      </c>
      <c r="AG18" s="371">
        <v>6.663761878220275E-3</v>
      </c>
    </row>
    <row r="19" spans="1:35" ht="19.5">
      <c r="A19" s="374" t="s">
        <v>444</v>
      </c>
      <c r="B19" s="370">
        <v>0</v>
      </c>
      <c r="C19" s="371">
        <v>0</v>
      </c>
      <c r="D19" s="370">
        <v>0</v>
      </c>
      <c r="E19" s="371">
        <v>0</v>
      </c>
      <c r="F19" s="370">
        <v>0</v>
      </c>
      <c r="G19" s="371">
        <v>0</v>
      </c>
      <c r="H19" s="370">
        <v>0</v>
      </c>
      <c r="I19" s="371">
        <v>0</v>
      </c>
      <c r="J19" s="370">
        <v>0</v>
      </c>
      <c r="K19" s="371">
        <v>0</v>
      </c>
      <c r="L19" s="370">
        <v>0</v>
      </c>
      <c r="M19" s="371">
        <v>0</v>
      </c>
      <c r="N19" s="370">
        <v>0</v>
      </c>
      <c r="O19" s="371">
        <v>0</v>
      </c>
      <c r="P19" s="370">
        <v>0</v>
      </c>
      <c r="Q19" s="371">
        <v>0</v>
      </c>
      <c r="R19" s="370">
        <v>199906</v>
      </c>
      <c r="S19" s="371">
        <v>5.4669760491809693E-3</v>
      </c>
      <c r="T19" s="370">
        <v>199906</v>
      </c>
      <c r="U19" s="371">
        <v>1.6839483935121369E-3</v>
      </c>
      <c r="V19" s="370">
        <v>49997.8</v>
      </c>
      <c r="W19" s="371">
        <v>1.223299389907961E-2</v>
      </c>
      <c r="X19" s="370">
        <v>0</v>
      </c>
      <c r="Y19" s="371">
        <v>0</v>
      </c>
      <c r="Z19" s="370">
        <v>0</v>
      </c>
      <c r="AA19" s="371">
        <v>0</v>
      </c>
      <c r="AB19" s="370">
        <v>80000</v>
      </c>
      <c r="AC19" s="371">
        <v>2.4031082300805223E-2</v>
      </c>
      <c r="AD19" s="370">
        <v>129997.8</v>
      </c>
      <c r="AE19" s="371">
        <v>1.2643020493138009E-2</v>
      </c>
      <c r="AF19" s="370">
        <v>329903.8</v>
      </c>
      <c r="AG19" s="371">
        <v>2.522270906100051E-3</v>
      </c>
    </row>
    <row r="20" spans="1:35" ht="17.25" customHeight="1">
      <c r="A20" s="365" t="s">
        <v>445</v>
      </c>
      <c r="B20" s="370">
        <v>86521.66906</v>
      </c>
      <c r="C20" s="371">
        <v>0.15256872659915946</v>
      </c>
      <c r="D20" s="370">
        <v>26013.895789999999</v>
      </c>
      <c r="E20" s="371">
        <v>7.6157269986326145E-2</v>
      </c>
      <c r="F20" s="370">
        <v>30581.86592</v>
      </c>
      <c r="G20" s="371">
        <v>6.58620261197079E-2</v>
      </c>
      <c r="H20" s="370">
        <v>23271.879699999998</v>
      </c>
      <c r="I20" s="371">
        <v>5.4312321493379438E-2</v>
      </c>
      <c r="J20" s="370">
        <v>166389.31047</v>
      </c>
      <c r="K20" s="371">
        <v>9.2361758656368753E-2</v>
      </c>
      <c r="L20" s="370">
        <v>1336301.9841099998</v>
      </c>
      <c r="M20" s="371">
        <v>3.0242646578132089E-2</v>
      </c>
      <c r="N20" s="370">
        <v>863499.38925999997</v>
      </c>
      <c r="O20" s="371">
        <v>4.9097456922593902E-2</v>
      </c>
      <c r="P20" s="370">
        <v>303925.19819999998</v>
      </c>
      <c r="Q20" s="371">
        <v>1.4917970416245232E-2</v>
      </c>
      <c r="R20" s="370">
        <v>218921.68202000001</v>
      </c>
      <c r="S20" s="371">
        <v>5.9870118568214666E-3</v>
      </c>
      <c r="T20" s="370">
        <v>2722648.2535899999</v>
      </c>
      <c r="U20" s="371">
        <v>2.2934775107958268E-2</v>
      </c>
      <c r="V20" s="370">
        <v>435013.82306000002</v>
      </c>
      <c r="W20" s="371">
        <v>0.10643511201509422</v>
      </c>
      <c r="X20" s="370">
        <v>118000.11201000001</v>
      </c>
      <c r="Y20" s="371">
        <v>0.10365857730318985</v>
      </c>
      <c r="Z20" s="370">
        <v>15061.479740000001</v>
      </c>
      <c r="AA20" s="371">
        <v>8.7177662612046274E-3</v>
      </c>
      <c r="AB20" s="370">
        <v>132084.42327</v>
      </c>
      <c r="AC20" s="371">
        <v>3.9676645578197028E-2</v>
      </c>
      <c r="AD20" s="370">
        <v>700159.83808000002</v>
      </c>
      <c r="AE20" s="371">
        <v>6.8094499917057294E-2</v>
      </c>
      <c r="AF20" s="370">
        <v>3589197.4021399999</v>
      </c>
      <c r="AG20" s="371">
        <v>2.7441115208941533E-2</v>
      </c>
    </row>
    <row r="21" spans="1:35" ht="19.5">
      <c r="A21" s="372" t="s">
        <v>446</v>
      </c>
      <c r="B21" s="370">
        <v>129795.44252</v>
      </c>
      <c r="C21" s="371">
        <v>0.22887590587183704</v>
      </c>
      <c r="D21" s="370">
        <v>119660.36298000001</v>
      </c>
      <c r="E21" s="371">
        <v>0.35031302668755893</v>
      </c>
      <c r="F21" s="370">
        <v>129636.81153000001</v>
      </c>
      <c r="G21" s="371">
        <v>0.2791897358192495</v>
      </c>
      <c r="H21" s="370">
        <v>148629.75546000001</v>
      </c>
      <c r="I21" s="371">
        <v>0.34687473320111262</v>
      </c>
      <c r="J21" s="370">
        <v>527722.37248999998</v>
      </c>
      <c r="K21" s="371">
        <v>0.29293568359534605</v>
      </c>
      <c r="L21" s="370">
        <v>8767803.2080000006</v>
      </c>
      <c r="M21" s="371">
        <v>0.19842937961568538</v>
      </c>
      <c r="N21" s="370">
        <v>4804157.5081700003</v>
      </c>
      <c r="O21" s="371">
        <v>0.27315817386839114</v>
      </c>
      <c r="P21" s="370">
        <v>4523962.2146300003</v>
      </c>
      <c r="Q21" s="371">
        <v>0.22205573898367736</v>
      </c>
      <c r="R21" s="370">
        <v>10756243.54174</v>
      </c>
      <c r="S21" s="371">
        <v>0.29415888378462907</v>
      </c>
      <c r="T21" s="370">
        <v>28852166.472540002</v>
      </c>
      <c r="U21" s="371">
        <v>0.24304202665642088</v>
      </c>
      <c r="V21" s="370">
        <v>313951.40606999997</v>
      </c>
      <c r="W21" s="371">
        <v>7.6814692547707605E-2</v>
      </c>
      <c r="X21" s="370">
        <v>130218.25524</v>
      </c>
      <c r="Y21" s="371">
        <v>0.11439174800052841</v>
      </c>
      <c r="Z21" s="370">
        <v>82647.294959999999</v>
      </c>
      <c r="AA21" s="371">
        <v>4.783725185173042E-2</v>
      </c>
      <c r="AB21" s="370">
        <v>189544.37144999998</v>
      </c>
      <c r="AC21" s="371">
        <v>5.6936954874616821E-2</v>
      </c>
      <c r="AD21" s="370">
        <v>716361.32771999994</v>
      </c>
      <c r="AE21" s="371">
        <v>6.9670186317426247E-2</v>
      </c>
      <c r="AF21" s="370">
        <v>30096250.172750004</v>
      </c>
      <c r="AG21" s="371">
        <v>0.23010009643246293</v>
      </c>
    </row>
    <row r="22" spans="1:35" ht="19.5">
      <c r="A22" s="372" t="s">
        <v>447</v>
      </c>
      <c r="B22" s="370">
        <v>55501.609859999997</v>
      </c>
      <c r="C22" s="371">
        <v>9.7869239377148379E-2</v>
      </c>
      <c r="D22" s="370">
        <v>44195.380090000006</v>
      </c>
      <c r="E22" s="371">
        <v>0.12938467659105024</v>
      </c>
      <c r="F22" s="370">
        <v>44570.114110000002</v>
      </c>
      <c r="G22" s="371">
        <v>9.5987538083849563E-2</v>
      </c>
      <c r="H22" s="370">
        <v>49916.250840000001</v>
      </c>
      <c r="I22" s="371">
        <v>0.11649542272970119</v>
      </c>
      <c r="J22" s="370">
        <v>194183.35490000001</v>
      </c>
      <c r="K22" s="371">
        <v>0.10779007443264516</v>
      </c>
      <c r="L22" s="370">
        <v>3106923.3840900003</v>
      </c>
      <c r="M22" s="371">
        <v>7.0314634691609812E-2</v>
      </c>
      <c r="N22" s="370">
        <v>1933592.7001700001</v>
      </c>
      <c r="O22" s="371">
        <v>0.10994157666260235</v>
      </c>
      <c r="P22" s="370">
        <v>2369641.11063</v>
      </c>
      <c r="Q22" s="371">
        <v>0.11631229063881166</v>
      </c>
      <c r="R22" s="370">
        <v>2495511.5585100004</v>
      </c>
      <c r="S22" s="371">
        <v>6.8246585499326898E-2</v>
      </c>
      <c r="T22" s="370">
        <v>9905668.7533999998</v>
      </c>
      <c r="U22" s="371">
        <v>8.3442392844393393E-2</v>
      </c>
      <c r="V22" s="370">
        <v>0</v>
      </c>
      <c r="W22" s="371">
        <v>0</v>
      </c>
      <c r="X22" s="370">
        <v>0</v>
      </c>
      <c r="Y22" s="371">
        <v>0</v>
      </c>
      <c r="Z22" s="370">
        <v>0</v>
      </c>
      <c r="AA22" s="371">
        <v>0</v>
      </c>
      <c r="AB22" s="370">
        <v>0</v>
      </c>
      <c r="AC22" s="371">
        <v>0</v>
      </c>
      <c r="AD22" s="370">
        <v>0</v>
      </c>
      <c r="AE22" s="371">
        <v>0</v>
      </c>
      <c r="AF22" s="370">
        <v>10099852.1083</v>
      </c>
      <c r="AG22" s="371">
        <v>7.7218156106957106E-2</v>
      </c>
    </row>
    <row r="23" spans="1:35" ht="19.5">
      <c r="A23" s="372" t="s">
        <v>448</v>
      </c>
      <c r="B23" s="370">
        <v>11738.16857</v>
      </c>
      <c r="C23" s="371">
        <v>2.0698600140148248E-2</v>
      </c>
      <c r="D23" s="370">
        <v>22447.084260000003</v>
      </c>
      <c r="E23" s="371">
        <v>6.5715211216144889E-2</v>
      </c>
      <c r="F23" s="370">
        <v>0</v>
      </c>
      <c r="G23" s="371">
        <v>0</v>
      </c>
      <c r="H23" s="370">
        <v>13549.345519999999</v>
      </c>
      <c r="I23" s="371">
        <v>3.1621700498353833E-2</v>
      </c>
      <c r="J23" s="370">
        <v>47734.59835</v>
      </c>
      <c r="K23" s="371">
        <v>2.6497203696004945E-2</v>
      </c>
      <c r="L23" s="370">
        <v>2433771.5369600002</v>
      </c>
      <c r="M23" s="371">
        <v>5.508013407105726E-2</v>
      </c>
      <c r="N23" s="370">
        <v>1069804.9837799999</v>
      </c>
      <c r="O23" s="371">
        <v>6.082772583282002E-2</v>
      </c>
      <c r="P23" s="370">
        <v>0</v>
      </c>
      <c r="Q23" s="371">
        <v>0</v>
      </c>
      <c r="R23" s="370">
        <v>1400972.8294500001</v>
      </c>
      <c r="S23" s="371">
        <v>3.8313431833744083E-2</v>
      </c>
      <c r="T23" s="370">
        <v>4904549.3501900006</v>
      </c>
      <c r="U23" s="371">
        <v>4.131445779092896E-2</v>
      </c>
      <c r="V23" s="370">
        <v>278509.6666</v>
      </c>
      <c r="W23" s="371">
        <v>6.8143139345181125E-2</v>
      </c>
      <c r="X23" s="370">
        <v>90050.031879999995</v>
      </c>
      <c r="Y23" s="371">
        <v>7.9105502798138314E-2</v>
      </c>
      <c r="Z23" s="370">
        <v>32468.720430000001</v>
      </c>
      <c r="AA23" s="371">
        <v>1.8793287272923651E-2</v>
      </c>
      <c r="AB23" s="370">
        <v>126148.24773999999</v>
      </c>
      <c r="AC23" s="371">
        <v>3.7893486544278827E-2</v>
      </c>
      <c r="AD23" s="370">
        <v>527176.66665000003</v>
      </c>
      <c r="AE23" s="371">
        <v>5.1270909199695194E-2</v>
      </c>
      <c r="AF23" s="370">
        <v>5479460.6151900003</v>
      </c>
      <c r="AG23" s="371">
        <v>4.1893073346881193E-2</v>
      </c>
    </row>
    <row r="24" spans="1:35" ht="19.5">
      <c r="A24" s="372" t="s">
        <v>440</v>
      </c>
      <c r="B24" s="370">
        <v>0</v>
      </c>
      <c r="C24" s="371">
        <v>0</v>
      </c>
      <c r="D24" s="370">
        <v>0</v>
      </c>
      <c r="E24" s="371">
        <v>0</v>
      </c>
      <c r="F24" s="370">
        <v>0</v>
      </c>
      <c r="G24" s="371">
        <v>0</v>
      </c>
      <c r="H24" s="370">
        <v>0</v>
      </c>
      <c r="I24" s="371">
        <v>0</v>
      </c>
      <c r="J24" s="370">
        <v>0</v>
      </c>
      <c r="K24" s="371">
        <v>0</v>
      </c>
      <c r="L24" s="370">
        <v>0</v>
      </c>
      <c r="M24" s="371">
        <v>0</v>
      </c>
      <c r="N24" s="370">
        <v>0</v>
      </c>
      <c r="O24" s="371">
        <v>0</v>
      </c>
      <c r="P24" s="370">
        <v>0</v>
      </c>
      <c r="Q24" s="371">
        <v>0</v>
      </c>
      <c r="R24" s="370">
        <v>0</v>
      </c>
      <c r="S24" s="371">
        <v>0</v>
      </c>
      <c r="T24" s="370">
        <v>0</v>
      </c>
      <c r="U24" s="371">
        <v>0</v>
      </c>
      <c r="V24" s="370">
        <v>0</v>
      </c>
      <c r="W24" s="371">
        <v>0</v>
      </c>
      <c r="X24" s="370">
        <v>0</v>
      </c>
      <c r="Y24" s="371">
        <v>0</v>
      </c>
      <c r="Z24" s="370">
        <v>0</v>
      </c>
      <c r="AA24" s="371">
        <v>0</v>
      </c>
      <c r="AB24" s="370">
        <v>0</v>
      </c>
      <c r="AC24" s="371">
        <v>0</v>
      </c>
      <c r="AD24" s="370">
        <v>0</v>
      </c>
      <c r="AE24" s="371">
        <v>0</v>
      </c>
      <c r="AF24" s="370">
        <v>0</v>
      </c>
      <c r="AG24" s="371">
        <v>0</v>
      </c>
    </row>
    <row r="25" spans="1:35" ht="19.5">
      <c r="A25" s="372" t="s">
        <v>449</v>
      </c>
      <c r="B25" s="370">
        <v>0</v>
      </c>
      <c r="C25" s="371">
        <v>0</v>
      </c>
      <c r="D25" s="370">
        <v>0</v>
      </c>
      <c r="E25" s="371">
        <v>0</v>
      </c>
      <c r="F25" s="370">
        <v>6845.0203200000005</v>
      </c>
      <c r="G25" s="371">
        <v>1.4741641608301555E-2</v>
      </c>
      <c r="H25" s="370">
        <v>0</v>
      </c>
      <c r="I25" s="371">
        <v>0</v>
      </c>
      <c r="J25" s="370">
        <v>6845.0203200000005</v>
      </c>
      <c r="K25" s="371">
        <v>3.7996317973068897E-3</v>
      </c>
      <c r="L25" s="370">
        <v>0</v>
      </c>
      <c r="M25" s="371">
        <v>0</v>
      </c>
      <c r="N25" s="370">
        <v>45806.090899999996</v>
      </c>
      <c r="O25" s="371">
        <v>2.6044750033725928E-3</v>
      </c>
      <c r="P25" s="370">
        <v>0</v>
      </c>
      <c r="Q25" s="371">
        <v>0</v>
      </c>
      <c r="R25" s="370">
        <v>0</v>
      </c>
      <c r="S25" s="371">
        <v>0</v>
      </c>
      <c r="T25" s="370">
        <v>45806.090899999996</v>
      </c>
      <c r="U25" s="371">
        <v>3.8585681862538353E-4</v>
      </c>
      <c r="V25" s="370">
        <v>0</v>
      </c>
      <c r="W25" s="371">
        <v>0</v>
      </c>
      <c r="X25" s="370">
        <v>17485.508089999999</v>
      </c>
      <c r="Y25" s="371">
        <v>1.5360348911187585E-2</v>
      </c>
      <c r="Z25" s="370">
        <v>50178.574529999998</v>
      </c>
      <c r="AA25" s="371">
        <v>2.9043964578806775E-2</v>
      </c>
      <c r="AB25" s="370">
        <v>0</v>
      </c>
      <c r="AC25" s="371">
        <v>0</v>
      </c>
      <c r="AD25" s="370">
        <v>67664.082620000001</v>
      </c>
      <c r="AE25" s="371">
        <v>6.5807143137348745E-3</v>
      </c>
      <c r="AF25" s="370">
        <v>120315.19383999999</v>
      </c>
      <c r="AG25" s="371">
        <v>9.1986667926959335E-4</v>
      </c>
    </row>
    <row r="26" spans="1:35" ht="19.5">
      <c r="A26" s="373" t="s">
        <v>442</v>
      </c>
      <c r="B26" s="370">
        <v>5432.8892300000007</v>
      </c>
      <c r="C26" s="371">
        <v>9.5801317817919129E-3</v>
      </c>
      <c r="D26" s="370">
        <v>6843.3796900000007</v>
      </c>
      <c r="E26" s="371">
        <v>2.0034412333988633E-2</v>
      </c>
      <c r="F26" s="370">
        <v>8107.7629699999998</v>
      </c>
      <c r="G26" s="371">
        <v>1.7461122153220807E-2</v>
      </c>
      <c r="H26" s="370">
        <v>0</v>
      </c>
      <c r="I26" s="371">
        <v>0</v>
      </c>
      <c r="J26" s="370">
        <v>20384.031890000002</v>
      </c>
      <c r="K26" s="371">
        <v>1.1315060015272774E-2</v>
      </c>
      <c r="L26" s="370">
        <v>238626.61372999998</v>
      </c>
      <c r="M26" s="371">
        <v>5.4005011060275264E-3</v>
      </c>
      <c r="N26" s="370">
        <v>519989.95889999997</v>
      </c>
      <c r="O26" s="371">
        <v>2.9565955604384304E-2</v>
      </c>
      <c r="P26" s="370">
        <v>608952.76492999995</v>
      </c>
      <c r="Q26" s="371">
        <v>2.989004987384582E-2</v>
      </c>
      <c r="R26" s="370">
        <v>410374.54061000003</v>
      </c>
      <c r="S26" s="371">
        <v>1.1222813645956165E-2</v>
      </c>
      <c r="T26" s="370">
        <v>1777943.8781699999</v>
      </c>
      <c r="U26" s="371">
        <v>1.497686781486854E-2</v>
      </c>
      <c r="V26" s="370">
        <v>0</v>
      </c>
      <c r="W26" s="371">
        <v>0</v>
      </c>
      <c r="X26" s="370">
        <v>0</v>
      </c>
      <c r="Y26" s="371">
        <v>0</v>
      </c>
      <c r="Z26" s="370">
        <v>0</v>
      </c>
      <c r="AA26" s="371">
        <v>0</v>
      </c>
      <c r="AB26" s="370">
        <v>0</v>
      </c>
      <c r="AC26" s="371">
        <v>0</v>
      </c>
      <c r="AD26" s="370">
        <v>0</v>
      </c>
      <c r="AE26" s="371">
        <v>0</v>
      </c>
      <c r="AF26" s="370">
        <v>1798327.9100599999</v>
      </c>
      <c r="AG26" s="371">
        <v>1.3749069174626202E-2</v>
      </c>
    </row>
    <row r="27" spans="1:35" ht="39">
      <c r="A27" s="373" t="s">
        <v>450</v>
      </c>
      <c r="B27" s="370">
        <v>57122.774859999998</v>
      </c>
      <c r="C27" s="371">
        <v>0.10072793457274851</v>
      </c>
      <c r="D27" s="370">
        <v>46174.518939999994</v>
      </c>
      <c r="E27" s="371">
        <v>0.13517872654637517</v>
      </c>
      <c r="F27" s="370">
        <v>48272.32978</v>
      </c>
      <c r="G27" s="371">
        <v>0.10396074108579158</v>
      </c>
      <c r="H27" s="370">
        <v>77734.965799999991</v>
      </c>
      <c r="I27" s="371">
        <v>0.18141922819437983</v>
      </c>
      <c r="J27" s="370">
        <v>229304.58937999996</v>
      </c>
      <c r="K27" s="371">
        <v>0.12728567167739943</v>
      </c>
      <c r="L27" s="370">
        <v>2988481.6732199998</v>
      </c>
      <c r="M27" s="371">
        <v>6.76341097469908E-2</v>
      </c>
      <c r="N27" s="370">
        <v>1234963.7744200001</v>
      </c>
      <c r="O27" s="371">
        <v>7.0218440765211859E-2</v>
      </c>
      <c r="P27" s="370">
        <v>1107484.6663599999</v>
      </c>
      <c r="Q27" s="371">
        <v>5.4360163576603698E-2</v>
      </c>
      <c r="R27" s="370">
        <v>5742869.5722899996</v>
      </c>
      <c r="S27" s="371">
        <v>0.15705446762618222</v>
      </c>
      <c r="T27" s="370">
        <v>11073799.68629</v>
      </c>
      <c r="U27" s="371">
        <v>9.328237867699446E-2</v>
      </c>
      <c r="V27" s="370">
        <v>35441.73947</v>
      </c>
      <c r="W27" s="371">
        <v>8.6715532025264924E-3</v>
      </c>
      <c r="X27" s="370">
        <v>22682.715270000001</v>
      </c>
      <c r="Y27" s="371">
        <v>1.9925896291202512E-2</v>
      </c>
      <c r="Z27" s="370">
        <v>0</v>
      </c>
      <c r="AA27" s="371">
        <v>0</v>
      </c>
      <c r="AB27" s="370">
        <v>63396.12371</v>
      </c>
      <c r="AC27" s="371">
        <v>1.9043468330337994E-2</v>
      </c>
      <c r="AD27" s="370">
        <v>121520.57845</v>
      </c>
      <c r="AE27" s="371">
        <v>1.1818562803996183E-2</v>
      </c>
      <c r="AF27" s="370">
        <v>11424624.854119999</v>
      </c>
      <c r="AG27" s="371">
        <v>8.7346671613526175E-2</v>
      </c>
    </row>
    <row r="28" spans="1:35" ht="19.5" customHeight="1">
      <c r="A28" s="374" t="s">
        <v>444</v>
      </c>
      <c r="B28" s="370">
        <v>0</v>
      </c>
      <c r="C28" s="371">
        <v>0</v>
      </c>
      <c r="D28" s="370">
        <v>0</v>
      </c>
      <c r="E28" s="371">
        <v>0</v>
      </c>
      <c r="F28" s="370">
        <v>0</v>
      </c>
      <c r="G28" s="371">
        <v>0</v>
      </c>
      <c r="H28" s="370">
        <v>7429.1932999999999</v>
      </c>
      <c r="I28" s="371">
        <v>1.7338381778677747E-2</v>
      </c>
      <c r="J28" s="370">
        <v>7429.1932999999999</v>
      </c>
      <c r="K28" s="371">
        <v>4.1239028916453674E-3</v>
      </c>
      <c r="L28" s="370">
        <v>0</v>
      </c>
      <c r="M28" s="371">
        <v>0</v>
      </c>
      <c r="N28" s="370">
        <v>0</v>
      </c>
      <c r="O28" s="371">
        <v>0</v>
      </c>
      <c r="P28" s="370">
        <v>0</v>
      </c>
      <c r="Q28" s="371">
        <v>0</v>
      </c>
      <c r="R28" s="370">
        <v>706515.04087999999</v>
      </c>
      <c r="S28" s="371">
        <v>1.9321585179419693E-2</v>
      </c>
      <c r="T28" s="370">
        <v>706515.04087999999</v>
      </c>
      <c r="U28" s="371">
        <v>5.9514715320302435E-3</v>
      </c>
      <c r="V28" s="370">
        <v>0</v>
      </c>
      <c r="W28" s="371">
        <v>0</v>
      </c>
      <c r="X28" s="370">
        <v>0</v>
      </c>
      <c r="Y28" s="371">
        <v>0</v>
      </c>
      <c r="Z28" s="370">
        <v>0</v>
      </c>
      <c r="AA28" s="371">
        <v>0</v>
      </c>
      <c r="AB28" s="370">
        <v>0</v>
      </c>
      <c r="AC28" s="371">
        <v>0</v>
      </c>
      <c r="AD28" s="370">
        <v>0</v>
      </c>
      <c r="AE28" s="371">
        <v>0</v>
      </c>
      <c r="AF28" s="370">
        <v>713944.23418000003</v>
      </c>
      <c r="AG28" s="371">
        <v>5.4584420381035186E-3</v>
      </c>
    </row>
    <row r="29" spans="1:35" ht="19.5">
      <c r="A29" s="372" t="s">
        <v>445</v>
      </c>
      <c r="B29" s="370">
        <v>0</v>
      </c>
      <c r="C29" s="371">
        <v>0</v>
      </c>
      <c r="D29" s="370">
        <v>0</v>
      </c>
      <c r="E29" s="371">
        <v>0</v>
      </c>
      <c r="F29" s="370">
        <v>21841.584350000001</v>
      </c>
      <c r="G29" s="371">
        <v>4.7038692888085987E-2</v>
      </c>
      <c r="H29" s="370">
        <v>0</v>
      </c>
      <c r="I29" s="371">
        <v>0</v>
      </c>
      <c r="J29" s="370">
        <v>21841.584350000001</v>
      </c>
      <c r="K29" s="371">
        <v>1.2124139085071485E-2</v>
      </c>
      <c r="L29" s="370">
        <v>0</v>
      </c>
      <c r="M29" s="371">
        <v>0</v>
      </c>
      <c r="N29" s="370">
        <v>0</v>
      </c>
      <c r="O29" s="371">
        <v>0</v>
      </c>
      <c r="P29" s="370">
        <v>437883.67270999996</v>
      </c>
      <c r="Q29" s="371">
        <v>2.1493234894416166E-2</v>
      </c>
      <c r="R29" s="370">
        <v>0</v>
      </c>
      <c r="S29" s="371">
        <v>0</v>
      </c>
      <c r="T29" s="370">
        <v>437883.67270999996</v>
      </c>
      <c r="U29" s="371">
        <v>3.688601178579927E-3</v>
      </c>
      <c r="V29" s="370">
        <v>0</v>
      </c>
      <c r="W29" s="371">
        <v>0</v>
      </c>
      <c r="X29" s="370">
        <v>0</v>
      </c>
      <c r="Y29" s="371">
        <v>0</v>
      </c>
      <c r="Z29" s="370">
        <v>0</v>
      </c>
      <c r="AA29" s="371">
        <v>0</v>
      </c>
      <c r="AB29" s="370">
        <v>0</v>
      </c>
      <c r="AC29" s="371">
        <v>0</v>
      </c>
      <c r="AD29" s="370">
        <v>0</v>
      </c>
      <c r="AE29" s="371">
        <v>0</v>
      </c>
      <c r="AF29" s="370">
        <v>459725.25705999997</v>
      </c>
      <c r="AG29" s="371">
        <v>3.5148174730991431E-3</v>
      </c>
    </row>
    <row r="30" spans="1:35" ht="19.5">
      <c r="A30" s="372" t="s">
        <v>451</v>
      </c>
      <c r="B30" s="370">
        <v>0</v>
      </c>
      <c r="C30" s="371">
        <v>0</v>
      </c>
      <c r="D30" s="370">
        <v>0</v>
      </c>
      <c r="E30" s="371">
        <v>0</v>
      </c>
      <c r="F30" s="370">
        <v>0</v>
      </c>
      <c r="G30" s="371">
        <v>0</v>
      </c>
      <c r="H30" s="370">
        <v>0</v>
      </c>
      <c r="I30" s="371">
        <v>0</v>
      </c>
      <c r="J30" s="370">
        <v>0</v>
      </c>
      <c r="K30" s="371">
        <v>0</v>
      </c>
      <c r="L30" s="370">
        <v>1.7260000000000001E-2</v>
      </c>
      <c r="M30" s="371">
        <v>3.906213461818759E-10</v>
      </c>
      <c r="N30" s="370">
        <v>0</v>
      </c>
      <c r="O30" s="371">
        <v>0</v>
      </c>
      <c r="P30" s="370">
        <v>0</v>
      </c>
      <c r="Q30" s="371">
        <v>0</v>
      </c>
      <c r="R30" s="370">
        <v>0</v>
      </c>
      <c r="S30" s="371">
        <v>0</v>
      </c>
      <c r="T30" s="370">
        <v>1.7260000000000001E-2</v>
      </c>
      <c r="U30" s="371">
        <v>1.453930811082183E-10</v>
      </c>
      <c r="V30" s="370">
        <v>0</v>
      </c>
      <c r="W30" s="371">
        <v>0</v>
      </c>
      <c r="X30" s="370">
        <v>0</v>
      </c>
      <c r="Y30" s="371">
        <v>0</v>
      </c>
      <c r="Z30" s="370">
        <v>0</v>
      </c>
      <c r="AA30" s="371">
        <v>0</v>
      </c>
      <c r="AB30" s="370">
        <v>0</v>
      </c>
      <c r="AC30" s="371">
        <v>0</v>
      </c>
      <c r="AD30" s="370">
        <v>0</v>
      </c>
      <c r="AE30" s="371">
        <v>0</v>
      </c>
      <c r="AF30" s="370">
        <v>1.7260000000000001E-2</v>
      </c>
      <c r="AG30" s="371">
        <v>1.3196088023019707E-10</v>
      </c>
    </row>
    <row r="31" spans="1:35" ht="18">
      <c r="A31" s="365" t="s">
        <v>452</v>
      </c>
      <c r="B31" s="368">
        <v>568190.82640000002</v>
      </c>
      <c r="C31" s="369">
        <v>1.0019241629406919</v>
      </c>
      <c r="D31" s="368">
        <v>341855.66454999999</v>
      </c>
      <c r="E31" s="369">
        <v>1.0008033533945857</v>
      </c>
      <c r="F31" s="368">
        <v>464451.05236999999</v>
      </c>
      <c r="G31" s="369">
        <v>1.0002557536070305</v>
      </c>
      <c r="H31" s="368">
        <v>428774.08983000001</v>
      </c>
      <c r="I31" s="369">
        <v>1.0006805000318955</v>
      </c>
      <c r="J31" s="368">
        <v>1803271.6331499999</v>
      </c>
      <c r="K31" s="369">
        <v>1.0009858139468992</v>
      </c>
      <c r="L31" s="368">
        <v>44331977.315949999</v>
      </c>
      <c r="M31" s="369">
        <v>1.0033033984971478</v>
      </c>
      <c r="N31" s="368">
        <v>17666682.201889999</v>
      </c>
      <c r="O31" s="369">
        <v>1.0045046692109232</v>
      </c>
      <c r="P31" s="368">
        <v>20379761.94641</v>
      </c>
      <c r="Q31" s="369">
        <v>1.0003273424094281</v>
      </c>
      <c r="R31" s="368">
        <v>36950662.278620005</v>
      </c>
      <c r="S31" s="369">
        <v>1.0105168713224728</v>
      </c>
      <c r="T31" s="368">
        <v>119329083.74287</v>
      </c>
      <c r="U31" s="369">
        <v>1.005192534831777</v>
      </c>
      <c r="V31" s="368">
        <v>4097233.9536100002</v>
      </c>
      <c r="W31" s="369">
        <v>1.0024728679584496</v>
      </c>
      <c r="X31" s="368">
        <v>1149511.50932</v>
      </c>
      <c r="Y31" s="369">
        <v>1.0098018181512882</v>
      </c>
      <c r="Z31" s="368">
        <v>1729645.3319399999</v>
      </c>
      <c r="AA31" s="369">
        <v>1.0011395944444308</v>
      </c>
      <c r="AB31" s="368">
        <v>3334115.8348000003</v>
      </c>
      <c r="AC31" s="369">
        <v>1.0015301503312091</v>
      </c>
      <c r="AD31" s="368">
        <v>10310506.629670002</v>
      </c>
      <c r="AE31" s="369">
        <v>1.002755020573834</v>
      </c>
      <c r="AF31" s="368">
        <v>131442862.00569001</v>
      </c>
      <c r="AG31" s="369">
        <v>1.0049429762599753</v>
      </c>
    </row>
    <row r="32" spans="1:35" ht="18">
      <c r="A32" s="365" t="s">
        <v>587</v>
      </c>
      <c r="B32" s="368">
        <v>1091.1921</v>
      </c>
      <c r="C32" s="369">
        <v>1.9241629406919196E-3</v>
      </c>
      <c r="D32" s="368">
        <v>274.41046</v>
      </c>
      <c r="E32" s="369">
        <v>8.0335339458557713E-4</v>
      </c>
      <c r="F32" s="368">
        <v>118.75466</v>
      </c>
      <c r="G32" s="369">
        <v>2.5575360703030087E-4</v>
      </c>
      <c r="H32" s="368">
        <v>291.58235999999999</v>
      </c>
      <c r="I32" s="369">
        <v>6.8050003189550263E-4</v>
      </c>
      <c r="J32" s="368">
        <v>1775.9395800000002</v>
      </c>
      <c r="K32" s="369">
        <v>9.8581394689911499E-4</v>
      </c>
      <c r="L32" s="368">
        <v>145964.00994999998</v>
      </c>
      <c r="M32" s="369">
        <v>3.303398497147956E-3</v>
      </c>
      <c r="N32" s="368">
        <v>79225.673920000001</v>
      </c>
      <c r="O32" s="369">
        <v>4.5046692109233875E-3</v>
      </c>
      <c r="P32" s="368">
        <v>6668.9773399999995</v>
      </c>
      <c r="Q32" s="369">
        <v>3.2734240942819534E-4</v>
      </c>
      <c r="R32" s="368">
        <v>384560.98210000002</v>
      </c>
      <c r="S32" s="369">
        <v>1.051687132247262E-2</v>
      </c>
      <c r="T32" s="368">
        <v>616419.64330999996</v>
      </c>
      <c r="U32" s="369">
        <v>5.1925348317769307E-3</v>
      </c>
      <c r="V32" s="368">
        <v>10106.92547</v>
      </c>
      <c r="W32" s="369">
        <v>2.4728679584494185E-3</v>
      </c>
      <c r="X32" s="368">
        <v>11157.934730000001</v>
      </c>
      <c r="Y32" s="369">
        <v>9.8018181512881421E-3</v>
      </c>
      <c r="Z32" s="368">
        <v>1968.85052</v>
      </c>
      <c r="AA32" s="369">
        <v>1.1395944444308091E-3</v>
      </c>
      <c r="AB32" s="368">
        <v>5093.9040100000002</v>
      </c>
      <c r="AC32" s="369">
        <v>1.5301503312088968E-3</v>
      </c>
      <c r="AD32" s="368">
        <v>28327.614730000001</v>
      </c>
      <c r="AE32" s="369">
        <v>2.7550205738336203E-3</v>
      </c>
      <c r="AF32" s="368">
        <v>646523.19761999999</v>
      </c>
      <c r="AG32" s="369">
        <v>4.9429762599754838E-3</v>
      </c>
    </row>
    <row r="33" spans="1:33" ht="22.5" customHeight="1">
      <c r="A33" s="945" t="s">
        <v>454</v>
      </c>
      <c r="B33" s="946">
        <v>567099.63429999992</v>
      </c>
      <c r="C33" s="947">
        <v>1</v>
      </c>
      <c r="D33" s="946">
        <v>341581.25409</v>
      </c>
      <c r="E33" s="947">
        <v>1</v>
      </c>
      <c r="F33" s="1034">
        <v>464332.29770999996</v>
      </c>
      <c r="G33" s="947">
        <v>1</v>
      </c>
      <c r="H33" s="946">
        <v>428482.50747000001</v>
      </c>
      <c r="I33" s="947">
        <v>1</v>
      </c>
      <c r="J33" s="946">
        <v>1801495.6935700001</v>
      </c>
      <c r="K33" s="947">
        <v>1</v>
      </c>
      <c r="L33" s="946">
        <v>44186013.306000002</v>
      </c>
      <c r="M33" s="947">
        <v>1</v>
      </c>
      <c r="N33" s="946">
        <v>17587456.527970001</v>
      </c>
      <c r="O33" s="947">
        <v>1</v>
      </c>
      <c r="P33" s="1034">
        <v>20373092.969069999</v>
      </c>
      <c r="Q33" s="947">
        <v>1</v>
      </c>
      <c r="R33" s="946">
        <v>36566101.296519995</v>
      </c>
      <c r="S33" s="947">
        <v>1</v>
      </c>
      <c r="T33" s="946">
        <v>118712664.09955999</v>
      </c>
      <c r="U33" s="947">
        <v>1</v>
      </c>
      <c r="V33" s="946">
        <v>4087127.0281400001</v>
      </c>
      <c r="W33" s="947">
        <v>1</v>
      </c>
      <c r="X33" s="946">
        <v>1138353.5745899999</v>
      </c>
      <c r="Y33" s="947">
        <v>1</v>
      </c>
      <c r="Z33" s="1034">
        <v>1727676.4814200001</v>
      </c>
      <c r="AA33" s="947">
        <v>1</v>
      </c>
      <c r="AB33" s="946">
        <v>3329021.9307900001</v>
      </c>
      <c r="AC33" s="947">
        <v>1</v>
      </c>
      <c r="AD33" s="946">
        <v>10282179.014940001</v>
      </c>
      <c r="AE33" s="947">
        <v>1</v>
      </c>
      <c r="AF33" s="946">
        <v>130796338.80807</v>
      </c>
      <c r="AG33" s="947">
        <v>1</v>
      </c>
    </row>
    <row r="34" spans="1:33" ht="19.5">
      <c r="A34" s="374" t="s">
        <v>455</v>
      </c>
      <c r="B34" s="370">
        <v>18.546220000000002</v>
      </c>
      <c r="C34" s="371">
        <v>3.2703635971997316E-5</v>
      </c>
      <c r="D34" s="370">
        <v>148.60550000000001</v>
      </c>
      <c r="E34" s="371">
        <v>4.3505168454251696E-4</v>
      </c>
      <c r="F34" s="370">
        <v>0</v>
      </c>
      <c r="G34" s="371">
        <v>0</v>
      </c>
      <c r="H34" s="370">
        <v>59.201000000000001</v>
      </c>
      <c r="I34" s="371">
        <v>1.3816433335763403E-4</v>
      </c>
      <c r="J34" s="370">
        <v>226.35272000000001</v>
      </c>
      <c r="K34" s="371">
        <v>1.2564710579542927E-4</v>
      </c>
      <c r="L34" s="370">
        <v>77566.885150000002</v>
      </c>
      <c r="M34" s="371">
        <v>1.7554624041962897E-3</v>
      </c>
      <c r="N34" s="370">
        <v>19579.542000000001</v>
      </c>
      <c r="O34" s="371">
        <v>1.1132673999143599E-3</v>
      </c>
      <c r="P34" s="370">
        <v>700.69749999999999</v>
      </c>
      <c r="Q34" s="371">
        <v>3.4393280444151714E-5</v>
      </c>
      <c r="R34" s="370">
        <v>16424.990000000002</v>
      </c>
      <c r="S34" s="371">
        <v>4.4918625222873211E-4</v>
      </c>
      <c r="T34" s="370">
        <v>114272.11465</v>
      </c>
      <c r="U34" s="367">
        <v>9.6259413868569356E-4</v>
      </c>
      <c r="V34" s="370">
        <v>833.94412999999997</v>
      </c>
      <c r="W34" s="371">
        <v>2.0404164692172964E-4</v>
      </c>
      <c r="X34" s="370">
        <v>318.44528000000003</v>
      </c>
      <c r="Y34" s="371">
        <v>2.7974197745607665E-4</v>
      </c>
      <c r="Z34" s="370">
        <v>349.33709999999996</v>
      </c>
      <c r="AA34" s="371">
        <v>2.0220052987748912E-4</v>
      </c>
      <c r="AB34" s="370">
        <v>101.8065</v>
      </c>
      <c r="AC34" s="371">
        <v>3.058150475321159E-5</v>
      </c>
      <c r="AD34" s="370">
        <v>1603.5330099999999</v>
      </c>
      <c r="AE34" s="371">
        <v>1.5595264463593445E-4</v>
      </c>
      <c r="AF34" s="370">
        <v>116102.00038</v>
      </c>
      <c r="AG34" s="371">
        <v>8.8765481846068788E-4</v>
      </c>
    </row>
    <row r="35" spans="1:33" ht="28.5">
      <c r="A35" s="374" t="s">
        <v>456</v>
      </c>
      <c r="B35" s="370">
        <v>0</v>
      </c>
      <c r="C35" s="371">
        <v>0</v>
      </c>
      <c r="D35" s="370">
        <v>0</v>
      </c>
      <c r="E35" s="371">
        <v>0</v>
      </c>
      <c r="F35" s="370">
        <v>0</v>
      </c>
      <c r="G35" s="371">
        <v>0</v>
      </c>
      <c r="H35" s="370">
        <v>0</v>
      </c>
      <c r="I35" s="371">
        <v>0</v>
      </c>
      <c r="J35" s="370">
        <v>0</v>
      </c>
      <c r="K35" s="371">
        <v>0</v>
      </c>
      <c r="L35" s="370">
        <v>0</v>
      </c>
      <c r="M35" s="371">
        <v>0</v>
      </c>
      <c r="N35" s="370">
        <v>0</v>
      </c>
      <c r="O35" s="371">
        <v>0</v>
      </c>
      <c r="P35" s="370">
        <v>0</v>
      </c>
      <c r="Q35" s="371">
        <v>0</v>
      </c>
      <c r="R35" s="370">
        <v>200005</v>
      </c>
      <c r="S35" s="371">
        <v>5.4696834748153619E-3</v>
      </c>
      <c r="T35" s="370">
        <v>200005</v>
      </c>
      <c r="U35" s="367">
        <v>1.684782339921738E-3</v>
      </c>
      <c r="V35" s="370">
        <v>0</v>
      </c>
      <c r="W35" s="371">
        <v>0</v>
      </c>
      <c r="X35" s="370">
        <v>0</v>
      </c>
      <c r="Y35" s="371">
        <v>0</v>
      </c>
      <c r="Z35" s="370">
        <v>0</v>
      </c>
      <c r="AA35" s="371">
        <v>0</v>
      </c>
      <c r="AB35" s="370">
        <v>0</v>
      </c>
      <c r="AC35" s="371">
        <v>0</v>
      </c>
      <c r="AD35" s="370">
        <v>0</v>
      </c>
      <c r="AE35" s="371">
        <v>0</v>
      </c>
      <c r="AF35" s="370">
        <v>200005</v>
      </c>
      <c r="AG35" s="367">
        <v>1.5291330156686305E-3</v>
      </c>
    </row>
    <row r="36" spans="1:33" ht="12.75" customHeight="1">
      <c r="A36" s="23" t="s">
        <v>588</v>
      </c>
    </row>
    <row r="37" spans="1:33" ht="12.75" customHeight="1">
      <c r="A37" s="23"/>
    </row>
    <row r="38" spans="1:33" ht="12.75" customHeight="1">
      <c r="A38" s="621" t="s">
        <v>81</v>
      </c>
      <c r="L38" s="134"/>
    </row>
    <row r="39" spans="1:33" ht="12.75" customHeight="1"/>
    <row r="40" spans="1:33" ht="12.75" customHeight="1"/>
    <row r="41" spans="1:33" ht="12.75" customHeight="1"/>
    <row r="42" spans="1:33" ht="12.75" customHeight="1">
      <c r="F42" s="134"/>
      <c r="P42" s="134"/>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c r="AG51" s="28" t="s">
        <v>834</v>
      </c>
    </row>
    <row r="52" spans="33:33" ht="12.75" customHeight="1"/>
    <row r="53" spans="33:33" ht="12.75" customHeight="1"/>
    <row r="54" spans="33: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8" t="s">
        <v>676</v>
      </c>
      <c r="J1" s="139" t="str">
        <f>Naslovnica!A20</f>
        <v>Listopad 2022.</v>
      </c>
    </row>
    <row r="2" spans="1:17" ht="12.75" customHeight="1">
      <c r="A2" s="535" t="s">
        <v>961</v>
      </c>
      <c r="I2" s="526"/>
      <c r="J2" s="537" t="str">
        <f>Naslovnica!A24</f>
        <v>October 2022</v>
      </c>
    </row>
    <row r="3" spans="1:17" ht="12.75" customHeight="1"/>
    <row r="4" spans="1:17" ht="33.75">
      <c r="A4" s="897" t="s">
        <v>572</v>
      </c>
      <c r="B4" s="898" t="s">
        <v>33</v>
      </c>
      <c r="C4" s="898" t="s">
        <v>34</v>
      </c>
      <c r="D4" s="898" t="s">
        <v>35</v>
      </c>
      <c r="E4" s="898" t="s">
        <v>222</v>
      </c>
      <c r="F4" s="898" t="s">
        <v>223</v>
      </c>
      <c r="G4" s="898" t="s">
        <v>36</v>
      </c>
      <c r="H4" s="898" t="s">
        <v>37</v>
      </c>
      <c r="I4" s="898" t="s">
        <v>38</v>
      </c>
      <c r="J4" s="898" t="s">
        <v>432</v>
      </c>
    </row>
    <row r="5" spans="1:17" ht="21.75">
      <c r="A5" s="706" t="s">
        <v>573</v>
      </c>
      <c r="B5" s="707">
        <v>54088</v>
      </c>
      <c r="C5" s="707">
        <v>106520</v>
      </c>
      <c r="D5" s="707">
        <v>35381</v>
      </c>
      <c r="E5" s="707">
        <v>4101</v>
      </c>
      <c r="F5" s="707">
        <v>2190</v>
      </c>
      <c r="G5" s="707">
        <v>27835</v>
      </c>
      <c r="H5" s="707">
        <v>43320</v>
      </c>
      <c r="I5" s="707">
        <v>94284</v>
      </c>
      <c r="J5" s="707">
        <v>367719</v>
      </c>
      <c r="K5" s="53"/>
    </row>
    <row r="6" spans="1:17" ht="22.5">
      <c r="A6" s="742" t="s">
        <v>574</v>
      </c>
      <c r="B6" s="375">
        <v>0.14709057731583083</v>
      </c>
      <c r="C6" s="375">
        <v>0.28967771586455965</v>
      </c>
      <c r="D6" s="375">
        <v>9.6217492161133913E-2</v>
      </c>
      <c r="E6" s="375">
        <v>1.1152537671428455E-2</v>
      </c>
      <c r="F6" s="375">
        <v>5.9556346014211937E-3</v>
      </c>
      <c r="G6" s="375">
        <v>7.569638773084883E-2</v>
      </c>
      <c r="H6" s="375">
        <v>0.11780734745824938</v>
      </c>
      <c r="I6" s="375">
        <v>0.25640230719652779</v>
      </c>
      <c r="J6" s="375">
        <v>1</v>
      </c>
      <c r="K6" s="53"/>
    </row>
    <row r="7" spans="1:17" ht="21.75">
      <c r="A7" s="835" t="s">
        <v>948</v>
      </c>
      <c r="B7" s="836">
        <v>265</v>
      </c>
      <c r="C7" s="836">
        <v>354</v>
      </c>
      <c r="D7" s="836">
        <v>200</v>
      </c>
      <c r="E7" s="836">
        <v>58</v>
      </c>
      <c r="F7" s="836">
        <v>44</v>
      </c>
      <c r="G7" s="836">
        <v>289</v>
      </c>
      <c r="H7" s="836">
        <v>368</v>
      </c>
      <c r="I7" s="836">
        <v>482</v>
      </c>
      <c r="J7" s="836">
        <v>2060</v>
      </c>
      <c r="K7" s="53"/>
    </row>
    <row r="8" spans="1:17" ht="22.5">
      <c r="A8" s="79" t="s">
        <v>575</v>
      </c>
      <c r="B8" s="221">
        <v>140</v>
      </c>
      <c r="C8" s="221">
        <v>31</v>
      </c>
      <c r="D8" s="221">
        <v>13</v>
      </c>
      <c r="E8" s="221">
        <v>1</v>
      </c>
      <c r="F8" s="221">
        <v>1</v>
      </c>
      <c r="G8" s="221">
        <v>5</v>
      </c>
      <c r="H8" s="221">
        <v>59</v>
      </c>
      <c r="I8" s="221">
        <v>65</v>
      </c>
      <c r="J8" s="221">
        <v>315</v>
      </c>
      <c r="K8" s="53"/>
    </row>
    <row r="9" spans="1:17" ht="22.5">
      <c r="A9" s="742" t="s">
        <v>660</v>
      </c>
      <c r="B9" s="222">
        <v>21</v>
      </c>
      <c r="C9" s="222">
        <v>11</v>
      </c>
      <c r="D9" s="222">
        <v>2</v>
      </c>
      <c r="E9" s="222">
        <v>1</v>
      </c>
      <c r="F9" s="222">
        <v>0</v>
      </c>
      <c r="G9" s="222">
        <v>1</v>
      </c>
      <c r="H9" s="222">
        <v>6</v>
      </c>
      <c r="I9" s="222">
        <v>13</v>
      </c>
      <c r="J9" s="222">
        <v>55</v>
      </c>
    </row>
    <row r="10" spans="1:17" ht="22.5">
      <c r="A10" s="742" t="s">
        <v>836</v>
      </c>
      <c r="B10" s="222">
        <v>15</v>
      </c>
      <c r="C10" s="222">
        <v>66</v>
      </c>
      <c r="D10" s="222">
        <v>3</v>
      </c>
      <c r="E10" s="222">
        <v>1</v>
      </c>
      <c r="F10" s="222">
        <v>0</v>
      </c>
      <c r="G10" s="222">
        <v>19</v>
      </c>
      <c r="H10" s="222">
        <v>5</v>
      </c>
      <c r="I10" s="222">
        <v>4</v>
      </c>
      <c r="J10" s="222">
        <v>113</v>
      </c>
    </row>
    <row r="11" spans="1:17" ht="32.25">
      <c r="A11" s="835" t="s">
        <v>949</v>
      </c>
      <c r="B11" s="836">
        <v>176</v>
      </c>
      <c r="C11" s="836">
        <v>108</v>
      </c>
      <c r="D11" s="836">
        <v>18</v>
      </c>
      <c r="E11" s="836">
        <v>3</v>
      </c>
      <c r="F11" s="836">
        <v>1</v>
      </c>
      <c r="G11" s="836">
        <v>25</v>
      </c>
      <c r="H11" s="836">
        <v>70</v>
      </c>
      <c r="I11" s="836">
        <v>82</v>
      </c>
      <c r="J11" s="836">
        <v>483</v>
      </c>
      <c r="M11" s="265"/>
      <c r="N11" s="265"/>
      <c r="O11" s="265"/>
      <c r="P11" s="265"/>
      <c r="Q11" s="265"/>
    </row>
    <row r="12" spans="1:17" ht="21.75">
      <c r="A12" s="706" t="s">
        <v>576</v>
      </c>
      <c r="B12" s="707">
        <v>54177</v>
      </c>
      <c r="C12" s="707">
        <v>106766</v>
      </c>
      <c r="D12" s="707">
        <v>35563</v>
      </c>
      <c r="E12" s="707">
        <v>4156</v>
      </c>
      <c r="F12" s="707">
        <v>2233</v>
      </c>
      <c r="G12" s="707">
        <v>28099</v>
      </c>
      <c r="H12" s="707">
        <v>43618</v>
      </c>
      <c r="I12" s="707">
        <v>94684</v>
      </c>
      <c r="J12" s="707">
        <v>369296</v>
      </c>
      <c r="M12" s="265"/>
      <c r="N12" s="265"/>
      <c r="O12" s="265"/>
      <c r="P12" s="265"/>
      <c r="Q12" s="265"/>
    </row>
    <row r="13" spans="1:17" s="265" customFormat="1" ht="22.5">
      <c r="A13" s="896" t="s">
        <v>663</v>
      </c>
      <c r="B13" s="222">
        <v>89</v>
      </c>
      <c r="C13" s="222">
        <v>246</v>
      </c>
      <c r="D13" s="222">
        <v>182</v>
      </c>
      <c r="E13" s="222">
        <v>55</v>
      </c>
      <c r="F13" s="222">
        <v>43</v>
      </c>
      <c r="G13" s="222">
        <v>264</v>
      </c>
      <c r="H13" s="222">
        <v>298</v>
      </c>
      <c r="I13" s="222">
        <v>400</v>
      </c>
      <c r="J13" s="222">
        <v>1577</v>
      </c>
    </row>
    <row r="14" spans="1:17" s="265" customFormat="1" ht="22.5">
      <c r="A14" s="1002" t="s">
        <v>1411</v>
      </c>
      <c r="B14" s="1003">
        <v>1.645466646945648E-3</v>
      </c>
      <c r="C14" s="1003">
        <v>2.3094254600075637E-3</v>
      </c>
      <c r="D14" s="1003">
        <v>5.1440038438710367E-3</v>
      </c>
      <c r="E14" s="1003">
        <v>1.3411363082175054E-2</v>
      </c>
      <c r="F14" s="1003">
        <v>1.9634703196347081E-2</v>
      </c>
      <c r="G14" s="1003">
        <v>9.4844620082630282E-3</v>
      </c>
      <c r="H14" s="1003">
        <v>6.8790397045244145E-3</v>
      </c>
      <c r="I14" s="1003">
        <v>4.2425013788129906E-3</v>
      </c>
      <c r="J14" s="1003">
        <v>4.2886008065941006E-3</v>
      </c>
    </row>
    <row r="15" spans="1:17" ht="21.75" customHeight="1">
      <c r="A15" s="742" t="s">
        <v>577</v>
      </c>
      <c r="B15" s="375">
        <v>0.14670345738919457</v>
      </c>
      <c r="C15" s="375">
        <v>0.28910684112473461</v>
      </c>
      <c r="D15" s="375">
        <v>9.629944543130714E-2</v>
      </c>
      <c r="E15" s="375">
        <v>1.1253845154022789E-2</v>
      </c>
      <c r="F15" s="375">
        <v>6.0466400935834672E-3</v>
      </c>
      <c r="G15" s="375">
        <v>7.6088016117152643E-2</v>
      </c>
      <c r="H15" s="375">
        <v>0.11811121701832676</v>
      </c>
      <c r="I15" s="375">
        <v>0.25639053767167802</v>
      </c>
      <c r="J15" s="375">
        <v>1</v>
      </c>
      <c r="M15" s="265"/>
      <c r="N15" s="265"/>
      <c r="O15" s="265"/>
      <c r="P15" s="265"/>
      <c r="Q15" s="265"/>
    </row>
    <row r="16" spans="1:17" ht="12.75" customHeight="1">
      <c r="A16" s="22" t="s">
        <v>971</v>
      </c>
      <c r="M16" s="265"/>
      <c r="N16" s="265"/>
      <c r="O16" s="265"/>
      <c r="P16" s="265"/>
      <c r="Q16" s="265"/>
    </row>
    <row r="17" spans="1:10" ht="12.75" customHeight="1">
      <c r="A17" s="29" t="s">
        <v>578</v>
      </c>
    </row>
    <row r="18" spans="1:10" ht="12.75" customHeight="1"/>
    <row r="19" spans="1:10" ht="12.75" customHeight="1"/>
    <row r="20" spans="1:10">
      <c r="A20" s="138" t="s">
        <v>678</v>
      </c>
      <c r="B20" s="265"/>
      <c r="C20" s="265"/>
      <c r="D20" s="265"/>
      <c r="E20" s="265"/>
      <c r="F20" s="265"/>
      <c r="G20" s="750"/>
      <c r="H20" s="750" t="s">
        <v>43</v>
      </c>
      <c r="I20" s="290"/>
      <c r="J20" s="708" t="s">
        <v>1590</v>
      </c>
    </row>
    <row r="21" spans="1:10">
      <c r="A21" s="535" t="s">
        <v>677</v>
      </c>
      <c r="B21" s="265"/>
      <c r="C21" s="265"/>
      <c r="D21" s="265"/>
      <c r="E21" s="265"/>
      <c r="F21" s="265"/>
      <c r="G21" s="549"/>
      <c r="H21" s="549" t="s">
        <v>44</v>
      </c>
      <c r="I21" s="709"/>
      <c r="J21" s="537" t="s">
        <v>1591</v>
      </c>
    </row>
    <row r="22" spans="1:10">
      <c r="A22" s="265"/>
      <c r="B22" s="265"/>
      <c r="C22" s="265"/>
      <c r="D22" s="265"/>
      <c r="E22" s="265"/>
      <c r="F22" s="265"/>
      <c r="G22" s="265"/>
      <c r="H22" s="265"/>
      <c r="I22" s="265"/>
      <c r="J22" s="265"/>
    </row>
    <row r="23" spans="1:10" ht="24" customHeight="1">
      <c r="A23" s="717"/>
      <c r="B23" s="718"/>
      <c r="C23" s="718" t="s">
        <v>1554</v>
      </c>
      <c r="D23" s="718"/>
      <c r="E23" s="1092" t="s">
        <v>650</v>
      </c>
      <c r="F23" s="1095"/>
      <c r="G23" s="1095"/>
      <c r="H23" s="1096"/>
      <c r="I23" s="1097"/>
      <c r="J23" s="1097"/>
    </row>
    <row r="24" spans="1:10" ht="24">
      <c r="A24" s="717"/>
      <c r="B24" s="719"/>
      <c r="C24" s="720" t="s">
        <v>1555</v>
      </c>
      <c r="D24" s="719"/>
      <c r="E24" s="1098" t="s">
        <v>557</v>
      </c>
      <c r="F24" s="1098"/>
      <c r="G24" s="721" t="s">
        <v>558</v>
      </c>
      <c r="H24" s="1099"/>
      <c r="I24" s="1099"/>
      <c r="J24" s="312"/>
    </row>
    <row r="25" spans="1:10" ht="21.75">
      <c r="A25" s="739" t="s">
        <v>559</v>
      </c>
      <c r="B25" s="739" t="s">
        <v>560</v>
      </c>
      <c r="C25" s="739" t="s">
        <v>561</v>
      </c>
      <c r="D25" s="739" t="s">
        <v>562</v>
      </c>
      <c r="E25" s="739" t="s">
        <v>560</v>
      </c>
      <c r="F25" s="739" t="s">
        <v>561</v>
      </c>
      <c r="G25" s="739" t="s">
        <v>562</v>
      </c>
      <c r="H25" s="313"/>
      <c r="I25" s="313"/>
      <c r="J25" s="313"/>
    </row>
    <row r="26" spans="1:10">
      <c r="A26" s="78" t="s">
        <v>6</v>
      </c>
      <c r="B26" s="376">
        <v>987</v>
      </c>
      <c r="C26" s="376">
        <v>966</v>
      </c>
      <c r="D26" s="376">
        <v>1953</v>
      </c>
      <c r="E26" s="376">
        <v>-14</v>
      </c>
      <c r="F26" s="376">
        <v>6</v>
      </c>
      <c r="G26" s="377">
        <v>-4.0795512493625452E-3</v>
      </c>
      <c r="H26" s="314"/>
      <c r="I26" s="314"/>
      <c r="J26" s="315"/>
    </row>
    <row r="27" spans="1:10">
      <c r="A27" s="78" t="s">
        <v>7</v>
      </c>
      <c r="B27" s="376">
        <v>6093</v>
      </c>
      <c r="C27" s="376">
        <v>3488</v>
      </c>
      <c r="D27" s="376">
        <v>9581</v>
      </c>
      <c r="E27" s="376">
        <v>35</v>
      </c>
      <c r="F27" s="376">
        <v>11</v>
      </c>
      <c r="G27" s="377">
        <v>4.824331410592464E-3</v>
      </c>
      <c r="H27" s="314"/>
      <c r="I27" s="314"/>
      <c r="J27" s="315"/>
    </row>
    <row r="28" spans="1:10">
      <c r="A28" s="78" t="s">
        <v>8</v>
      </c>
      <c r="B28" s="376">
        <v>12037</v>
      </c>
      <c r="C28" s="376">
        <v>7986</v>
      </c>
      <c r="D28" s="376">
        <v>20023</v>
      </c>
      <c r="E28" s="376">
        <v>283</v>
      </c>
      <c r="F28" s="376">
        <v>188</v>
      </c>
      <c r="G28" s="377">
        <v>2.408960720130926E-2</v>
      </c>
      <c r="H28" s="314"/>
      <c r="I28" s="314"/>
      <c r="J28" s="315"/>
    </row>
    <row r="29" spans="1:10">
      <c r="A29" s="78" t="s">
        <v>9</v>
      </c>
      <c r="B29" s="376">
        <v>18740</v>
      </c>
      <c r="C29" s="376">
        <v>13318</v>
      </c>
      <c r="D29" s="376">
        <v>32058</v>
      </c>
      <c r="E29" s="376">
        <v>42</v>
      </c>
      <c r="F29" s="376">
        <v>-62</v>
      </c>
      <c r="G29" s="377">
        <v>-6.2348026684955205E-4</v>
      </c>
      <c r="H29" s="314"/>
      <c r="I29" s="314"/>
      <c r="J29" s="315"/>
    </row>
    <row r="30" spans="1:10">
      <c r="A30" s="78" t="s">
        <v>10</v>
      </c>
      <c r="B30" s="376">
        <v>25677</v>
      </c>
      <c r="C30" s="376">
        <v>19960</v>
      </c>
      <c r="D30" s="376">
        <v>45637</v>
      </c>
      <c r="E30" s="376">
        <v>141</v>
      </c>
      <c r="F30" s="376">
        <v>146</v>
      </c>
      <c r="G30" s="377">
        <v>6.3285556780594554E-3</v>
      </c>
      <c r="H30" s="314"/>
      <c r="I30" s="314"/>
      <c r="J30" s="315"/>
    </row>
    <row r="31" spans="1:10">
      <c r="A31" s="78" t="s">
        <v>11</v>
      </c>
      <c r="B31" s="376">
        <v>28710</v>
      </c>
      <c r="C31" s="376">
        <v>25167</v>
      </c>
      <c r="D31" s="376">
        <v>53877</v>
      </c>
      <c r="E31" s="376">
        <v>307</v>
      </c>
      <c r="F31" s="376">
        <v>306</v>
      </c>
      <c r="G31" s="377">
        <v>1.1508711324722087E-2</v>
      </c>
      <c r="H31" s="314"/>
      <c r="I31" s="314"/>
      <c r="J31" s="315"/>
    </row>
    <row r="32" spans="1:10">
      <c r="A32" s="78" t="s">
        <v>12</v>
      </c>
      <c r="B32" s="376">
        <v>26825</v>
      </c>
      <c r="C32" s="376">
        <v>25940</v>
      </c>
      <c r="D32" s="376">
        <v>52765</v>
      </c>
      <c r="E32" s="376">
        <v>313</v>
      </c>
      <c r="F32" s="376">
        <v>266</v>
      </c>
      <c r="G32" s="377">
        <v>1.1094929674625442E-2</v>
      </c>
      <c r="H32" s="314"/>
      <c r="I32" s="314"/>
      <c r="J32" s="315"/>
    </row>
    <row r="33" spans="1:10">
      <c r="A33" s="78" t="s">
        <v>39</v>
      </c>
      <c r="B33" s="376">
        <v>42925</v>
      </c>
      <c r="C33" s="376">
        <v>46526</v>
      </c>
      <c r="D33" s="376">
        <v>89451</v>
      </c>
      <c r="E33" s="376">
        <v>563</v>
      </c>
      <c r="F33" s="376">
        <v>641</v>
      </c>
      <c r="G33" s="377">
        <v>1.3643523292576454E-2</v>
      </c>
      <c r="H33" s="314"/>
      <c r="I33" s="314"/>
      <c r="J33" s="315"/>
    </row>
    <row r="34" spans="1:10">
      <c r="A34" s="78" t="s">
        <v>40</v>
      </c>
      <c r="B34" s="376">
        <v>22387</v>
      </c>
      <c r="C34" s="376">
        <v>23805</v>
      </c>
      <c r="D34" s="376">
        <v>46192</v>
      </c>
      <c r="E34" s="376">
        <v>483</v>
      </c>
      <c r="F34" s="376">
        <v>443</v>
      </c>
      <c r="G34" s="377">
        <v>2.0456855034683974E-2</v>
      </c>
      <c r="H34" s="314"/>
      <c r="I34" s="314"/>
      <c r="J34" s="315"/>
    </row>
    <row r="35" spans="1:10">
      <c r="A35" s="78" t="s">
        <v>41</v>
      </c>
      <c r="B35" s="376">
        <v>6554</v>
      </c>
      <c r="C35" s="376">
        <v>8307</v>
      </c>
      <c r="D35" s="376">
        <v>14861</v>
      </c>
      <c r="E35" s="376">
        <v>147</v>
      </c>
      <c r="F35" s="376">
        <v>146</v>
      </c>
      <c r="G35" s="377">
        <v>2.0112575507962749E-2</v>
      </c>
      <c r="H35" s="314"/>
      <c r="I35" s="314"/>
      <c r="J35" s="315"/>
    </row>
    <row r="36" spans="1:10">
      <c r="A36" s="78" t="s">
        <v>42</v>
      </c>
      <c r="B36" s="376">
        <v>541</v>
      </c>
      <c r="C36" s="376">
        <v>761</v>
      </c>
      <c r="D36" s="376">
        <v>1302</v>
      </c>
      <c r="E36" s="376">
        <v>18</v>
      </c>
      <c r="F36" s="376">
        <v>28</v>
      </c>
      <c r="G36" s="377">
        <v>3.6624203821655987E-2</v>
      </c>
      <c r="H36" s="314"/>
      <c r="I36" s="314"/>
      <c r="J36" s="315"/>
    </row>
    <row r="37" spans="1:10" ht="24">
      <c r="A37" s="1035" t="s">
        <v>563</v>
      </c>
      <c r="B37" s="938">
        <v>191476</v>
      </c>
      <c r="C37" s="938">
        <v>176224</v>
      </c>
      <c r="D37" s="938">
        <v>367700</v>
      </c>
      <c r="E37" s="938">
        <v>2318</v>
      </c>
      <c r="F37" s="938">
        <v>2119</v>
      </c>
      <c r="G37" s="939">
        <v>1.2214291023308288E-2</v>
      </c>
      <c r="H37" s="316"/>
      <c r="I37" s="316"/>
      <c r="J37" s="317"/>
    </row>
    <row r="38" spans="1:10">
      <c r="A38" s="22" t="s">
        <v>971</v>
      </c>
      <c r="B38" s="265"/>
      <c r="C38" s="265"/>
      <c r="D38" s="265"/>
      <c r="E38" s="265"/>
      <c r="F38" s="265"/>
      <c r="G38" s="265"/>
      <c r="H38" s="265"/>
      <c r="I38" s="265"/>
      <c r="J38" s="265"/>
    </row>
    <row r="39" spans="1:10">
      <c r="A39" s="265"/>
      <c r="B39" s="265"/>
      <c r="C39" s="265"/>
      <c r="D39" s="265"/>
      <c r="E39" s="265"/>
      <c r="F39" s="265"/>
      <c r="G39" s="265"/>
      <c r="H39" s="265"/>
      <c r="I39" s="265"/>
      <c r="J39" s="265"/>
    </row>
    <row r="40" spans="1:10" ht="12.75" customHeight="1">
      <c r="A40" s="621" t="s">
        <v>81</v>
      </c>
    </row>
    <row r="66" spans="10:10">
      <c r="J66" s="28" t="s">
        <v>835</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2" t="s">
        <v>679</v>
      </c>
      <c r="I1" s="139" t="str">
        <f>Naslovnica!A20</f>
        <v>Listopad 2022.</v>
      </c>
    </row>
    <row r="2" spans="1:10">
      <c r="A2" s="562" t="s">
        <v>962</v>
      </c>
      <c r="I2" s="537" t="str">
        <f>Naslovnica!A24</f>
        <v>October 2022</v>
      </c>
    </row>
    <row r="3" spans="1:10" ht="12.75" customHeight="1"/>
    <row r="4" spans="1:10" ht="12.75" customHeight="1">
      <c r="F4" s="311"/>
      <c r="I4" s="14" t="s">
        <v>571</v>
      </c>
    </row>
    <row r="5" spans="1:10" s="265" customFormat="1" ht="22.15" customHeight="1">
      <c r="A5" s="1100" t="s">
        <v>1160</v>
      </c>
      <c r="B5" s="1102" t="s">
        <v>1138</v>
      </c>
      <c r="C5" s="1102"/>
      <c r="D5" s="1102"/>
      <c r="E5" s="1102"/>
      <c r="F5" s="1103" t="s">
        <v>1140</v>
      </c>
      <c r="G5" s="1104" t="s">
        <v>1137</v>
      </c>
      <c r="H5" s="1100" t="s">
        <v>1139</v>
      </c>
      <c r="I5" s="1100" t="s">
        <v>1141</v>
      </c>
      <c r="J5" s="915"/>
    </row>
    <row r="6" spans="1:10" s="265" customFormat="1" ht="72">
      <c r="A6" s="1100"/>
      <c r="B6" s="920" t="s">
        <v>1133</v>
      </c>
      <c r="C6" s="920" t="s">
        <v>1134</v>
      </c>
      <c r="D6" s="920" t="s">
        <v>1135</v>
      </c>
      <c r="E6" s="920" t="s">
        <v>1136</v>
      </c>
      <c r="F6" s="1103"/>
      <c r="G6" s="1104"/>
      <c r="H6" s="1100"/>
      <c r="I6" s="1100"/>
      <c r="J6" s="915"/>
    </row>
    <row r="7" spans="1:10" s="265" customFormat="1">
      <c r="A7" s="916" t="s">
        <v>1093</v>
      </c>
      <c r="B7" s="917">
        <v>0</v>
      </c>
      <c r="C7" s="917">
        <v>7614.8393299999998</v>
      </c>
      <c r="D7" s="917">
        <v>0</v>
      </c>
      <c r="E7" s="917">
        <v>3418.4836099999998</v>
      </c>
      <c r="F7" s="918">
        <v>11033.32294</v>
      </c>
      <c r="G7" s="923">
        <v>-1.5303409625227804E-2</v>
      </c>
      <c r="H7" s="918">
        <v>118115.58878000011</v>
      </c>
      <c r="I7" s="918">
        <v>1405525.3931600002</v>
      </c>
    </row>
    <row r="8" spans="1:10" s="265" customFormat="1">
      <c r="A8" s="916" t="s">
        <v>1094</v>
      </c>
      <c r="B8" s="917">
        <v>0</v>
      </c>
      <c r="C8" s="917">
        <v>13370.124970000001</v>
      </c>
      <c r="D8" s="917">
        <v>0</v>
      </c>
      <c r="E8" s="917">
        <v>168.39377999999999</v>
      </c>
      <c r="F8" s="918">
        <v>13538.518750000001</v>
      </c>
      <c r="G8" s="923">
        <v>8.5656792557303296E-2</v>
      </c>
      <c r="H8" s="918">
        <v>136995.91884999955</v>
      </c>
      <c r="I8" s="918">
        <v>2367614.1502400003</v>
      </c>
    </row>
    <row r="9" spans="1:10" s="265" customFormat="1">
      <c r="A9" s="916" t="s">
        <v>222</v>
      </c>
      <c r="B9" s="917">
        <v>0</v>
      </c>
      <c r="C9" s="917">
        <v>746.32362000000001</v>
      </c>
      <c r="D9" s="917">
        <v>0</v>
      </c>
      <c r="E9" s="917">
        <v>0</v>
      </c>
      <c r="F9" s="918">
        <v>746.32362000000001</v>
      </c>
      <c r="G9" s="923">
        <v>-0.31492621053425651</v>
      </c>
      <c r="H9" s="918">
        <v>10255.603079999986</v>
      </c>
      <c r="I9" s="918">
        <v>47369.011869999995</v>
      </c>
    </row>
    <row r="10" spans="1:10" s="265" customFormat="1">
      <c r="A10" s="916" t="s">
        <v>223</v>
      </c>
      <c r="B10" s="917">
        <v>0</v>
      </c>
      <c r="C10" s="917">
        <v>557.29614000000004</v>
      </c>
      <c r="D10" s="917">
        <v>0</v>
      </c>
      <c r="E10" s="917">
        <v>4.2762700000000002</v>
      </c>
      <c r="F10" s="918">
        <v>561.57240999999999</v>
      </c>
      <c r="G10" s="923">
        <v>0.12371155268448075</v>
      </c>
      <c r="H10" s="918">
        <v>5098.1501000000062</v>
      </c>
      <c r="I10" s="918">
        <v>49207.153210000019</v>
      </c>
    </row>
    <row r="11" spans="1:10" s="265" customFormat="1">
      <c r="A11" s="916" t="s">
        <v>46</v>
      </c>
      <c r="B11" s="917">
        <v>0</v>
      </c>
      <c r="C11" s="917">
        <v>3768.1887499999998</v>
      </c>
      <c r="D11" s="917">
        <v>0</v>
      </c>
      <c r="E11" s="917">
        <v>0</v>
      </c>
      <c r="F11" s="918">
        <v>3768.1887499999998</v>
      </c>
      <c r="G11" s="923">
        <v>0.17982076715054562</v>
      </c>
      <c r="H11" s="918">
        <v>36602.231600000057</v>
      </c>
      <c r="I11" s="918">
        <v>507106.20021999994</v>
      </c>
    </row>
    <row r="12" spans="1:10" s="265" customFormat="1">
      <c r="A12" s="916" t="s">
        <v>36</v>
      </c>
      <c r="B12" s="917">
        <v>0</v>
      </c>
      <c r="C12" s="917">
        <v>3828.07681</v>
      </c>
      <c r="D12" s="917">
        <v>0</v>
      </c>
      <c r="E12" s="917">
        <v>31.60201</v>
      </c>
      <c r="F12" s="918">
        <v>3859.6788200000001</v>
      </c>
      <c r="G12" s="923">
        <v>8.7656593347918754E-2</v>
      </c>
      <c r="H12" s="918">
        <v>36246.242609999957</v>
      </c>
      <c r="I12" s="918">
        <v>411797.33717000001</v>
      </c>
    </row>
    <row r="13" spans="1:10" s="265" customFormat="1">
      <c r="A13" s="916" t="s">
        <v>37</v>
      </c>
      <c r="B13" s="917">
        <v>0</v>
      </c>
      <c r="C13" s="917">
        <v>4947.4236000000001</v>
      </c>
      <c r="D13" s="917">
        <v>0</v>
      </c>
      <c r="E13" s="917">
        <v>601.54544999999996</v>
      </c>
      <c r="F13" s="918">
        <v>5548.9690499999997</v>
      </c>
      <c r="G13" s="923">
        <v>1.6489716753294692E-2</v>
      </c>
      <c r="H13" s="918">
        <v>53642.294940000051</v>
      </c>
      <c r="I13" s="918">
        <v>541749.25279000006</v>
      </c>
    </row>
    <row r="14" spans="1:10" s="265" customFormat="1">
      <c r="A14" s="919" t="s">
        <v>38</v>
      </c>
      <c r="B14" s="917">
        <v>0</v>
      </c>
      <c r="C14" s="917">
        <v>11939.269880000002</v>
      </c>
      <c r="D14" s="917">
        <v>0</v>
      </c>
      <c r="E14" s="917">
        <v>25.746470000000002</v>
      </c>
      <c r="F14" s="918">
        <v>11965.016350000002</v>
      </c>
      <c r="G14" s="923">
        <v>1.5752553467269559E-2</v>
      </c>
      <c r="H14" s="918">
        <v>131464.14344000001</v>
      </c>
      <c r="I14" s="918">
        <v>2174708.5124800005</v>
      </c>
    </row>
    <row r="15" spans="1:10" s="265" customFormat="1" ht="20.45" customHeight="1">
      <c r="A15" s="921" t="s">
        <v>1095</v>
      </c>
      <c r="B15" s="922">
        <v>0</v>
      </c>
      <c r="C15" s="922">
        <v>46771.543099999995</v>
      </c>
      <c r="D15" s="922">
        <v>0</v>
      </c>
      <c r="E15" s="922">
        <v>4250.0475899999992</v>
      </c>
      <c r="F15" s="922">
        <v>51021.590689999997</v>
      </c>
      <c r="G15" s="1001">
        <v>3.6072491990433164E-2</v>
      </c>
      <c r="H15" s="922">
        <v>528420.17339999974</v>
      </c>
      <c r="I15" s="922">
        <v>7505077.0111400019</v>
      </c>
    </row>
    <row r="16" spans="1:10">
      <c r="A16" s="22" t="s">
        <v>971</v>
      </c>
      <c r="B16" s="18"/>
      <c r="C16" s="19"/>
      <c r="D16" s="19"/>
      <c r="E16" s="19"/>
      <c r="F16" s="19"/>
      <c r="G16" s="19"/>
    </row>
    <row r="17" spans="1:13" ht="10.15" customHeight="1">
      <c r="A17" s="969" t="s">
        <v>47</v>
      </c>
      <c r="B17" s="772"/>
      <c r="C17" s="772"/>
      <c r="D17" s="772"/>
      <c r="E17" s="772"/>
      <c r="F17" s="772"/>
      <c r="G17" s="30"/>
    </row>
    <row r="18" spans="1:13" ht="10.15" customHeight="1">
      <c r="A18" s="966" t="s">
        <v>974</v>
      </c>
      <c r="B18" s="967"/>
      <c r="C18" s="967"/>
      <c r="D18" s="967"/>
      <c r="E18" s="967"/>
      <c r="F18" s="967"/>
      <c r="G18" s="31"/>
    </row>
    <row r="19" spans="1:13" ht="10.15" customHeight="1">
      <c r="A19" s="965" t="s">
        <v>48</v>
      </c>
      <c r="B19" s="964"/>
      <c r="C19" s="964"/>
      <c r="D19" s="964"/>
      <c r="E19" s="964"/>
      <c r="F19" s="964"/>
      <c r="G19" s="32"/>
    </row>
    <row r="20" spans="1:13" ht="10.15" customHeight="1">
      <c r="A20" s="966" t="s">
        <v>49</v>
      </c>
      <c r="B20" s="968"/>
      <c r="C20" s="968"/>
      <c r="D20" s="968"/>
      <c r="E20" s="968"/>
      <c r="F20" s="968"/>
      <c r="G20" s="31"/>
    </row>
    <row r="21" spans="1:13" ht="12.75" customHeight="1"/>
    <row r="22" spans="1:13" ht="12.75" customHeight="1">
      <c r="A22" s="152" t="s">
        <v>680</v>
      </c>
      <c r="L22" s="139" t="str">
        <f>Naslovnica!A20</f>
        <v>Listopad 2022.</v>
      </c>
    </row>
    <row r="23" spans="1:13" ht="12.75" customHeight="1">
      <c r="A23" s="562" t="s">
        <v>963</v>
      </c>
      <c r="L23" s="537" t="str">
        <f>Naslovnica!A24</f>
        <v>October 2022</v>
      </c>
    </row>
    <row r="24" spans="1:13" ht="12.75" customHeight="1"/>
    <row r="25" spans="1:13" ht="12.75" customHeight="1">
      <c r="L25" s="14" t="s">
        <v>324</v>
      </c>
    </row>
    <row r="26" spans="1:13" s="265" customFormat="1" ht="14.45" customHeight="1">
      <c r="A26" s="1100" t="s">
        <v>1160</v>
      </c>
      <c r="B26" s="1101" t="s">
        <v>1199</v>
      </c>
      <c r="C26" s="1101"/>
      <c r="D26" s="1101"/>
      <c r="E26" s="1101"/>
      <c r="F26" s="1105" t="s">
        <v>1143</v>
      </c>
      <c r="G26" s="1105"/>
      <c r="H26" s="1105"/>
      <c r="I26" s="1103" t="s">
        <v>1142</v>
      </c>
      <c r="J26" s="1104" t="s">
        <v>1137</v>
      </c>
      <c r="K26" s="1100" t="s">
        <v>1139</v>
      </c>
      <c r="L26" s="1100" t="s">
        <v>1141</v>
      </c>
    </row>
    <row r="27" spans="1:13" s="265" customFormat="1" ht="96">
      <c r="A27" s="1100"/>
      <c r="B27" s="920" t="s">
        <v>1145</v>
      </c>
      <c r="C27" s="920" t="s">
        <v>1146</v>
      </c>
      <c r="D27" s="920" t="s">
        <v>1147</v>
      </c>
      <c r="E27" s="920" t="s">
        <v>1148</v>
      </c>
      <c r="F27" s="920" t="s">
        <v>1144</v>
      </c>
      <c r="G27" s="920" t="s">
        <v>1149</v>
      </c>
      <c r="H27" s="920" t="s">
        <v>1096</v>
      </c>
      <c r="I27" s="1103"/>
      <c r="J27" s="1104"/>
      <c r="K27" s="1100"/>
      <c r="L27" s="1100"/>
      <c r="M27" s="915"/>
    </row>
    <row r="28" spans="1:13" s="265" customFormat="1">
      <c r="A28" s="913" t="s">
        <v>1093</v>
      </c>
      <c r="B28" s="924">
        <v>1354.77936</v>
      </c>
      <c r="C28" s="924">
        <v>0</v>
      </c>
      <c r="D28" s="924">
        <v>3149.1808300000002</v>
      </c>
      <c r="E28" s="924">
        <v>2211.7403199999999</v>
      </c>
      <c r="F28" s="924">
        <v>342.01242999999999</v>
      </c>
      <c r="G28" s="924">
        <v>310.56522999999999</v>
      </c>
      <c r="H28" s="924">
        <v>6.2544300000000002</v>
      </c>
      <c r="I28" s="925">
        <v>7374.5325999999995</v>
      </c>
      <c r="J28" s="926">
        <v>0.20454700281127725</v>
      </c>
      <c r="K28" s="925">
        <v>79341.249820000026</v>
      </c>
      <c r="L28" s="925">
        <v>575327.7276499999</v>
      </c>
    </row>
    <row r="29" spans="1:13" s="265" customFormat="1">
      <c r="A29" s="913" t="s">
        <v>1094</v>
      </c>
      <c r="B29" s="924">
        <v>824.75307999999995</v>
      </c>
      <c r="C29" s="924">
        <v>0</v>
      </c>
      <c r="D29" s="924">
        <v>0</v>
      </c>
      <c r="E29" s="924">
        <v>152.49767</v>
      </c>
      <c r="F29" s="924">
        <v>479.31074000000001</v>
      </c>
      <c r="G29" s="924">
        <v>2409.53827</v>
      </c>
      <c r="H29" s="924">
        <v>15.840120000000001</v>
      </c>
      <c r="I29" s="925">
        <v>3881.9398799999999</v>
      </c>
      <c r="J29" s="926">
        <v>-9.268688695816063E-2</v>
      </c>
      <c r="K29" s="925">
        <v>55365.517360000173</v>
      </c>
      <c r="L29" s="925">
        <v>612331.26380000007</v>
      </c>
    </row>
    <row r="30" spans="1:13" s="265" customFormat="1">
      <c r="A30" s="913" t="s">
        <v>222</v>
      </c>
      <c r="B30" s="924">
        <v>0</v>
      </c>
      <c r="C30" s="924">
        <v>0</v>
      </c>
      <c r="D30" s="924">
        <v>11.46954</v>
      </c>
      <c r="E30" s="924">
        <v>31.03162</v>
      </c>
      <c r="F30" s="924">
        <v>14.336219999999999</v>
      </c>
      <c r="G30" s="924">
        <v>4.2762700000000002</v>
      </c>
      <c r="H30" s="924">
        <v>0</v>
      </c>
      <c r="I30" s="925">
        <v>61.113649999999993</v>
      </c>
      <c r="J30" s="926">
        <v>4.7930650413054705</v>
      </c>
      <c r="K30" s="925">
        <v>764.65871999999945</v>
      </c>
      <c r="L30" s="925">
        <v>2897.7290599999997</v>
      </c>
    </row>
    <row r="31" spans="1:13" s="265" customFormat="1">
      <c r="A31" s="913" t="s">
        <v>223</v>
      </c>
      <c r="B31" s="924">
        <v>0</v>
      </c>
      <c r="C31" s="924">
        <v>0</v>
      </c>
      <c r="D31" s="924">
        <v>40.376940000000005</v>
      </c>
      <c r="E31" s="924">
        <v>31.254490000000001</v>
      </c>
      <c r="F31" s="924">
        <v>0</v>
      </c>
      <c r="G31" s="924">
        <v>0</v>
      </c>
      <c r="H31" s="924">
        <v>0</v>
      </c>
      <c r="I31" s="925">
        <v>71.631430000000009</v>
      </c>
      <c r="J31" s="926">
        <v>-0.16022992569888972</v>
      </c>
      <c r="K31" s="925">
        <v>1504.9135800000004</v>
      </c>
      <c r="L31" s="925">
        <v>23626.51181</v>
      </c>
    </row>
    <row r="32" spans="1:13" s="265" customFormat="1">
      <c r="A32" s="913" t="s">
        <v>46</v>
      </c>
      <c r="B32" s="924">
        <v>111.10466000000001</v>
      </c>
      <c r="C32" s="924">
        <v>0</v>
      </c>
      <c r="D32" s="924">
        <v>503.03121999999996</v>
      </c>
      <c r="E32" s="924">
        <v>371.27954999999997</v>
      </c>
      <c r="F32" s="924">
        <v>1.24255</v>
      </c>
      <c r="G32" s="924">
        <v>20.314779999999999</v>
      </c>
      <c r="H32" s="924">
        <v>0</v>
      </c>
      <c r="I32" s="925">
        <v>1006.97276</v>
      </c>
      <c r="J32" s="926">
        <v>-0.30490793760488832</v>
      </c>
      <c r="K32" s="925">
        <v>11716.894710000022</v>
      </c>
      <c r="L32" s="925">
        <v>133631.86740000005</v>
      </c>
    </row>
    <row r="33" spans="1:12" s="265" customFormat="1">
      <c r="A33" s="913" t="s">
        <v>36</v>
      </c>
      <c r="B33" s="924">
        <v>252.97533999999999</v>
      </c>
      <c r="C33" s="924">
        <v>0</v>
      </c>
      <c r="D33" s="924">
        <v>0</v>
      </c>
      <c r="E33" s="924">
        <v>233.76564999999999</v>
      </c>
      <c r="F33" s="924">
        <v>28.29391</v>
      </c>
      <c r="G33" s="924">
        <v>485.21046000000001</v>
      </c>
      <c r="H33" s="924">
        <v>44.73912</v>
      </c>
      <c r="I33" s="925">
        <v>1044.9844800000001</v>
      </c>
      <c r="J33" s="926">
        <v>4.5635189234612739E-2</v>
      </c>
      <c r="K33" s="925">
        <v>9696.5040699999954</v>
      </c>
      <c r="L33" s="925">
        <v>109772.81741999999</v>
      </c>
    </row>
    <row r="34" spans="1:12" s="265" customFormat="1">
      <c r="A34" s="913" t="s">
        <v>37</v>
      </c>
      <c r="B34" s="924">
        <v>0</v>
      </c>
      <c r="C34" s="924">
        <v>0</v>
      </c>
      <c r="D34" s="924">
        <v>744.11317000000008</v>
      </c>
      <c r="E34" s="924">
        <v>524.15179000000001</v>
      </c>
      <c r="F34" s="924">
        <v>65.064419999999998</v>
      </c>
      <c r="G34" s="924">
        <v>21.43038</v>
      </c>
      <c r="H34" s="924">
        <v>0.249</v>
      </c>
      <c r="I34" s="925">
        <v>1355.0087599999999</v>
      </c>
      <c r="J34" s="926">
        <v>-0.42163069543729881</v>
      </c>
      <c r="K34" s="925">
        <v>19567.121759999951</v>
      </c>
      <c r="L34" s="925">
        <v>172421.99366999997</v>
      </c>
    </row>
    <row r="35" spans="1:12" s="265" customFormat="1">
      <c r="A35" s="379" t="s">
        <v>38</v>
      </c>
      <c r="B35" s="924">
        <v>1338.22147</v>
      </c>
      <c r="C35" s="924">
        <v>0</v>
      </c>
      <c r="D35" s="924">
        <v>1761.4452800000001</v>
      </c>
      <c r="E35" s="924">
        <v>1050.42157</v>
      </c>
      <c r="F35" s="924">
        <v>328.54052000000001</v>
      </c>
      <c r="G35" s="924">
        <v>2.2394499999999997</v>
      </c>
      <c r="H35" s="924">
        <v>10.572010000000001</v>
      </c>
      <c r="I35" s="925">
        <v>4491.4403000000011</v>
      </c>
      <c r="J35" s="926">
        <v>-0.2162444683033008</v>
      </c>
      <c r="K35" s="925">
        <v>62985.70457000006</v>
      </c>
      <c r="L35" s="925">
        <v>741826.26320000016</v>
      </c>
    </row>
    <row r="36" spans="1:12" s="265" customFormat="1" ht="19.899999999999999" customHeight="1">
      <c r="A36" s="921" t="s">
        <v>1095</v>
      </c>
      <c r="B36" s="922">
        <v>3881.8339099999998</v>
      </c>
      <c r="C36" s="922">
        <v>0</v>
      </c>
      <c r="D36" s="922">
        <v>6209.6169800000007</v>
      </c>
      <c r="E36" s="922">
        <v>4606.1426599999995</v>
      </c>
      <c r="F36" s="922">
        <v>1258.8007900000002</v>
      </c>
      <c r="G36" s="922">
        <v>3253.5748400000002</v>
      </c>
      <c r="H36" s="922">
        <v>77.654679999999999</v>
      </c>
      <c r="I36" s="922">
        <v>19287.623860000003</v>
      </c>
      <c r="J36" s="1001">
        <v>-8.2334233276919799E-2</v>
      </c>
      <c r="K36" s="922">
        <v>240942.56459000023</v>
      </c>
      <c r="L36" s="922">
        <v>2371836.1740100002</v>
      </c>
    </row>
    <row r="37" spans="1:12" ht="12.75" customHeight="1">
      <c r="A37" s="22" t="s">
        <v>971</v>
      </c>
      <c r="G37" s="134"/>
      <c r="H37" s="134"/>
    </row>
    <row r="38" spans="1:12" ht="12.75" customHeight="1">
      <c r="A38" s="17" t="s">
        <v>950</v>
      </c>
    </row>
    <row r="39" spans="1:12" ht="12.75" customHeight="1">
      <c r="A39" s="837" t="s">
        <v>973</v>
      </c>
      <c r="G39" s="77"/>
    </row>
    <row r="40" spans="1:12" ht="12.75" customHeight="1"/>
    <row r="41" spans="1:12" ht="12.75" customHeight="1">
      <c r="A41" s="621" t="s">
        <v>81</v>
      </c>
    </row>
    <row r="42" spans="1:12" ht="12.75" customHeight="1"/>
    <row r="43" spans="1:12" ht="12.75" customHeight="1">
      <c r="A43" s="48"/>
    </row>
    <row r="44" spans="1:12" ht="12.75" customHeight="1">
      <c r="A44" s="51"/>
    </row>
    <row r="45" spans="1:12" ht="12.75" customHeight="1"/>
    <row r="46" spans="1:12" ht="12.75" customHeight="1"/>
    <row r="47" spans="1:12" ht="12.75" customHeight="1"/>
    <row r="48" spans="1:12" ht="12.75" customHeight="1"/>
    <row r="49" ht="12.75" customHeight="1"/>
    <row r="83" spans="12:12">
      <c r="L83" s="27" t="s">
        <v>837</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hyperlinks>
  <pageMargins left="0.7" right="0.7" top="0.75" bottom="0.75" header="0.3" footer="0.3"/>
  <pageSetup paperSize="9" scale="5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Props1.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ca302e39-a258-4920-a5cd-d26b5a5d483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1.18 - 1.20'!Print_Area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2023-03-30T12:27:27Z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