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3.1'!$A$1:$Q$55</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6.1'!$A$1:$L$151</definedName>
    <definedName name="_xlnm.Print_Area" localSheetId="24">'25 Tablice 6.2, 6.3'!$A$1:$M$56</definedName>
    <definedName name="_xlnm.Print_Area" localSheetId="25">'26 Tablice 6.4 - 6.8'!$A$1:$G$89</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30" i="34" l="1"/>
  <c r="B39" i="92" l="1"/>
  <c r="J36" i="92"/>
  <c r="B40" i="92" s="1"/>
  <c r="J35" i="92"/>
  <c r="B5" i="34"/>
  <c r="I16" i="45" l="1"/>
  <c r="C80" i="45" l="1"/>
  <c r="C56" i="45"/>
  <c r="C16" i="45"/>
  <c r="S25" i="37" l="1"/>
  <c r="S26" i="37"/>
  <c r="H136" i="46" l="1"/>
  <c r="F69" i="65" l="1"/>
  <c r="C54" i="82" l="1"/>
  <c r="C55" i="82"/>
  <c r="C56" i="82"/>
  <c r="C65" i="82"/>
  <c r="C66" i="82"/>
  <c r="C67" i="82"/>
  <c r="C68" i="82" l="1"/>
  <c r="C57" i="82"/>
  <c r="E18" i="68" l="1"/>
  <c r="F45" i="65" l="1"/>
  <c r="O62" i="92" l="1"/>
  <c r="I2" i="91" l="1"/>
  <c r="L35" i="91" s="1"/>
  <c r="I1" i="91"/>
  <c r="L34" i="91" s="1"/>
  <c r="E8" i="68" l="1"/>
  <c r="B80" i="45" l="1"/>
  <c r="G49" i="67" l="1"/>
  <c r="C49" i="67"/>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80" i="65" l="1"/>
  <c r="F16" i="65" l="1"/>
  <c r="F34" i="68" l="1"/>
  <c r="F33"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<sst xmlns="http://schemas.openxmlformats.org/spreadsheetml/2006/main" count="3504" uniqueCount="1620">
  <si>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</si>
  <si>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</si>
  <si>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</si>
  <si>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</si>
  <si>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</si>
  <si>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</si>
  <si>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</si>
  <si>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</si>
  <si>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</si>
  <si>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</si>
  <si>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</si>
  <si>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</si>
  <si>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</si>
  <si>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</si>
  <si>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</si>
  <si>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</si>
  <si>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</si>
  <si>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</si>
  <si>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</si>
  <si>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</si>
  <si>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</si>
  <si>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</si>
  <si>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</si>
  <si>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</si>
  <si>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</si>
  <si>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</si>
  <si>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</si>
  <si>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</si>
  <si>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</si>
  <si>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</si>
  <si>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</si>
  <si>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</si>
  <si>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</si>
  <si>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</si>
  <si>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</si>
  <si>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</si>
  <si>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</si>
  <si>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</si>
  <si>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</si>
  <si>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</si>
  <si>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</si>
  <si>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</si>
  <si>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</si>
  <si>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</si>
  <si>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</si>
  <si>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</si>
  <si>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</si>
  <si>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</si>
  <si>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</si>
  <si>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</si>
  <si>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</si>
  <si>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</si>
  <si>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</si>
  <si>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</si>
  <si>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</si>
  <si>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</si>
  <si>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</si>
  <si>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</si>
  <si>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</si>
  <si>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</si>
  <si>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</si>
  <si>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</si>
  <si>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</si>
  <si>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</si>
  <si>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</si>
  <si>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</si>
  <si>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</si>
  <si>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</si>
  <si>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</si>
  <si>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</si>
  <si>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</si>
  <si>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</si>
  <si>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</si>
  <si>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</si>
  <si>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</si>
  <si>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</si>
  <si>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</si>
  <si>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</si>
  <si>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</si>
  <si>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</si>
  <si>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</si>
  <si>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</si>
  <si>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</si>
  <si>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</si>
  <si>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</si>
  <si>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</si>
  <si>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</si>
  <si>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</si>
  <si>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</si>
  <si>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</si>
  <si>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</si>
  <si>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</si>
  <si>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</si>
  <si>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</si>
  <si>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</si>
  <si>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</si>
  <si>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</si>
  <si>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</si>
  <si>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</si>
  <si>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</si>
  <si>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</si>
  <si>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</si>
  <si>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</si>
  <si>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</si>
  <si>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</si>
  <si>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</si>
  <si>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</si>
  <si>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</si>
  <si>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</si>
  <si>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</si>
  <si>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</si>
  <si>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</si>
  <si>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</si>
  <si>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</si>
  <si>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</si>
  <si>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</si>
  <si>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</si>
  <si>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</si>
  <si>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</si>
  <si>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</si>
  <si>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</si>
  <si>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</si>
  <si>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</si>
  <si>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</si>
  <si>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</si>
  <si>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</si>
  <si>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</si>
  <si>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</si>
  <si>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</si>
  <si>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</si>
  <si>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</si>
  <si>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</si>
  <si>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</si>
  <si>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</si>
  <si>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</si>
  <si>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</si>
  <si>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</si>
  <si>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</si>
  <si>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</si>
  <si>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</si>
  <si>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</si>
  <si>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</si>
  <si>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</si>
  <si>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</si>
  <si>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</si>
  <si>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</si>
  <si>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</si>
  <si>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</si>
  <si>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</si>
  <si>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</si>
  <si>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</si>
  <si>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</si>
  <si>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</si>
  <si>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</si>
  <si>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</si>
  <si>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</si>
  <si>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</si>
  <si>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</si>
  <si>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</si>
  <si>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</si>
  <si>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</si>
  <si>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</si>
  <si>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</si>
  <si>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</si>
  <si>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</si>
  <si>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</si>
  <si>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</si>
  <si>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</si>
  <si>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</si>
  <si>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</si>
  <si>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</si>
  <si>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</si>
  <si>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</si>
  <si>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</si>
  <si>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</si>
  <si>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</si>
  <si>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</si>
  <si>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</si>
  <si>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</si>
  <si>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</si>
  <si>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</si>
  <si>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</si>
  <si>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</si>
  <si>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</si>
  <si>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</si>
  <si>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</si>
  <si>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</si>
  <si>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</si>
  <si>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</si>
  <si>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</si>
  <si>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</si>
  <si>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</si>
  <si>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</si>
  <si>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</si>
  <si>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</si>
  <si>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</si>
  <si>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</si>
  <si>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</si>
  <si>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</si>
  <si>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</si>
  <si>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</si>
  <si>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</si>
  <si>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</si>
  <si>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</si>
  <si>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</si>
  <si>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</si>
  <si>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</si>
  <si>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</si>
  <si>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</si>
  <si>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</si>
  <si>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</si>
  <si>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</si>
  <si>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</si>
  <si>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</si>
  <si>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</si>
  <si>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</si>
  <si>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</si>
  <si>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</si>
  <si>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</si>
  <si>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</si>
  <si>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</si>
  <si>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</si>
  <si>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</si>
  <si>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</si>
  <si>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</si>
  <si>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</si>
  <si>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</si>
  <si>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</si>
  <si>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</si>
  <si>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</si>
  <si>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</si>
  <si>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</si>
  <si>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</si>
  <si>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</si>
  <si>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</si>
  <si>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</si>
  <si>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</si>
  <si>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</si>
  <si>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</si>
  <si>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</si>
  <si>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</si>
  <si>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</si>
  <si>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</si>
  <si>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</si>
  <si>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</si>
  <si>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</si>
  <si>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</si>
  <si>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</si>
  <si>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</si>
  <si>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</si>
  <si>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</si>
  <si>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</si>
  <si>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</si>
  <si>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</si>
  <si>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</si>
  <si>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</si>
  <si>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</si>
  <si>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</si>
  <si>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</si>
  <si>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</si>
  <si>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</si>
  <si>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</si>
  <si>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</si>
  <si>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</si>
  <si>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</si>
  <si>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</si>
  <si>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</si>
  <si>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</si>
  <si>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</si>
  <si>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</si>
  <si>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</si>
  <si>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</si>
  <si>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</si>
  <si>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</si>
  <si>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</si>
  <si>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</si>
  <si>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</si>
  <si>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</si>
  <si>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</si>
  <si>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</si>
  <si>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</si>
  <si>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</si>
  <si>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</si>
  <si>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</si>
  <si>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</si>
  <si>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</si>
  <si>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</si>
  <si>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</si>
  <si>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</si>
  <si>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</si>
  <si>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</si>
  <si>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</si>
  <si>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</si>
  <si>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</si>
  <si>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</si>
  <si>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</si>
  <si>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</si>
  <si>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</si>
  <si>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</si>
  <si>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</si>
  <si>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</si>
  <si>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</si>
  <si>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</si>
  <si>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</si>
  <si>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</si>
  <si>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</si>
  <si>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</si>
  <si>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</si>
  <si>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</si>
  <si>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</si>
  <si>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</si>
  <si>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</si>
  <si>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</si>
  <si>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</si>
  <si>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</si>
  <si>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</si>
  <si>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</si>
  <si>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</si>
  <si>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</si>
  <si>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</si>
  <si>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</si>
  <si>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</si>
  <si>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</si>
  <si>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</si>
  <si>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</si>
  <si>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</si>
  <si>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</si>
  <si>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</si>
  <si>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</si>
  <si>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</si>
  <si>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</si>
  <si>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</si>
  <si>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</si>
  <si>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</si>
  <si>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</si>
  <si>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</si>
  <si>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</si>
  <si>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</si>
  <si>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</si>
  <si>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</si>
  <si>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</si>
  <si>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</si>
  <si>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</si>
  <si>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</si>
  <si>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</si>
  <si>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</si>
  <si>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</si>
  <si>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</si>
  <si>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</si>
  <si>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</si>
  <si>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</si>
  <si>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</si>
  <si>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</si>
  <si>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</si>
  <si>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</si>
  <si>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</si>
  <si>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</si>
  <si>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</si>
  <si>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</si>
  <si>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</si>
  <si>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</si>
  <si>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</si>
  <si>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</si>
  <si>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</si>
  <si>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</si>
  <si>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</si>
  <si>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</si>
  <si>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</si>
  <si>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</si>
  <si>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</si>
  <si>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</si>
  <si>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</si>
  <si>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</si>
  <si>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</si>
  <si>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</si>
  <si>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</si>
  <si>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</si>
  <si>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</si>
  <si>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</si>
  <si>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</si>
  <si>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</si>
  <si>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</si>
  <si>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</si>
  <si>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</si>
  <si>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</si>
  <si>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</si>
  <si>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</si>
  <si>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</si>
  <si>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</si>
  <si>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</si>
  <si>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</si>
  <si>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</si>
  <si>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</si>
  <si>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</si>
  <si>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</si>
  <si>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</si>
  <si>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</si>
  <si>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</si>
  <si>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</si>
  <si>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</si>
  <si>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</si>
  <si>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</si>
  <si>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</si>
  <si>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</si>
  <si>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</si>
  <si>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</si>
  <si>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</si>
  <si>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</si>
  <si>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</si>
  <si>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</si>
  <si>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</si>
  <si>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</si>
  <si>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</si>
  <si>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</si>
  <si>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</si>
  <si>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</si>
  <si>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</si>
  <si>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</si>
  <si>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</si>
  <si>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</si>
  <si>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</si>
  <si>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</si>
  <si>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</si>
  <si>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</si>
  <si>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</si>
  <si>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</si>
  <si>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</si>
  <si>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</si>
  <si>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</si>
  <si>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</si>
  <si>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</si>
  <si>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</si>
  <si>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</si>
  <si>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</si>
  <si>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</si>
  <si>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</si>
  <si>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</si>
  <si>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</si>
  <si>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</si>
  <si>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</si>
  <si>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</si>
  <si>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</si>
  <si>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</si>
  <si>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</si>
  <si>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</si>
  <si>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</si>
  <si>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</si>
  <si>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</si>
  <si>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</si>
  <si>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</si>
  <si>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</si>
  <si>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</si>
  <si>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</si>
  <si>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</si>
  <si>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</si>
  <si>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</si>
  <si>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</si>
  <si>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</si>
  <si>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</si>
  <si>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</si>
  <si>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</si>
  <si>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</si>
  <si>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</si>
  <si>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</si>
  <si>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</si>
  <si>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</si>
  <si>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</si>
  <si>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</si>
  <si>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</si>
  <si>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</si>
  <si>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</si>
  <si>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</si>
  <si>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</si>
  <si>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</si>
  <si>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</si>
  <si>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</si>
  <si>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</si>
  <si>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</si>
  <si>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</si>
  <si>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</si>
  <si>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</si>
  <si>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</si>
  <si>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</si>
  <si>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</si>
  <si>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</si>
  <si>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</si>
  <si>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</si>
  <si>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</si>
  <si>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</si>
  <si>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</si>
  <si>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</si>
  <si>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</si>
  <si>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</si>
  <si>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</si>
  <si>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</si>
  <si>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</si>
  <si>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</si>
  <si>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</si>
  <si>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</si>
  <si>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</si>
  <si>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</si>
  <si>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</si>
  <si>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</si>
  <si>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</si>
  <si>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</si>
  <si>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</si>
  <si>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</si>
  <si>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</si>
  <si>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</si>
  <si>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</si>
  <si>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</si>
  <si>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</si>
  <si>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</si>
  <si>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</si>
  <si>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</si>
  <si>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</si>
  <si>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</si>
  <si>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</si>
  <si>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</si>
  <si>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</si>
  <si>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</si>
  <si>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</si>
  <si>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</si>
  <si>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</si>
  <si>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</si>
  <si>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</si>
  <si>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</si>
  <si>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</si>
  <si>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</si>
  <si>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</si>
  <si>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</si>
  <si>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</si>
  <si>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</si>
  <si>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</si>
  <si>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</si>
  <si>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</si>
  <si>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</si>
  <si>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</si>
  <si>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</si>
  <si>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</si>
  <si>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</si>
  <si>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</si>
  <si>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</si>
  <si>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</si>
  <si>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</si>
  <si>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</si>
  <si>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</si>
  <si>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</si>
  <si>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</si>
  <si>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</si>
  <si>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</si>
  <si>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</si>
  <si>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</si>
  <si>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</si>
  <si>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</si>
  <si>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</si>
  <si>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</si>
  <si>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</si>
  <si>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</si>
  <si>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</si>
  <si>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</si>
  <si>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</si>
  <si>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</si>
  <si>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</si>
  <si>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</si>
  <si>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</si>
  <si>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</si>
  <si>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</si>
  <si>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</si>
  <si>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</si>
  <si>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</si>
  <si>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</si>
  <si>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</si>
  <si>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</si>
  <si>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</si>
  <si>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</si>
  <si>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</si>
  <si>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</si>
  <si>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</si>
  <si>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</si>
  <si>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</si>
  <si>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</si>
  <si>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</si>
  <si>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</si>
  <si>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</si>
  <si>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</si>
  <si>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</si>
  <si>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</si>
  <si>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</si>
  <si>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</si>
  <si>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</si>
  <si>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</si>
  <si>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</si>
  <si>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</si>
  <si>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</si>
  <si>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</si>
  <si>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</si>
  <si>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</si>
  <si>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</si>
  <si>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</si>
  <si>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</si>
  <si>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</si>
  <si>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</si>
  <si>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</si>
  <si>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</si>
  <si>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</si>
  <si>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</si>
  <si>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</si>
  <si>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</si>
  <si>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</si>
  <si>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</si>
  <si>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</si>
  <si>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</si>
  <si>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</si>
  <si>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</si>
  <si>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</si>
  <si>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</si>
  <si>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</si>
  <si>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</si>
  <si>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</si>
  <si>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</si>
  <si>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</si>
  <si>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</si>
  <si>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</si>
  <si>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</si>
  <si>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</si>
  <si>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</si>
  <si>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</si>
  <si>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</si>
  <si>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</si>
  <si>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</si>
  <si>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</si>
  <si>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</si>
  <si>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</si>
  <si>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</si>
  <si>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</si>
  <si>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</si>
  <si>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</si>
  <si>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</si>
  <si>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</si>
  <si>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</si>
  <si>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</si>
  <si>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</si>
  <si>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</si>
  <si>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</si>
  <si>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</si>
  <si>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</si>
  <si>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</si>
  <si>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</si>
  <si>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</si>
  <si>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</si>
  <si>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</si>
  <si>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</si>
  <si>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</si>
  <si>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</si>
  <si>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</si>
  <si>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</si>
  <si>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</si>
  <si>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</si>
  <si>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</si>
  <si>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</si>
  <si>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</si>
  <si>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</si>
  <si>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</si>
  <si>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</si>
  <si>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</si>
  <si>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</si>
  <si>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</si>
  <si>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</si>
  <si>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</si>
  <si>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</si>
  <si>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</si>
  <si>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</si>
  <si>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</si>
  <si>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</si>
  <si>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</si>
  <si>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</si>
  <si>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</si>
  <si>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</si>
  <si>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</si>
  <si>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</si>
  <si>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</si>
  <si>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</si>
  <si>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</si>
  <si>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</si>
  <si>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</si>
  <si>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</si>
  <si>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</si>
  <si>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</si>
  <si>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</si>
  <si>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</si>
  <si>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</si>
  <si>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</si>
  <si>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</si>
  <si>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</si>
  <si>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</si>
  <si>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</si>
  <si>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</si>
  <si>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</si>
  <si>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</si>
  <si>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</si>
  <si>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</si>
  <si>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</si>
  <si>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</si>
  <si>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</si>
  <si>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</si>
  <si>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</si>
  <si>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</si>
  <si>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</si>
  <si>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</si>
  <si>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</si>
  <si>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</si>
  <si>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</si>
  <si>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</si>
  <si>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</si>
  <si>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</si>
  <si>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</si>
  <si>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</si>
  <si>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</si>
  <si>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</si>
  <si>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</si>
  <si>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</si>
  <si>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</si>
  <si>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</si>
  <si>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</si>
  <si>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</si>
  <si>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</si>
  <si>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</si>
  <si>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</si>
  <si>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</si>
  <si>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</si>
  <si>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</si>
  <si>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</si>
  <si>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</si>
  <si>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</si>
  <si>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</si>
  <si>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</si>
  <si>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</si>
  <si>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</si>
  <si>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</si>
  <si>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</si>
  <si>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</si>
  <si>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</si>
  <si>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</si>
  <si>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</si>
  <si>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</si>
  <si>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</si>
  <si>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</si>
  <si>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</si>
  <si>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</si>
  <si>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</si>
  <si>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</si>
  <si>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</si>
  <si>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</si>
  <si>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</si>
  <si>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</si>
  <si>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</si>
  <si>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</si>
  <si>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</si>
  <si>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</si>
  <si>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</si>
  <si>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</si>
  <si>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</si>
  <si>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</si>
  <si>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</si>
  <si>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</si>
  <si>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</si>
  <si>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</si>
  <si>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</si>
  <si>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</si>
  <si>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</si>
  <si>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</si>
  <si>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</si>
  <si>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</si>
  <si>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</si>
  <si>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</si>
  <si>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</si>
  <si>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</si>
  <si>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</si>
  <si>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</si>
  <si>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</si>
  <si>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</si>
  <si>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</si>
  <si>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</si>
  <si>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</si>
  <si>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</si>
  <si>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</si>
  <si>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</si>
  <si>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</si>
  <si>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</si>
  <si>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</si>
  <si>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</si>
  <si>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</si>
  <si>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</si>
  <si>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</si>
  <si>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</si>
  <si>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</si>
  <si>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</si>
  <si>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</si>
  <si>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</si>
  <si>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</si>
  <si>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</si>
  <si>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</si>
  <si>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</si>
  <si>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</si>
  <si>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</si>
  <si>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</si>
  <si>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</si>
  <si>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</si>
  <si>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</si>
  <si>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</si>
  <si>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</si>
  <si>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</si>
  <si>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</si>
  <si>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</si>
  <si>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</si>
  <si>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</si>
  <si>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</si>
  <si>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</si>
  <si>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</si>
  <si>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</si>
  <si>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</si>
  <si>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</si>
  <si>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</si>
  <si>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</si>
  <si>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</si>
  <si>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</si>
  <si>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</si>
  <si>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</si>
  <si>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</si>
  <si>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</si>
  <si>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</si>
  <si>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</si>
  <si>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</si>
  <si>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</si>
  <si>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</si>
  <si>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</si>
  <si>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</si>
  <si>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</si>
  <si>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</si>
  <si>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</si>
  <si>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</si>
  <si>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</si>
  <si>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</si>
  <si>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</si>
  <si>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</si>
  <si>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</si>
  <si>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</si>
  <si>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</si>
  <si>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</si>
  <si>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</si>
  <si>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</si>
  <si>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</si>
  <si>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</si>
  <si>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</si>
  <si>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</si>
  <si>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</si>
  <si>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</si>
  <si>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</si>
  <si>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</si>
  <si>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</si>
  <si>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</si>
  <si>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</si>
  <si>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</si>
  <si>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</si>
  <si>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</si>
  <si>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</si>
  <si>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</si>
  <si>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</si>
  <si>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</si>
  <si>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</si>
  <si>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</si>
  <si>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</si>
  <si>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</si>
  <si>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</si>
  <si>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</si>
  <si>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</si>
  <si>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</si>
  <si>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</si>
  <si>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</si>
  <si>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</si>
  <si>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</si>
  <si>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</si>
  <si>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</si>
  <si>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</si>
  <si>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</si>
  <si>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</si>
  <si>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</si>
  <si>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</si>
  <si>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</si>
  <si>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</si>
  <si>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</si>
  <si>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</si>
  <si>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</si>
  <si>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</si>
  <si>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</si>
  <si>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</si>
  <si>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</si>
  <si>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</si>
  <si>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</si>
  <si>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</si>
  <si>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</si>
  <si>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</si>
  <si>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</si>
  <si>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</si>
  <si>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</si>
  <si>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</si>
  <si>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</si>
  <si>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</si>
  <si>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</si>
  <si>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</si>
  <si>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</si>
  <si>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</si>
  <si>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</si>
  <si>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</si>
  <si>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</si>
  <si>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</si>
  <si>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</si>
  <si>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</si>
  <si>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</si>
  <si>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</si>
  <si>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</si>
  <si>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</si>
  <si>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</si>
  <si>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</si>
  <si>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</si>
  <si>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</si>
  <si>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</si>
  <si>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</si>
  <si>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</si>
  <si>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</si>
  <si>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</si>
  <si>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</si>
  <si>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</si>
  <si>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</si>
  <si>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</si>
  <si>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</si>
  <si>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</si>
  <si>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</si>
  <si>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</si>
  <si>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</si>
  <si>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</si>
  <si>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</si>
  <si>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</si>
  <si>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</si>
  <si>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</si>
  <si>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</si>
  <si>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</si>
  <si>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</si>
  <si>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</si>
  <si>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</si>
  <si>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</si>
  <si>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</si>
  <si>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</si>
  <si>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</si>
  <si>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</si>
  <si>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</si>
  <si>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</si>
  <si>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</si>
  <si>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</si>
  <si>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</si>
  <si>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</si>
  <si>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</si>
  <si>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</si>
  <si>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</si>
  <si>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</si>
  <si>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</si>
  <si>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</si>
  <si>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</si>
  <si>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</si>
  <si>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</si>
  <si>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</si>
  <si>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</si>
  <si>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</si>
  <si>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</si>
  <si>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</si>
  <si>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</si>
  <si>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</si>
  <si>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</si>
  <si>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</si>
  <si>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</si>
  <si>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</si>
  <si>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</si>
  <si>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</si>
  <si>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</si>
  <si>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</si>
  <si>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</si>
  <si>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</si>
  <si>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</si>
  <si>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</si>
  <si>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</si>
  <si>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</si>
  <si>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</si>
  <si>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</si>
  <si>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</si>
  <si>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</si>
  <si>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</si>
  <si>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</si>
  <si>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</si>
  <si>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</si>
  <si>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</si>
  <si>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</si>
  <si>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</si>
  <si>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</si>
  <si>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</si>
  <si>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</si>
  <si>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</si>
  <si>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</si>
  <si>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</si>
  <si>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</si>
  <si>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</si>
  <si>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</si>
  <si>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</si>
  <si>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</si>
  <si>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</si>
  <si>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</si>
  <si>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</si>
  <si>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</si>
  <si>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</si>
  <si>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</si>
  <si>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</si>
  <si>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</si>
  <si>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</si>
  <si>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</si>
  <si>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</si>
  <si>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</si>
  <si>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</si>
  <si>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</si>
  <si>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</si>
  <si>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</si>
  <si>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</si>
  <si>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</si>
  <si>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</si>
  <si>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</si>
  <si>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</si>
  <si>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</si>
  <si>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</si>
  <si>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</si>
  <si>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</si>
  <si>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</si>
  <si>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</si>
  <si>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</si>
  <si>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</si>
  <si>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</si>
  <si>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</si>
  <si>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</si>
  <si>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</si>
  <si>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</si>
  <si>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</si>
  <si>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</si>
  <si>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</si>
  <si>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</si>
  <si>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</si>
  <si>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</si>
  <si>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</si>
  <si>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</si>
  <si>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</si>
  <si>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</si>
  <si>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</si>
  <si>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</si>
  <si>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</si>
  <si>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</si>
  <si>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</si>
  <si>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</si>
  <si>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</si>
  <si>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</si>
  <si>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</si>
  <si>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</si>
  <si>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</si>
  <si>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</si>
  <si>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</si>
  <si>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</si>
  <si>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</si>
  <si>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</si>
  <si>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</si>
  <si>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</si>
  <si>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</si>
  <si>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</si>
  <si>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</si>
  <si>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</si>
  <si>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</si>
  <si>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</si>
  <si>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</si>
  <si>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</si>
  <si>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</si>
  <si>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</si>
  <si>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</si>
  <si>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</si>
  <si>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</si>
  <si>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</si>
  <si>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</si>
  <si>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</si>
  <si>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</si>
  <si>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</si>
  <si>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</si>
  <si>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</si>
  <si>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</si>
  <si>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</si>
  <si>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</si>
  <si>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</si>
  <si>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</si>
  <si>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</si>
  <si>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</si>
  <si>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</si>
  <si>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</si>
  <si>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</si>
  <si>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</si>
  <si>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</si>
  <si>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</si>
  <si>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</si>
  <si>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</si>
  <si>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</si>
  <si>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</si>
  <si>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</si>
  <si>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</si>
  <si>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</si>
  <si>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</si>
  <si>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</si>
  <si>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</si>
  <si>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</si>
  <si>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</si>
  <si>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</si>
  <si>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</si>
  <si>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</si>
  <si>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</si>
  <si>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</si>
  <si>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</si>
  <si>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</si>
  <si>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</si>
  <si>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</si>
  <si>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</si>
  <si>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</si>
  <si>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</si>
  <si>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</si>
  <si>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</si>
  <si>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</si>
  <si>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</si>
  <si>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</si>
  <si>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</si>
  <si>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</si>
  <si>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</si>
  <si>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</si>
  <si>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</si>
  <si>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</si>
  <si>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</si>
  <si>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</si>
  <si>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</si>
  <si>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</si>
  <si>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</si>
  <si>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</si>
  <si>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</si>
  <si>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</si>
  <si>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</si>
  <si>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</si>
  <si>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</si>
  <si>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</si>
  <si>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</si>
  <si>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</si>
  <si>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</si>
  <si>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</si>
  <si>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</si>
  <si>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</si>
  <si>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</si>
  <si>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</si>
  <si>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</si>
  <si>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</si>
  <si>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</si>
  <si>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</si>
  <si>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</si>
  <si>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</si>
  <si>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</si>
  <si>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</si>
  <si>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</si>
  <si>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</si>
  <si>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</si>
  <si>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</si>
  <si>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</si>
  <si>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</si>
  <si>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</si>
  <si>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</si>
  <si>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</si>
  <si>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</si>
  <si>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</si>
  <si>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</si>
  <si>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</si>
  <si>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</si>
  <si>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</si>
  <si>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</si>
  <si>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</si>
  <si>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</si>
  <si>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</si>
  <si>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</si>
  <si>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</si>
  <si>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</si>
  <si>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</si>
  <si>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</si>
  <si>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</si>
  <si>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</si>
  <si>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</si>
  <si>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</si>
  <si>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</si>
  <si>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</si>
  <si>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</si>
  <si>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</si>
  <si>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</si>
  <si>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</si>
  <si>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</si>
  <si>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</si>
  <si>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</si>
  <si>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</si>
  <si>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</si>
  <si>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</si>
  <si>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</si>
  <si>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</si>
  <si>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</si>
  <si>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</si>
  <si>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</si>
  <si>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</si>
  <si>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</si>
  <si>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</si>
  <si>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</si>
  <si>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</si>
  <si>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</si>
  <si>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</si>
  <si>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</si>
  <si>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</si>
  <si>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</si>
  <si>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</si>
  <si>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</si>
  <si>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</si>
  <si>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</si>
  <si>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</si>
  <si>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</si>
  <si>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</si>
  <si>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</si>
  <si>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</si>
  <si>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</si>
  <si>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</si>
  <si>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</si>
  <si>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</si>
  <si>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</si>
  <si>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</si>
  <si>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</si>
  <si>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</si>
  <si>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</si>
  <si>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</si>
  <si>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</si>
  <si>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</si>
  <si>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</si>
  <si>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</si>
  <si>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</si>
  <si>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</si>
  <si>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</si>
  <si>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</si>
  <si>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</si>
  <si>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</si>
  <si>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</si>
  <si>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</si>
  <si>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</si>
  <si>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</si>
  <si>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</si>
  <si>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</si>
  <si>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</si>
  <si>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</si>
  <si>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</si>
  <si>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</si>
  <si>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</si>
  <si>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</si>
  <si>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</si>
  <si>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</si>
  <si>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</si>
  <si>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</si>
  <si>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</si>
  <si>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</si>
  <si>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</si>
  <si>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</si>
  <si>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</si>
  <si>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</si>
  <si>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</si>
  <si>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</si>
  <si>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</si>
  <si>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</si>
  <si>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</si>
  <si>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</si>
  <si>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</si>
  <si>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</si>
  <si>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</si>
  <si>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</si>
  <si>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</si>
  <si>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</si>
  <si>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</si>
  <si>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</si>
  <si>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</si>
  <si>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</si>
  <si>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</si>
  <si>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</si>
  <si>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</si>
  <si>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</si>
  <si>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</si>
  <si>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</si>
  <si>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</si>
  <si>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</si>
  <si>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</si>
  <si>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</si>
  <si>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</si>
  <si>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</si>
  <si>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</si>
  <si>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</si>
  <si>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</si>
  <si>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</si>
  <si>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</si>
  <si>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</si>
  <si>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</si>
  <si>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</si>
  <si>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</si>
  <si>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</si>
  <si>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</si>
  <si>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</si>
  <si>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</si>
  <si>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</si>
  <si>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</si>
  <si>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</si>
  <si>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</si>
  <si>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</si>
  <si>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</si>
  <si>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</si>
  <si>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</si>
  <si>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</si>
  <si>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</si>
  <si>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</si>
  <si>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</si>
  <si>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</si>
  <si>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</si>
  <si>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</si>
  <si>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</si>
  <si>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</si>
  <si>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</si>
  <si>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</si>
  <si>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</si>
  <si>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</si>
  <si>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</si>
  <si>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</si>
  <si>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</si>
  <si>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</si>
  <si>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</si>
  <si>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</si>
  <si>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</si>
  <si>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</si>
  <si>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</si>
  <si>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</si>
  <si>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</si>
  <si>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</si>
  <si>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</si>
  <si>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</si>
  <si>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</si>
  <si>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</si>
  <si>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</si>
  <si>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</si>
  <si>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</si>
  <si>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</si>
  <si>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</si>
  <si>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</si>
  <si>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</si>
  <si>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</si>
  <si>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</si>
  <si>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</si>
  <si>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</si>
  <si>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</si>
  <si>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</si>
  <si>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</si>
  <si>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</si>
  <si>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</si>
  <si>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</si>
  <si>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</si>
  <si>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</si>
  <si>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</si>
  <si>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</si>
  <si>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</si>
  <si>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</si>
  <si>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</si>
  <si>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</si>
  <si>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</si>
  <si>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</si>
  <si>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</si>
  <si>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</si>
  <si>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</si>
  <si>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</si>
  <si>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</si>
  <si>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</si>
  <si>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</si>
  <si>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</si>
  <si>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</si>
  <si>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</si>
  <si>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</si>
  <si>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</si>
  <si>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</si>
  <si>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</si>
  <si>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</si>
  <si>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</si>
  <si>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</si>
  <si>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</si>
  <si>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</si>
  <si>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</si>
  <si>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</si>
  <si>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</si>
  <si>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</si>
  <si>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</si>
  <si>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</si>
  <si>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</si>
  <si>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</si>
  <si>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</si>
  <si>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</si>
  <si>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</si>
  <si>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</si>
  <si>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</si>
  <si>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</si>
  <si>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</si>
  <si>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</si>
  <si>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</si>
  <si>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</si>
  <si>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</si>
  <si>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</si>
  <si>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</si>
  <si>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</si>
  <si>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</si>
  <si>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</si>
  <si>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</si>
  <si>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</si>
  <si>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</si>
  <si>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</si>
  <si>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</si>
  <si>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</si>
  <si>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</si>
  <si>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</si>
  <si>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</si>
  <si>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</si>
  <si>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</si>
  <si>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</si>
  <si>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</si>
  <si>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</si>
  <si>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</si>
  <si>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</si>
  <si>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</si>
  <si>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</si>
  <si>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</si>
  <si>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</si>
  <si>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</si>
  <si>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</si>
  <si>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</si>
  <si>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</si>
  <si>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</si>
  <si>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</si>
  <si>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</si>
  <si>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</si>
  <si>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</si>
  <si>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</si>
  <si>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</si>
  <si>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</si>
  <si>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</si>
  <si>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</si>
  <si>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</si>
  <si>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</si>
  <si>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</si>
  <si>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</si>
  <si>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</si>
  <si>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</si>
  <si>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</si>
  <si>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</si>
  <si>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</si>
  <si>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</si>
  <si>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</si>
  <si>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</si>
  <si>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</si>
  <si>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</si>
  <si>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</si>
  <si>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</si>
  <si>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</si>
  <si>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</si>
  <si>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</si>
  <si>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</si>
  <si>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</si>
  <si>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</si>
  <si>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</si>
  <si>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</si>
  <si>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</si>
  <si>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</si>
  <si>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</si>
  <si>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</si>
  <si>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</si>
  <si>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</si>
  <si>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</si>
  <si>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</si>
  <si>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</si>
  <si>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</si>
  <si>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</si>
  <si>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</si>
  <si>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</si>
  <si>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</si>
  <si>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</si>
  <si>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</si>
  <si>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</si>
  <si>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</si>
  <si>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</si>
  <si>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</si>
  <si>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</si>
  <si>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</si>
  <si>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</si>
  <si>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</si>
  <si>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</si>
  <si>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</si>
  <si>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</si>
  <si>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</si>
  <si>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</si>
  <si>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</si>
  <si>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</si>
  <si>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</si>
  <si>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</si>
  <si>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</si>
  <si>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</si>
  <si>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</si>
  <si>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</si>
  <si>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</si>
  <si>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</si>
  <si>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</si>
  <si>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</si>
  <si>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</si>
  <si>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</si>
  <si>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</si>
  <si>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</si>
  <si>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</si>
  <si>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</si>
  <si>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</si>
  <si>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</si>
  <si>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</si>
  <si>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</si>
  <si>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t>Siječanj 2023.</t>
  </si>
  <si>
    <t>January 2023</t>
  </si>
  <si>
    <r>
      <t>u tisućama eura /</t>
    </r>
    <r>
      <rPr>
        <sz val="8"/>
        <color theme="1" tint="0.34998626667073579"/>
        <rFont val="Arial"/>
        <family val="2"/>
        <charset val="238"/>
      </rPr>
      <t xml:space="preserve"> </t>
    </r>
    <r>
      <rPr>
        <i/>
        <sz val="8"/>
        <color theme="1" tint="0.34998626667073579"/>
        <rFont val="Arial"/>
        <family val="2"/>
        <charset val="238"/>
      </rPr>
      <t>in thousand EUR</t>
    </r>
  </si>
  <si>
    <t>HRHT00RA0005</t>
  </si>
  <si>
    <t>HRPODRRA0004</t>
  </si>
  <si>
    <t>HRRIVPRA0000</t>
  </si>
  <si>
    <t>HRZABARA0009</t>
  </si>
  <si>
    <t>HRSPANRA0007</t>
  </si>
  <si>
    <t>HRADRSPA0009</t>
  </si>
  <si>
    <t>HRADPLRA0006</t>
  </si>
  <si>
    <t>HRERNTRA0000</t>
  </si>
  <si>
    <t>HRATPLRA0008</t>
  </si>
  <si>
    <t>HRATGRRA0003</t>
  </si>
  <si>
    <t>HRRHMFO24BA2</t>
  </si>
  <si>
    <t>HRRHMFO327E7</t>
  </si>
  <si>
    <t>HRRHMFO302E0</t>
  </si>
  <si>
    <t>HRINA0O26CA0</t>
  </si>
  <si>
    <t>HRRHMFO247E7</t>
  </si>
  <si>
    <t>HRRHMFO23BA4</t>
  </si>
  <si>
    <t>HRRHMFO267E5</t>
  </si>
  <si>
    <t>HRRHMFO297A0</t>
  </si>
  <si>
    <t>HRRHMFO282A2</t>
  </si>
  <si>
    <t>HRRHMFO34BA1</t>
  </si>
  <si>
    <t>HRRHMFO275E8</t>
  </si>
  <si>
    <t>HRRHMFO253A3</t>
  </si>
  <si>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</si>
  <si>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</si>
  <si>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</si>
  <si>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t>HRKOTRPA0003</t>
  </si>
  <si>
    <t>HRBCINRA0003</t>
  </si>
  <si>
    <t>HRTSHCRA0009</t>
  </si>
  <si>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</si>
  <si>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</si>
  <si>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</si>
  <si>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</si>
  <si>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</si>
  <si>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</si>
  <si>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</si>
  <si>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Dollar Bond fond 3</t>
  </si>
  <si>
    <t>Eurizon HR Target 2025 III</t>
  </si>
  <si>
    <t>HPB Kratkoročni obveznički</t>
  </si>
  <si>
    <t>PROSINAC 2022.</t>
  </si>
  <si>
    <t>DECEMBER 2022</t>
  </si>
  <si>
    <t>1.1. - 31.12.2022</t>
  </si>
  <si>
    <t>1.1. - 31.2.2022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</si>
  <si>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31.12.2022</t>
    </r>
  </si>
  <si>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</si>
  <si>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</si>
  <si>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</si>
  <si>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r>
      <t xml:space="preserve">Raiffeisen Flexi Bond </t>
    </r>
    <r>
      <rPr>
        <b/>
        <vertAlign val="superscript"/>
        <sz val="8"/>
        <color rgb="FFFF0000"/>
        <rFont val="Arial"/>
        <family val="2"/>
      </rPr>
      <t>2</t>
    </r>
  </si>
  <si>
    <t>2022 Q 4</t>
  </si>
  <si>
    <r>
      <rPr>
        <b/>
        <vertAlign val="superscript"/>
        <sz val="8"/>
        <color rgb="FFFF0000"/>
        <rFont val="Arial"/>
        <family val="2"/>
      </rPr>
      <t xml:space="preserve"> 2</t>
    </r>
    <r>
      <rPr>
        <sz val="8"/>
        <rFont val="Arial"/>
        <family val="2"/>
        <charset val="238"/>
      </rPr>
      <t xml:space="preserve">  Fond Raiffeisen Flexi Kuna promijenio je naziv u Raiffeisen Flexi Bond (1.1.2023.) /</t>
    </r>
    <r>
      <rPr>
        <i/>
        <sz val="8"/>
        <color theme="1" tint="0.34998626667073579"/>
        <rFont val="Arial"/>
        <family val="2"/>
      </rPr>
      <t xml:space="preserve"> The Raiffeisen Flexi Kuna fund changed its name to Raiffeisen Flexi Bond (January 1, 2023).</t>
    </r>
  </si>
  <si>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</si>
  <si>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</si>
  <si>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</si>
  <si>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</si>
  <si>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</si>
  <si>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</si>
  <si>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</si>
  <si>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</si>
  <si>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</si>
  <si>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</si>
  <si>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</si>
  <si>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</si>
  <si>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r>
      <t xml:space="preserve">Naplaćena premija * 
</t>
    </r>
    <r>
      <rPr>
        <i/>
        <sz val="9"/>
        <color theme="1" tint="0.34998626667073579"/>
        <rFont val="Arial"/>
        <family val="2"/>
        <charset val="238"/>
      </rPr>
      <t>Premium paid *</t>
    </r>
  </si>
  <si>
    <t>I /2022</t>
  </si>
  <si>
    <t>I /2023</t>
  </si>
  <si>
    <r>
      <t xml:space="preserve">Indeks (100 = I/2022)
 </t>
    </r>
    <r>
      <rPr>
        <i/>
        <sz val="9"/>
        <color theme="1" tint="0.34998626667073579"/>
        <rFont val="Arial"/>
        <family val="2"/>
        <charset val="238"/>
      </rPr>
      <t>Index(100 =I/2022)</t>
    </r>
  </si>
  <si>
    <t>Tablica 3.2: Podaci o osiguranju za period od 1. siječnja do 31. siječnja 2023.</t>
  </si>
  <si>
    <t>Table 3.2: Insurance data for the period 1  - 31 January 2023</t>
  </si>
  <si>
    <r>
      <t xml:space="preserve">Naplaćena premija * 
</t>
    </r>
    <r>
      <rPr>
        <b/>
        <i/>
        <sz val="8"/>
        <color theme="1" tint="0.34998626667073579"/>
        <rFont val="Arial"/>
        <family val="2"/>
        <charset val="238"/>
      </rPr>
      <t>Premium paid *</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</si>
  <si>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</si>
  <si>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</si>
  <si>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</si>
  <si>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</si>
  <si>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1.1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16.3.2023.</t>
    </r>
  </si>
  <si>
    <t>Tablica 3.1: Zaračunata bruto premija (2022.) i Naplaćena premija (2023.) osiguranja za period od 1. do 31. siječnja 2023.</t>
  </si>
  <si>
    <t>Table 3.1: Written premium (2022.) and premium paid (2023.) for the period 1 - 31 January 2023</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</si>
  <si>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</si>
  <si>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</si>
  <si>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</si>
  <si>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</si>
  <si>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</si>
  <si>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</si>
  <si>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r>
      <t xml:space="preserve">Stanje na početku razdoblja
</t>
    </r>
    <r>
      <rPr>
        <i/>
        <sz val="10"/>
        <color theme="1" tint="0.499984740745262"/>
        <rFont val="Arial"/>
        <family val="2"/>
      </rPr>
      <t>Balance at the beginning of the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</si>
</sst>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vertAlign val="superscript"/>
      <sz val="8"/>
      <color rgb="FFFF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41">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42" fillId="38" borderId="0" xfId="0" applyFont="1" applyFill="1" applyAlignment="1">
      <alignment horizontal="left" vertical="center" wrapText="1"/>
    </xf>
    <xf numFmtId="3" fontId="89" fillId="38" borderId="0" xfId="0" applyNumberFormat="1" applyFont="1" applyFill="1" applyAlignment="1">
      <alignment vertical="center"/>
    </xf>
    <xf numFmtId="3" fontId="71" fillId="38" borderId="0" xfId="0" applyNumberFormat="1" applyFont="1" applyFill="1" applyAlignment="1">
      <alignment vertical="center"/>
    </xf>
    <xf numFmtId="171" fontId="42" fillId="38" borderId="0" xfId="0" applyNumberFormat="1" applyFont="1" applyFill="1" applyAlignment="1">
      <alignment horizontal="left" vertical="center" wrapText="1"/>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10" fontId="89" fillId="38"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14" fontId="42" fillId="3" borderId="0" xfId="30" applyNumberFormat="1" applyFont="1" applyFill="1" applyBorder="1" applyAlignment="1">
      <alignment horizontal="center" vertical="center"/>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14" fontId="54" fillId="3" borderId="0" xfId="30" applyNumberFormat="1" applyFont="1" applyFill="1" applyBorder="1" applyAlignment="1" applyProtection="1">
      <alignment horizontal="center"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8" fillId="0" borderId="0" xfId="0" applyFont="1" applyAlignment="1">
      <alignment vertical="center"/>
    </xf>
    <xf numFmtId="3" fontId="4" fillId="0" borderId="0" xfId="0" applyNumberFormat="1" applyFont="1" applyFill="1" applyAlignment="1">
      <alignment vertical="center"/>
    </xf>
    <xf numFmtId="0" fontId="249" fillId="0" borderId="0" xfId="0" applyFont="1" applyAlignment="1">
      <alignment vertical="center"/>
    </xf>
    <xf numFmtId="10" fontId="112" fillId="0" borderId="0" xfId="0" applyNumberFormat="1" applyFont="1" applyAlignment="1">
      <alignment vertical="center"/>
    </xf>
    <xf numFmtId="0" fontId="41" fillId="12" borderId="0" xfId="3" applyFont="1" applyFill="1" applyBorder="1" applyAlignment="1">
      <alignment horizontal="center" vertical="center" wrapText="1"/>
    </xf>
    <xf numFmtId="0" fontId="38" fillId="0" borderId="0" xfId="0" applyNumberFormat="1" applyFont="1" applyFill="1" applyBorder="1" applyAlignment="1">
      <alignment vertical="top"/>
    </xf>
    <xf numFmtId="0" fontId="50" fillId="0" borderId="0" xfId="3" applyFont="1" applyAlignment="1">
      <alignment vertical="center"/>
    </xf>
    <xf numFmtId="0" fontId="38" fillId="0" borderId="0" xfId="0" applyNumberFormat="1" applyFont="1" applyFill="1" applyBorder="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0" fontId="35" fillId="0" borderId="0" xfId="0" applyFont="1" applyFill="1" applyBorder="1" applyAlignment="1">
      <alignment horizontal="center" vertical="center" wrapText="1"/>
    </xf>
    <xf numFmtId="0" fontId="130" fillId="3" borderId="0" xfId="0" applyFont="1" applyFill="1" applyBorder="1" applyAlignment="1">
      <alignment horizontal="left" vertical="center" wrapText="1" indent="2"/>
    </xf>
    <xf numFmtId="177" fontId="130" fillId="3" borderId="0" xfId="0" applyNumberFormat="1" applyFont="1" applyFill="1" applyBorder="1" applyAlignment="1">
      <alignment horizontal="right" vertical="center" indent="1"/>
    </xf>
    <xf numFmtId="177" fontId="4" fillId="3" borderId="0" xfId="0" applyNumberFormat="1" applyFont="1" applyFill="1" applyBorder="1" applyAlignment="1">
      <alignment horizontal="right" vertical="center" indent="1"/>
    </xf>
    <xf numFmtId="0" fontId="89" fillId="3" borderId="0" xfId="0" applyFont="1" applyFill="1" applyBorder="1" applyAlignment="1">
      <alignment vertical="center" wrapText="1"/>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38"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6" fillId="32" borderId="0" xfId="27" applyFont="1" applyFill="1" applyAlignment="1" applyProtection="1">
      <alignment horizontal="center" vertical="center"/>
    </xf>
    <xf numFmtId="0" fontId="96" fillId="32" borderId="0" xfId="0" applyFont="1" applyFill="1" applyBorder="1" applyAlignment="1">
      <alignment horizontal="center" vertical="center" wrapText="1"/>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6"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25" fillId="32" borderId="0" xfId="0" applyFont="1" applyFill="1" applyBorder="1" applyAlignment="1">
      <alignment horizontal="center" vertical="center" wrapText="1"/>
    </xf>
    <xf numFmtId="0" fontId="41"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16" fillId="32" borderId="0" xfId="0"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41" fillId="32" borderId="0" xfId="0"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14" fontId="41" fillId="32" borderId="0" xfId="0" applyNumberFormat="1" applyFont="1" applyFill="1" applyAlignment="1">
      <alignment horizontal="center" vertical="center" wrapText="1"/>
    </xf>
    <xf numFmtId="0" fontId="54" fillId="32" borderId="0" xfId="0" applyFont="1" applyFill="1" applyAlignment="1">
      <alignment horizontal="center" vertical="center" wrapText="1"/>
    </xf>
    <xf numFmtId="0" fontId="16" fillId="32" borderId="0" xfId="0"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0"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6"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0" borderId="0" xfId="3" applyFont="1" applyFill="1" applyBorder="1" applyAlignment="1">
      <alignment horizontal="center" vertical="center" wrapText="1"/>
    </xf>
    <xf numFmtId="0" fontId="42" fillId="19"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0" borderId="0" xfId="3" applyFont="1" applyFill="1" applyBorder="1" applyAlignment="1">
      <alignment horizontal="center" vertical="center" wrapText="1"/>
    </xf>
    <xf numFmtId="0" fontId="34" fillId="10" borderId="0" xfId="28" applyFont="1" applyFill="1" applyBorder="1" applyAlignment="1">
      <alignment horizontal="center" vertical="center" wrapText="1"/>
    </xf>
    <xf numFmtId="0" fontId="34" fillId="10" borderId="0" xfId="0" applyFont="1" applyFill="1" applyAlignment="1">
      <alignment horizontal="center" vertical="center" wrapText="1"/>
    </xf>
    <xf numFmtId="0" fontId="34" fillId="1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7"/>
      <c r="B1" s="648"/>
      <c r="C1" s="648"/>
      <c r="D1" s="648"/>
      <c r="E1" s="648"/>
      <c r="F1" s="648"/>
      <c r="G1" s="648"/>
      <c r="H1" s="648"/>
      <c r="I1" s="648"/>
    </row>
    <row r="2" spans="1:9" ht="18">
      <c r="A2" s="1103"/>
      <c r="B2" s="1103"/>
      <c r="C2" s="1103"/>
      <c r="D2" s="1103"/>
      <c r="E2" s="1103"/>
      <c r="F2" s="1103"/>
      <c r="G2" s="1103"/>
      <c r="H2" s="1103"/>
      <c r="I2" s="1103"/>
    </row>
    <row r="3" spans="1:9" ht="18">
      <c r="A3" s="649"/>
      <c r="B3" s="649"/>
      <c r="C3" s="649"/>
      <c r="D3" s="649"/>
      <c r="E3" s="649"/>
      <c r="F3" s="649"/>
      <c r="G3" s="649"/>
      <c r="H3" s="649"/>
      <c r="I3" s="649"/>
    </row>
    <row r="4" spans="1:9" ht="16.5">
      <c r="A4" s="1104"/>
      <c r="B4" s="1104"/>
      <c r="C4" s="1104"/>
      <c r="D4" s="1104"/>
      <c r="E4" s="1104"/>
      <c r="F4" s="1104"/>
      <c r="G4" s="1104"/>
      <c r="H4" s="1104"/>
      <c r="I4" s="1104"/>
    </row>
    <row r="5" spans="1:9" ht="15" customHeight="1">
      <c r="A5" s="650"/>
      <c r="B5" s="650"/>
      <c r="C5" s="650"/>
      <c r="D5" s="650"/>
      <c r="E5" s="650"/>
      <c r="F5" s="650"/>
      <c r="G5" s="650"/>
      <c r="H5" s="650"/>
      <c r="I5" s="650"/>
    </row>
    <row r="6" spans="1:9" ht="15" customHeight="1">
      <c r="A6" s="651"/>
      <c r="B6" s="651"/>
      <c r="C6" s="651"/>
      <c r="D6" s="651"/>
      <c r="E6" s="651"/>
      <c r="F6" s="651"/>
      <c r="G6" s="651"/>
      <c r="H6" s="651"/>
      <c r="I6" s="651"/>
    </row>
    <row r="7" spans="1:9">
      <c r="A7" s="658"/>
      <c r="B7" s="658"/>
      <c r="C7" s="658"/>
      <c r="D7" s="658"/>
      <c r="E7" s="658"/>
      <c r="F7" s="658"/>
      <c r="G7" s="658"/>
      <c r="H7" s="658"/>
      <c r="I7" s="658"/>
    </row>
    <row r="8" spans="1:9">
      <c r="A8" s="652"/>
      <c r="B8" s="652"/>
      <c r="C8" s="652"/>
      <c r="D8" s="652"/>
      <c r="E8" s="652"/>
      <c r="F8" s="652"/>
      <c r="G8" s="652"/>
      <c r="H8" s="652"/>
      <c r="I8" s="652"/>
    </row>
    <row r="9" spans="1:9">
      <c r="A9" s="1105" t="s">
        <v>1610</v>
      </c>
      <c r="B9" s="1106"/>
      <c r="C9" s="1106"/>
      <c r="D9" s="1106"/>
      <c r="E9" s="1106"/>
      <c r="F9" s="1106"/>
      <c r="G9" s="1106"/>
      <c r="H9" s="1106"/>
      <c r="I9" s="1106"/>
    </row>
    <row r="10" spans="1:9">
      <c r="A10" s="653"/>
      <c r="B10" s="653"/>
      <c r="C10" s="653"/>
      <c r="D10" s="653"/>
      <c r="E10" s="653"/>
      <c r="F10" s="653"/>
      <c r="G10" s="653"/>
      <c r="H10" s="653"/>
      <c r="I10" s="653"/>
    </row>
    <row r="11" spans="1:9">
      <c r="A11" s="653"/>
      <c r="B11" s="653"/>
      <c r="C11" s="653"/>
      <c r="D11" s="653"/>
      <c r="E11" s="653"/>
      <c r="F11" s="653"/>
      <c r="G11" s="653"/>
      <c r="H11" s="653"/>
      <c r="I11" s="653"/>
    </row>
    <row r="12" spans="1:9">
      <c r="A12" s="653"/>
      <c r="B12" s="653"/>
      <c r="C12" s="653"/>
      <c r="D12" s="653"/>
      <c r="E12" s="653"/>
      <c r="F12" s="653"/>
      <c r="G12" s="653"/>
      <c r="H12" s="653"/>
      <c r="I12" s="653"/>
    </row>
    <row r="13" spans="1:9">
      <c r="A13" s="653"/>
      <c r="B13" s="653"/>
      <c r="C13" s="653"/>
      <c r="D13" s="653"/>
      <c r="E13" s="653"/>
      <c r="F13" s="653"/>
      <c r="G13" s="653"/>
      <c r="H13" s="653"/>
      <c r="I13" s="653"/>
    </row>
    <row r="14" spans="1:9">
      <c r="A14" s="653"/>
      <c r="B14" s="653"/>
      <c r="C14" s="653"/>
      <c r="D14" s="653"/>
      <c r="E14" s="653"/>
      <c r="F14" s="653"/>
      <c r="G14" s="653"/>
      <c r="H14" s="653"/>
      <c r="I14" s="653"/>
    </row>
    <row r="15" spans="1:9">
      <c r="A15" s="653"/>
      <c r="B15" s="653"/>
      <c r="C15" s="653"/>
      <c r="D15" s="653"/>
      <c r="E15" s="653"/>
      <c r="F15" s="653"/>
      <c r="G15" s="653"/>
      <c r="H15" s="653"/>
      <c r="I15" s="653"/>
    </row>
    <row r="16" spans="1:9">
      <c r="A16" s="653"/>
      <c r="B16" s="653"/>
      <c r="C16" s="653"/>
      <c r="D16" s="653"/>
      <c r="E16" s="653"/>
      <c r="F16" s="653"/>
      <c r="G16" s="653"/>
      <c r="H16" s="653"/>
      <c r="I16" s="653"/>
    </row>
    <row r="17" spans="1:9">
      <c r="A17" s="653"/>
      <c r="B17" s="653"/>
      <c r="C17" s="653"/>
      <c r="D17" s="653"/>
      <c r="E17" s="653"/>
      <c r="F17" s="653"/>
      <c r="G17" s="653"/>
      <c r="H17" s="653"/>
      <c r="I17" s="653"/>
    </row>
    <row r="18" spans="1:9" ht="30">
      <c r="A18" s="1107" t="s">
        <v>0</v>
      </c>
      <c r="B18" s="1107"/>
      <c r="C18" s="1107"/>
      <c r="D18" s="1107"/>
      <c r="E18" s="1107"/>
      <c r="F18" s="1107"/>
      <c r="G18" s="1107"/>
      <c r="H18" s="1107"/>
      <c r="I18" s="1107"/>
    </row>
    <row r="19" spans="1:9" ht="18.75" customHeight="1">
      <c r="A19" s="654"/>
      <c r="B19" s="654"/>
      <c r="C19" s="654"/>
      <c r="D19" s="654"/>
      <c r="E19" s="654"/>
      <c r="F19" s="654"/>
      <c r="G19" s="654"/>
      <c r="H19" s="654"/>
      <c r="I19" s="654"/>
    </row>
    <row r="20" spans="1:9" ht="18.75" customHeight="1">
      <c r="A20" s="1108" t="s">
        <v>1535</v>
      </c>
      <c r="B20" s="1108"/>
      <c r="C20" s="1108"/>
      <c r="D20" s="1108"/>
      <c r="E20" s="1108"/>
      <c r="F20" s="1108"/>
      <c r="G20" s="1108"/>
      <c r="H20" s="1108"/>
      <c r="I20" s="1108"/>
    </row>
    <row r="21" spans="1:9" ht="18.75" customHeight="1">
      <c r="A21" s="655"/>
      <c r="B21" s="655"/>
      <c r="C21" s="655"/>
      <c r="D21" s="655"/>
      <c r="E21" s="655"/>
      <c r="F21" s="655"/>
      <c r="G21" s="655"/>
      <c r="H21" s="655"/>
      <c r="I21" s="655"/>
    </row>
    <row r="22" spans="1:9" ht="26.25" customHeight="1">
      <c r="A22" s="1109" t="s">
        <v>1</v>
      </c>
      <c r="B22" s="1109"/>
      <c r="C22" s="1109"/>
      <c r="D22" s="1109"/>
      <c r="E22" s="1109"/>
      <c r="F22" s="1109"/>
      <c r="G22" s="1109"/>
      <c r="H22" s="1109"/>
      <c r="I22" s="1109"/>
    </row>
    <row r="23" spans="1:9" ht="18.75">
      <c r="A23" s="656"/>
      <c r="B23" s="656"/>
      <c r="C23" s="656"/>
      <c r="D23" s="656"/>
      <c r="E23" s="656"/>
      <c r="F23" s="656"/>
      <c r="G23" s="656"/>
      <c r="H23" s="656"/>
      <c r="I23" s="656"/>
    </row>
    <row r="24" spans="1:9" ht="18.75" customHeight="1">
      <c r="A24" s="1099" t="s">
        <v>1536</v>
      </c>
      <c r="B24" s="1099"/>
      <c r="C24" s="1099"/>
      <c r="D24" s="1099"/>
      <c r="E24" s="1099"/>
      <c r="F24" s="1099"/>
      <c r="G24" s="1099"/>
      <c r="H24" s="1099"/>
      <c r="I24" s="1099"/>
    </row>
    <row r="25" spans="1:9">
      <c r="A25" s="653"/>
      <c r="B25" s="653"/>
      <c r="C25" s="653"/>
      <c r="D25" s="653"/>
      <c r="E25" s="653"/>
      <c r="F25" s="653"/>
      <c r="G25" s="653"/>
      <c r="H25" s="653"/>
      <c r="I25" s="653"/>
    </row>
    <row r="26" spans="1:9">
      <c r="A26" s="653"/>
      <c r="B26" s="653"/>
      <c r="C26" s="653"/>
      <c r="D26" s="653"/>
      <c r="E26" s="653"/>
      <c r="F26" s="653"/>
      <c r="G26" s="653"/>
      <c r="H26" s="653"/>
      <c r="I26" s="653"/>
    </row>
    <row r="27" spans="1:9">
      <c r="A27" s="653"/>
      <c r="B27" s="653"/>
      <c r="C27" s="653"/>
      <c r="D27" s="653"/>
      <c r="E27" s="653"/>
      <c r="F27" s="653"/>
      <c r="G27" s="653"/>
      <c r="H27" s="653"/>
      <c r="I27" s="653"/>
    </row>
    <row r="28" spans="1:9">
      <c r="A28" s="653"/>
      <c r="B28" s="653"/>
      <c r="C28" s="653"/>
      <c r="D28" s="653"/>
      <c r="E28" s="653"/>
      <c r="F28" s="653"/>
      <c r="G28" s="653"/>
      <c r="H28" s="653"/>
      <c r="I28" s="653"/>
    </row>
    <row r="29" spans="1:9">
      <c r="A29" s="653"/>
      <c r="B29" s="653"/>
      <c r="C29" s="653"/>
      <c r="D29" s="653"/>
      <c r="E29" s="653"/>
      <c r="F29" s="653"/>
      <c r="G29" s="653"/>
      <c r="H29" s="653"/>
      <c r="I29" s="653"/>
    </row>
    <row r="30" spans="1:9">
      <c r="A30" s="653"/>
      <c r="B30" s="653"/>
      <c r="C30" s="653"/>
      <c r="D30" s="653"/>
      <c r="E30" s="653"/>
      <c r="F30" s="653"/>
      <c r="G30" s="653"/>
      <c r="H30" s="653"/>
      <c r="I30" s="653"/>
    </row>
    <row r="31" spans="1:9">
      <c r="A31" s="653"/>
      <c r="B31" s="653"/>
      <c r="C31" s="653"/>
      <c r="D31" s="653"/>
      <c r="E31" s="653"/>
      <c r="F31" s="653"/>
      <c r="G31" s="653"/>
      <c r="H31" s="653"/>
      <c r="I31" s="653"/>
    </row>
    <row r="32" spans="1:9">
      <c r="A32" s="653"/>
      <c r="B32" s="653"/>
      <c r="C32" s="653"/>
      <c r="D32" s="653"/>
      <c r="E32" s="653"/>
      <c r="F32" s="653"/>
      <c r="G32" s="653"/>
      <c r="H32" s="653"/>
      <c r="I32" s="653"/>
    </row>
    <row r="33" spans="1:9">
      <c r="A33" s="653"/>
      <c r="B33" s="653"/>
      <c r="C33" s="653"/>
      <c r="D33" s="653"/>
      <c r="E33" s="653"/>
      <c r="F33" s="653"/>
      <c r="G33" s="653"/>
      <c r="H33" s="653"/>
      <c r="I33" s="653"/>
    </row>
    <row r="34" spans="1:9">
      <c r="A34" s="653"/>
      <c r="B34" s="653"/>
      <c r="C34" s="653"/>
      <c r="D34" s="653"/>
      <c r="E34" s="653"/>
      <c r="F34" s="653"/>
      <c r="G34" s="653"/>
      <c r="H34" s="653"/>
      <c r="I34" s="653"/>
    </row>
    <row r="35" spans="1:9">
      <c r="A35" s="653"/>
      <c r="B35" s="653"/>
      <c r="C35" s="653"/>
      <c r="D35" s="653"/>
      <c r="E35" s="653"/>
      <c r="F35" s="653"/>
      <c r="G35" s="653"/>
      <c r="H35" s="653"/>
      <c r="I35" s="653"/>
    </row>
    <row r="36" spans="1:9">
      <c r="A36" s="1100"/>
      <c r="B36" s="1100"/>
      <c r="C36" s="1100"/>
      <c r="D36" s="1100"/>
      <c r="E36" s="1100"/>
      <c r="F36" s="1100"/>
      <c r="G36" s="1100"/>
      <c r="H36" s="1100"/>
      <c r="I36" s="1100"/>
    </row>
    <row r="37" spans="1:9" ht="50.25" customHeight="1">
      <c r="A37" s="1101" t="s">
        <v>2</v>
      </c>
      <c r="B37" s="1101"/>
      <c r="C37" s="1101"/>
      <c r="D37" s="1101"/>
      <c r="E37" s="1101"/>
      <c r="F37" s="1101"/>
      <c r="G37" s="1101"/>
      <c r="H37" s="1101"/>
      <c r="I37" s="1101"/>
    </row>
    <row r="38" spans="1:9">
      <c r="A38" s="657"/>
      <c r="B38" s="657"/>
      <c r="C38" s="657"/>
      <c r="D38" s="657"/>
      <c r="E38" s="657"/>
      <c r="F38" s="657"/>
      <c r="G38" s="657"/>
      <c r="H38" s="657"/>
      <c r="I38" s="657"/>
    </row>
    <row r="39" spans="1:9" ht="65.25" customHeight="1">
      <c r="A39" s="1102" t="s">
        <v>3</v>
      </c>
      <c r="B39" s="1102"/>
      <c r="C39" s="1102"/>
      <c r="D39" s="1102"/>
      <c r="E39" s="1102"/>
      <c r="F39" s="1102"/>
      <c r="G39" s="1102"/>
      <c r="H39" s="1102"/>
      <c r="I39" s="1102"/>
    </row>
    <row r="40" spans="1:9">
      <c r="A40" s="658"/>
      <c r="B40" s="658"/>
      <c r="C40" s="658"/>
      <c r="D40" s="658"/>
      <c r="E40" s="658"/>
      <c r="F40" s="658"/>
      <c r="G40" s="658"/>
      <c r="H40" s="658"/>
      <c r="I40" s="65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655</v>
      </c>
      <c r="G1" s="137" t="str">
        <f>Naslovnica!A20</f>
        <v>Siječanj 2023.</v>
      </c>
    </row>
    <row r="2" spans="1:8" ht="12.75" customHeight="1">
      <c r="A2" s="525" t="s">
        <v>928</v>
      </c>
      <c r="G2" s="527" t="str">
        <f>Naslovnica!A24</f>
        <v>January 2023</v>
      </c>
    </row>
    <row r="3" spans="1:8" ht="12.75" customHeight="1"/>
    <row r="4" spans="1:8" ht="12.75" customHeight="1">
      <c r="F4" s="72"/>
      <c r="G4" s="13" t="s">
        <v>1537</v>
      </c>
    </row>
    <row r="5" spans="1:8" ht="19.5" customHeight="1">
      <c r="A5" s="1159" t="s">
        <v>1113</v>
      </c>
      <c r="B5" s="1160" t="s">
        <v>547</v>
      </c>
      <c r="C5" s="1160"/>
      <c r="D5" s="1160"/>
      <c r="E5" s="1160"/>
      <c r="F5" s="1160"/>
      <c r="G5" s="1160"/>
    </row>
    <row r="6" spans="1:8" ht="26.25" customHeight="1">
      <c r="A6" s="1159"/>
      <c r="B6" s="1140" t="str">
        <f>Naslovnica!A20</f>
        <v>Siječanj 2023.</v>
      </c>
      <c r="C6" s="1161"/>
      <c r="D6" s="1162" t="s">
        <v>17</v>
      </c>
      <c r="E6" s="1162"/>
      <c r="F6" s="1163" t="s">
        <v>228</v>
      </c>
      <c r="G6" s="1163"/>
    </row>
    <row r="7" spans="1:8">
      <c r="A7" s="1159"/>
      <c r="B7" s="1138" t="str">
        <f>Naslovnica!A24</f>
        <v>January 2023</v>
      </c>
      <c r="C7" s="1164"/>
      <c r="D7" s="1165" t="s">
        <v>45</v>
      </c>
      <c r="E7" s="1165"/>
      <c r="F7" s="1165" t="s">
        <v>51</v>
      </c>
      <c r="G7" s="1165"/>
    </row>
    <row r="8" spans="1:8">
      <c r="A8" s="1159"/>
      <c r="B8" s="684" t="s">
        <v>27</v>
      </c>
      <c r="C8" s="684" t="s">
        <v>28</v>
      </c>
      <c r="D8" s="672" t="s">
        <v>1110</v>
      </c>
      <c r="E8" s="672" t="s">
        <v>143</v>
      </c>
      <c r="F8" s="672" t="s">
        <v>1110</v>
      </c>
      <c r="G8" s="672" t="s">
        <v>143</v>
      </c>
    </row>
    <row r="9" spans="1:8">
      <c r="A9" s="1159"/>
      <c r="B9" s="685" t="s">
        <v>29</v>
      </c>
      <c r="C9" s="685" t="s">
        <v>30</v>
      </c>
      <c r="D9" s="700" t="s">
        <v>1111</v>
      </c>
      <c r="E9" s="700" t="s">
        <v>144</v>
      </c>
      <c r="F9" s="700" t="s">
        <v>1111</v>
      </c>
      <c r="G9" s="700" t="s">
        <v>144</v>
      </c>
    </row>
    <row r="10" spans="1:8">
      <c r="A10" s="372" t="s">
        <v>33</v>
      </c>
      <c r="B10" s="373">
        <v>127035.2831843</v>
      </c>
      <c r="C10" s="374">
        <v>0.14174694493141848</v>
      </c>
      <c r="D10" s="804">
        <v>1396.8791601444536</v>
      </c>
      <c r="E10" s="375">
        <v>1.1118249797855473E-2</v>
      </c>
      <c r="F10" s="376">
        <v>1396.8791601444536</v>
      </c>
      <c r="G10" s="375">
        <v>1.1118249797855473E-2</v>
      </c>
      <c r="H10" s="52"/>
    </row>
    <row r="11" spans="1:8">
      <c r="A11" s="372" t="s">
        <v>34</v>
      </c>
      <c r="B11" s="373">
        <v>302325.53761679999</v>
      </c>
      <c r="C11" s="374">
        <v>0.3373371575026034</v>
      </c>
      <c r="D11" s="805">
        <v>6195.8108107744483</v>
      </c>
      <c r="E11" s="375">
        <v>2.0922623600138968E-2</v>
      </c>
      <c r="F11" s="376">
        <v>6195.8108107744483</v>
      </c>
      <c r="G11" s="375">
        <v>2.0922623600138968E-2</v>
      </c>
      <c r="H11" s="52"/>
    </row>
    <row r="12" spans="1:8">
      <c r="A12" s="372" t="s">
        <v>46</v>
      </c>
      <c r="B12" s="373">
        <v>60203.147969999998</v>
      </c>
      <c r="C12" s="374">
        <v>6.7175135018365334E-2</v>
      </c>
      <c r="D12" s="805">
        <v>1770.0581140042559</v>
      </c>
      <c r="E12" s="375">
        <v>3.0292050589254105E-2</v>
      </c>
      <c r="F12" s="376">
        <v>1770.0581140042559</v>
      </c>
      <c r="G12" s="375">
        <v>3.0292050589254105E-2</v>
      </c>
    </row>
    <row r="13" spans="1:8">
      <c r="A13" s="372" t="s">
        <v>218</v>
      </c>
      <c r="B13" s="373">
        <v>6854.8259900000003</v>
      </c>
      <c r="C13" s="374">
        <v>7.6486675021563639E-3</v>
      </c>
      <c r="D13" s="805">
        <v>331.36630322582823</v>
      </c>
      <c r="E13" s="375">
        <v>5.0796098870304673E-2</v>
      </c>
      <c r="F13" s="376">
        <v>331.36630322582823</v>
      </c>
      <c r="G13" s="375">
        <v>5.0796098870304673E-2</v>
      </c>
    </row>
    <row r="14" spans="1:8">
      <c r="A14" s="372" t="s">
        <v>219</v>
      </c>
      <c r="B14" s="373">
        <v>3865.29693</v>
      </c>
      <c r="C14" s="374">
        <v>4.3129280098145508E-3</v>
      </c>
      <c r="D14" s="805">
        <v>102.90261053620043</v>
      </c>
      <c r="E14" s="375">
        <v>2.7350299250628707E-2</v>
      </c>
      <c r="F14" s="376">
        <v>102.90261053620043</v>
      </c>
      <c r="G14" s="375">
        <v>2.7350299250628707E-2</v>
      </c>
    </row>
    <row r="15" spans="1:8">
      <c r="A15" s="372" t="s">
        <v>36</v>
      </c>
      <c r="B15" s="373">
        <v>59400.153319999998</v>
      </c>
      <c r="C15" s="374">
        <v>6.6279147418852186E-2</v>
      </c>
      <c r="D15" s="805">
        <v>1944.8315600955611</v>
      </c>
      <c r="E15" s="375">
        <v>3.3849459032231355E-2</v>
      </c>
      <c r="F15" s="376">
        <v>1944.8315600955611</v>
      </c>
      <c r="G15" s="375">
        <v>3.3849459032231355E-2</v>
      </c>
    </row>
    <row r="16" spans="1:8">
      <c r="A16" s="372" t="s">
        <v>37</v>
      </c>
      <c r="B16" s="373">
        <v>55874.424049999994</v>
      </c>
      <c r="C16" s="374">
        <v>6.2345111612809721E-2</v>
      </c>
      <c r="D16" s="805">
        <v>955.22677081757138</v>
      </c>
      <c r="E16" s="375">
        <v>1.7393312687395301E-2</v>
      </c>
      <c r="F16" s="376">
        <v>955.22677081757138</v>
      </c>
      <c r="G16" s="375">
        <v>1.7393312687395301E-2</v>
      </c>
    </row>
    <row r="17" spans="1:10">
      <c r="A17" s="372" t="s">
        <v>38</v>
      </c>
      <c r="B17" s="373">
        <v>280653.12051759998</v>
      </c>
      <c r="C17" s="374">
        <v>0.31315490800397988</v>
      </c>
      <c r="D17" s="805">
        <v>7906.3760833309498</v>
      </c>
      <c r="E17" s="375">
        <v>2.8987976005837801E-2</v>
      </c>
      <c r="F17" s="376">
        <v>7906.3760833309498</v>
      </c>
      <c r="G17" s="375">
        <v>2.8987976005837801E-2</v>
      </c>
    </row>
    <row r="18" spans="1:10" ht="18.75" customHeight="1">
      <c r="A18" s="908" t="s">
        <v>343</v>
      </c>
      <c r="B18" s="909">
        <v>896211.78957870009</v>
      </c>
      <c r="C18" s="910">
        <v>1</v>
      </c>
      <c r="D18" s="911">
        <v>20603.451412929455</v>
      </c>
      <c r="E18" s="910">
        <v>2.3530442224990233E-2</v>
      </c>
      <c r="F18" s="912">
        <v>20603.451412929338</v>
      </c>
      <c r="G18" s="910">
        <v>2.3530442224990233E-2</v>
      </c>
    </row>
    <row r="19" spans="1:10" ht="12.75" customHeight="1">
      <c r="A19" s="22" t="s">
        <v>545</v>
      </c>
    </row>
    <row r="20" spans="1:10" ht="12.75" customHeight="1"/>
    <row r="22" spans="1:10">
      <c r="A22" s="735" t="s">
        <v>1028</v>
      </c>
      <c r="B22" s="991"/>
      <c r="C22" s="991"/>
      <c r="D22" s="991"/>
      <c r="E22" s="991"/>
      <c r="F22" s="991"/>
      <c r="G22" s="991"/>
      <c r="H22" s="991"/>
      <c r="I22" s="991"/>
      <c r="J22" s="992" t="s">
        <v>1535</v>
      </c>
    </row>
    <row r="23" spans="1:10">
      <c r="A23" s="993" t="s">
        <v>1029</v>
      </c>
      <c r="B23" s="991"/>
      <c r="C23" s="991"/>
      <c r="D23" s="991"/>
      <c r="E23" s="991"/>
      <c r="F23" s="991"/>
      <c r="G23" s="991"/>
      <c r="H23" s="991"/>
      <c r="I23" s="991"/>
      <c r="J23" s="994" t="s">
        <v>1536</v>
      </c>
    </row>
    <row r="24" spans="1:10">
      <c r="A24" s="991"/>
      <c r="B24" s="991"/>
      <c r="C24" s="991"/>
      <c r="D24" s="991"/>
      <c r="E24" s="991"/>
      <c r="F24" s="991"/>
      <c r="G24" s="991"/>
      <c r="H24" s="991"/>
      <c r="I24" s="991"/>
      <c r="J24" s="991"/>
    </row>
    <row r="25" spans="1:10" ht="21.75" customHeight="1">
      <c r="A25" s="995"/>
      <c r="B25" s="996" t="s">
        <v>1597</v>
      </c>
      <c r="C25" s="1158" t="s">
        <v>1468</v>
      </c>
      <c r="D25" s="1158"/>
      <c r="E25" s="1158"/>
      <c r="F25" s="1158"/>
      <c r="G25" s="1158"/>
      <c r="H25" s="1158"/>
      <c r="I25" s="1158"/>
      <c r="J25" s="997"/>
    </row>
    <row r="26" spans="1:10" ht="45">
      <c r="A26" s="998" t="s">
        <v>1113</v>
      </c>
      <c r="B26" s="995" t="s">
        <v>1535</v>
      </c>
      <c r="C26" s="995" t="s">
        <v>239</v>
      </c>
      <c r="D26" s="995" t="s">
        <v>59</v>
      </c>
      <c r="E26" s="995" t="s">
        <v>50</v>
      </c>
      <c r="F26" s="995" t="s">
        <v>1459</v>
      </c>
      <c r="G26" s="995" t="s">
        <v>1460</v>
      </c>
      <c r="H26" s="995" t="s">
        <v>1461</v>
      </c>
      <c r="I26" s="995" t="s">
        <v>1465</v>
      </c>
      <c r="J26" s="995" t="s">
        <v>1030</v>
      </c>
    </row>
    <row r="27" spans="1:10" ht="56.25">
      <c r="A27" s="995"/>
      <c r="B27" s="999" t="s">
        <v>1536</v>
      </c>
      <c r="C27" s="999" t="s">
        <v>240</v>
      </c>
      <c r="D27" s="999" t="s">
        <v>51</v>
      </c>
      <c r="E27" s="999" t="s">
        <v>52</v>
      </c>
      <c r="F27" s="999" t="s">
        <v>1462</v>
      </c>
      <c r="G27" s="999" t="s">
        <v>1463</v>
      </c>
      <c r="H27" s="999" t="s">
        <v>1464</v>
      </c>
      <c r="I27" s="1000" t="s">
        <v>1466</v>
      </c>
      <c r="J27" s="995" t="s">
        <v>1031</v>
      </c>
    </row>
    <row r="28" spans="1:10">
      <c r="A28" s="1001" t="s">
        <v>33</v>
      </c>
      <c r="B28" s="702">
        <v>34.089599999999997</v>
      </c>
      <c r="C28" s="1002">
        <v>4.5237782733404952E-3</v>
      </c>
      <c r="D28" s="1002">
        <v>4.5237782733404952E-3</v>
      </c>
      <c r="E28" s="1002">
        <v>-5.6472510029531131E-2</v>
      </c>
      <c r="F28" s="1002">
        <v>-2.1343936704101285E-2</v>
      </c>
      <c r="G28" s="1002">
        <v>1.2344123161074361E-3</v>
      </c>
      <c r="H28" s="1002">
        <v>2.7872743712393566E-2</v>
      </c>
      <c r="I28" s="1002">
        <v>5.0424268940418848E-2</v>
      </c>
      <c r="J28" s="1074">
        <v>37958</v>
      </c>
    </row>
    <row r="29" spans="1:10">
      <c r="A29" s="1001" t="s">
        <v>34</v>
      </c>
      <c r="B29" s="701">
        <v>36.828299999999999</v>
      </c>
      <c r="C29" s="1002">
        <v>1.7687313183222253E-2</v>
      </c>
      <c r="D29" s="1002">
        <v>1.7687313183222253E-2</v>
      </c>
      <c r="E29" s="1002">
        <v>-4.2636117623313541E-2</v>
      </c>
      <c r="F29" s="1002">
        <v>6.1479915086626313E-4</v>
      </c>
      <c r="G29" s="1002">
        <v>1.7634909770106511E-2</v>
      </c>
      <c r="H29" s="1002">
        <v>2.4626881994856298E-2</v>
      </c>
      <c r="I29" s="1002">
        <v>5.4149496213347303E-2</v>
      </c>
      <c r="J29" s="1074">
        <v>37893</v>
      </c>
    </row>
    <row r="30" spans="1:10">
      <c r="A30" s="1001" t="s">
        <v>46</v>
      </c>
      <c r="B30" s="701">
        <v>23.838100000000001</v>
      </c>
      <c r="C30" s="1002">
        <v>2.3296977081126879E-2</v>
      </c>
      <c r="D30" s="1002">
        <v>2.3296977081126879E-2</v>
      </c>
      <c r="E30" s="1002">
        <v>-4.9962182967061564E-2</v>
      </c>
      <c r="F30" s="1002">
        <v>1.8137856875346525E-3</v>
      </c>
      <c r="G30" s="1002">
        <v>2.1497780060575566E-2</v>
      </c>
      <c r="H30" s="1002">
        <v>2.9540046769166217E-2</v>
      </c>
      <c r="I30" s="1002">
        <v>3.0854064317043406E-2</v>
      </c>
      <c r="J30" s="1074">
        <v>37923</v>
      </c>
    </row>
    <row r="31" spans="1:10">
      <c r="A31" s="1001" t="s">
        <v>218</v>
      </c>
      <c r="B31" s="701">
        <v>166.11080000000001</v>
      </c>
      <c r="C31" s="1002">
        <v>2.6323695442191708E-2</v>
      </c>
      <c r="D31" s="1002">
        <v>2.6323695442191708E-2</v>
      </c>
      <c r="E31" s="1002">
        <v>-7.3369638617942878E-2</v>
      </c>
      <c r="F31" s="1002">
        <v>-7.8553492953348236E-4</v>
      </c>
      <c r="G31" s="1002">
        <v>3.3757368414175204E-2</v>
      </c>
      <c r="H31" s="1002"/>
      <c r="I31" s="1002">
        <v>4.4168282797994562E-2</v>
      </c>
      <c r="J31" s="1074">
        <v>43062</v>
      </c>
    </row>
    <row r="32" spans="1:10">
      <c r="A32" s="1001" t="s">
        <v>219</v>
      </c>
      <c r="B32" s="701">
        <v>144.994</v>
      </c>
      <c r="C32" s="1002">
        <v>3.3680437241261352E-3</v>
      </c>
      <c r="D32" s="1002">
        <v>3.3680437241261352E-3</v>
      </c>
      <c r="E32" s="1002">
        <v>-3.2557297650231076E-2</v>
      </c>
      <c r="F32" s="1002">
        <v>-5.7027345254385686E-3</v>
      </c>
      <c r="G32" s="1002">
        <v>1.1298463769962463E-2</v>
      </c>
      <c r="H32" s="1002"/>
      <c r="I32" s="1002">
        <v>1.7178487704504697E-2</v>
      </c>
      <c r="J32" s="1074">
        <v>43062</v>
      </c>
    </row>
    <row r="33" spans="1:10">
      <c r="A33" s="1001" t="s">
        <v>36</v>
      </c>
      <c r="B33" s="701">
        <v>33.405099999999997</v>
      </c>
      <c r="C33" s="1002">
        <v>2.7214749461784038E-2</v>
      </c>
      <c r="D33" s="1003">
        <v>2.7214749461784038E-2</v>
      </c>
      <c r="E33" s="1002">
        <v>-1.59039767233361E-2</v>
      </c>
      <c r="F33" s="1002">
        <v>1.9188204197247316E-2</v>
      </c>
      <c r="G33" s="1002">
        <v>3.2293499236567991E-2</v>
      </c>
      <c r="H33" s="1002">
        <v>4.8249430450633124E-2</v>
      </c>
      <c r="I33" s="1002">
        <v>5.2931113700178223E-2</v>
      </c>
      <c r="J33" s="1074">
        <v>38425</v>
      </c>
    </row>
    <row r="34" spans="1:10">
      <c r="A34" s="1001" t="s">
        <v>37</v>
      </c>
      <c r="B34" s="701">
        <v>28.351600000000001</v>
      </c>
      <c r="C34" s="1002">
        <v>6.9507213612105545E-3</v>
      </c>
      <c r="D34" s="1003">
        <v>6.9507213612105545E-3</v>
      </c>
      <c r="E34" s="1002">
        <v>-5.4929106121820448E-2</v>
      </c>
      <c r="F34" s="1002">
        <v>-1.9985773452648292E-2</v>
      </c>
      <c r="G34" s="1002">
        <v>3.9932243111773236E-3</v>
      </c>
      <c r="H34" s="1002">
        <v>2.9510850930996035E-2</v>
      </c>
      <c r="I34" s="1002">
        <v>4.332454580103029E-2</v>
      </c>
      <c r="J34" s="1074">
        <v>38425</v>
      </c>
    </row>
    <row r="35" spans="1:10">
      <c r="A35" s="1001" t="s">
        <v>38</v>
      </c>
      <c r="B35" s="701">
        <v>35.7179</v>
      </c>
      <c r="C35" s="1002">
        <v>2.3537707119597018E-2</v>
      </c>
      <c r="D35" s="1002">
        <v>2.3537707119597018E-2</v>
      </c>
      <c r="E35" s="1002">
        <v>-2.7081280001908681E-2</v>
      </c>
      <c r="F35" s="1002">
        <v>1.3639347576282157E-2</v>
      </c>
      <c r="G35" s="1002">
        <v>2.692813971099528E-2</v>
      </c>
      <c r="H35" s="1002">
        <v>4.4874260170379987E-2</v>
      </c>
      <c r="I35" s="1002">
        <v>4.9473070003751562E-2</v>
      </c>
      <c r="J35" s="1074">
        <v>37474</v>
      </c>
    </row>
    <row r="36" spans="1:10">
      <c r="A36" s="1004" t="s">
        <v>545</v>
      </c>
      <c r="B36" s="732"/>
      <c r="C36" s="1005"/>
      <c r="D36" s="1005"/>
      <c r="E36" s="1005"/>
      <c r="F36" s="1005"/>
      <c r="G36" s="1006"/>
      <c r="H36" s="1006"/>
      <c r="I36" s="991"/>
      <c r="J36" s="991"/>
    </row>
    <row r="37" spans="1:10">
      <c r="A37" s="1007" t="s">
        <v>113</v>
      </c>
      <c r="B37" s="991"/>
      <c r="C37" s="991"/>
      <c r="D37" s="991"/>
      <c r="E37" s="991"/>
      <c r="F37" s="991"/>
      <c r="G37" s="1008"/>
      <c r="H37" s="1008"/>
      <c r="I37" s="991"/>
      <c r="J37" s="991"/>
    </row>
    <row r="38" spans="1:10">
      <c r="A38" s="1009" t="s">
        <v>220</v>
      </c>
      <c r="B38" s="1006"/>
      <c r="C38" s="1006"/>
      <c r="D38" s="1006"/>
      <c r="E38" s="1006"/>
      <c r="F38" s="1006"/>
      <c r="G38" s="1006"/>
      <c r="H38" s="1006"/>
      <c r="I38" s="1006"/>
      <c r="J38" s="991"/>
    </row>
    <row r="39" spans="1:10">
      <c r="A39" s="1007" t="s">
        <v>221</v>
      </c>
      <c r="B39" s="1008"/>
      <c r="C39" s="1008"/>
      <c r="D39" s="1008"/>
      <c r="E39" s="1008"/>
      <c r="F39" s="1008"/>
      <c r="G39" s="1008"/>
      <c r="H39" s="1008"/>
      <c r="I39" s="1008"/>
      <c r="J39" s="991"/>
    </row>
    <row r="40" spans="1:10">
      <c r="A40" s="1009" t="s">
        <v>937</v>
      </c>
      <c r="B40" s="1006"/>
      <c r="C40" s="1006"/>
      <c r="D40" s="1006"/>
      <c r="E40" s="1006"/>
      <c r="F40" s="1006"/>
      <c r="G40" s="991"/>
      <c r="H40" s="991"/>
      <c r="I40" s="1006"/>
      <c r="J40" s="991"/>
    </row>
    <row r="41" spans="1:10">
      <c r="B41" s="262"/>
      <c r="C41" s="262"/>
      <c r="D41" s="262"/>
      <c r="E41" s="262"/>
      <c r="F41" s="262"/>
      <c r="G41" s="280"/>
      <c r="H41" s="280"/>
      <c r="I41" s="262"/>
    </row>
    <row r="42" spans="1:10">
      <c r="A42" s="261"/>
      <c r="B42" s="261"/>
      <c r="C42" s="261"/>
      <c r="D42" s="261"/>
      <c r="E42" s="261"/>
      <c r="F42" s="261"/>
      <c r="I42" s="261"/>
    </row>
    <row r="43" spans="1:10">
      <c r="A43" s="610" t="s">
        <v>81</v>
      </c>
      <c r="B43" s="280"/>
      <c r="C43" s="280"/>
      <c r="D43" s="280"/>
      <c r="E43" s="280"/>
      <c r="F43" s="280"/>
      <c r="I43" s="7"/>
    </row>
    <row r="55" spans="7:7">
      <c r="G55" s="26" t="s">
        <v>808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656</v>
      </c>
      <c r="S1" s="137" t="str">
        <f>Naslovnica!A20</f>
        <v>Siječanj 2023.</v>
      </c>
    </row>
    <row r="2" spans="1:20" ht="12.75" customHeight="1">
      <c r="A2" s="550" t="s">
        <v>929</v>
      </c>
      <c r="S2" s="527" t="str">
        <f>Naslovnica!A24</f>
        <v>January 2023</v>
      </c>
    </row>
    <row r="3" spans="1:20" ht="12.75" customHeight="1"/>
    <row r="4" spans="1:20" ht="12.75" customHeight="1">
      <c r="P4" s="69"/>
      <c r="Q4" s="69"/>
      <c r="R4" s="69"/>
      <c r="S4" s="13" t="s">
        <v>1537</v>
      </c>
    </row>
    <row r="5" spans="1:20" ht="33" customHeight="1">
      <c r="A5" s="1166" t="s">
        <v>544</v>
      </c>
      <c r="B5" s="1134" t="s">
        <v>53</v>
      </c>
      <c r="C5" s="1134"/>
      <c r="D5" s="1134" t="s">
        <v>54</v>
      </c>
      <c r="E5" s="1167"/>
      <c r="F5" s="1134" t="s">
        <v>55</v>
      </c>
      <c r="G5" s="1134"/>
      <c r="H5" s="1168" t="s">
        <v>218</v>
      </c>
      <c r="I5" s="1169"/>
      <c r="J5" s="1168" t="s">
        <v>219</v>
      </c>
      <c r="K5" s="1169"/>
      <c r="L5" s="1134" t="s">
        <v>56</v>
      </c>
      <c r="M5" s="1134"/>
      <c r="N5" s="1134" t="s">
        <v>57</v>
      </c>
      <c r="O5" s="1134"/>
      <c r="P5" s="1134" t="s">
        <v>58</v>
      </c>
      <c r="Q5" s="1134"/>
      <c r="R5" s="1134" t="s">
        <v>422</v>
      </c>
      <c r="S5" s="1134"/>
    </row>
    <row r="6" spans="1:20">
      <c r="A6" s="1166"/>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row>
    <row r="7" spans="1:20">
      <c r="A7" s="1166"/>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row>
    <row r="8" spans="1:20" ht="18">
      <c r="A8" s="359" t="s">
        <v>423</v>
      </c>
      <c r="B8" s="377">
        <v>6284.0172499999999</v>
      </c>
      <c r="C8" s="378">
        <v>4.94667080089028E-2</v>
      </c>
      <c r="D8" s="377">
        <v>13331.17801</v>
      </c>
      <c r="E8" s="378">
        <v>4.4095441338053154E-2</v>
      </c>
      <c r="F8" s="377">
        <v>2164.8299200000001</v>
      </c>
      <c r="G8" s="378">
        <v>3.5958749550418237E-2</v>
      </c>
      <c r="H8" s="377">
        <v>349.92904999999996</v>
      </c>
      <c r="I8" s="378">
        <v>5.1048567900992034E-2</v>
      </c>
      <c r="J8" s="377">
        <v>191.51403999999999</v>
      </c>
      <c r="K8" s="378">
        <v>4.954704475963765E-2</v>
      </c>
      <c r="L8" s="377">
        <v>6449.9159300000001</v>
      </c>
      <c r="M8" s="378">
        <v>0.10858416299454765</v>
      </c>
      <c r="N8" s="377">
        <v>4925.2854100000004</v>
      </c>
      <c r="O8" s="378">
        <v>8.8149193369627246E-2</v>
      </c>
      <c r="P8" s="377">
        <v>28505.939730000002</v>
      </c>
      <c r="Q8" s="378">
        <v>0.10157000811595432</v>
      </c>
      <c r="R8" s="377">
        <v>62202.609339999995</v>
      </c>
      <c r="S8" s="378">
        <v>6.9406149389029601E-2</v>
      </c>
      <c r="T8" s="52"/>
    </row>
    <row r="9" spans="1:20" ht="18">
      <c r="A9" s="359" t="s">
        <v>424</v>
      </c>
      <c r="B9" s="377">
        <v>85.215350000000001</v>
      </c>
      <c r="C9" s="378">
        <v>6.7080064688340181E-4</v>
      </c>
      <c r="D9" s="377">
        <v>868.36609999999996</v>
      </c>
      <c r="E9" s="378">
        <v>2.8722882849348433E-3</v>
      </c>
      <c r="F9" s="377">
        <v>4.9667500000000002</v>
      </c>
      <c r="G9" s="378">
        <v>8.2499838753863765E-5</v>
      </c>
      <c r="H9" s="377">
        <v>1.1619999999999999</v>
      </c>
      <c r="I9" s="378">
        <v>1.6951560866682188E-4</v>
      </c>
      <c r="J9" s="377">
        <v>0</v>
      </c>
      <c r="K9" s="378">
        <v>0</v>
      </c>
      <c r="L9" s="377">
        <v>1.11273</v>
      </c>
      <c r="M9" s="378">
        <v>1.873277993081113E-5</v>
      </c>
      <c r="N9" s="377">
        <v>6.6360000000000002E-2</v>
      </c>
      <c r="O9" s="378">
        <v>1.1876632489422504E-6</v>
      </c>
      <c r="P9" s="377">
        <v>497.33553999999998</v>
      </c>
      <c r="Q9" s="378">
        <v>1.7720648858662454E-3</v>
      </c>
      <c r="R9" s="377">
        <v>1458.2248300000001</v>
      </c>
      <c r="S9" s="378">
        <v>1.6270984684992687E-3</v>
      </c>
      <c r="T9" s="52"/>
    </row>
    <row r="10" spans="1:20" ht="18">
      <c r="A10" s="359" t="s">
        <v>425</v>
      </c>
      <c r="B10" s="377">
        <v>120932.06346999999</v>
      </c>
      <c r="C10" s="378">
        <v>0.95195650084897376</v>
      </c>
      <c r="D10" s="377">
        <v>290024.87257999997</v>
      </c>
      <c r="E10" s="378">
        <v>0.95931317891296608</v>
      </c>
      <c r="F10" s="377">
        <v>58165.066460000002</v>
      </c>
      <c r="G10" s="378">
        <v>0.96614659567277783</v>
      </c>
      <c r="H10" s="377">
        <v>6518.0728300000001</v>
      </c>
      <c r="I10" s="378">
        <v>0.95087356550096758</v>
      </c>
      <c r="J10" s="377">
        <v>3677.3312700000001</v>
      </c>
      <c r="K10" s="378">
        <v>0.95137096492092788</v>
      </c>
      <c r="L10" s="377">
        <v>53156.214</v>
      </c>
      <c r="M10" s="378">
        <v>0.89488344775201667</v>
      </c>
      <c r="N10" s="377">
        <v>51036.860649999995</v>
      </c>
      <c r="O10" s="378">
        <v>0.91342079167257206</v>
      </c>
      <c r="P10" s="377">
        <v>252396.82861000003</v>
      </c>
      <c r="Q10" s="378">
        <v>0.89931951632449592</v>
      </c>
      <c r="R10" s="377">
        <v>835907.30987</v>
      </c>
      <c r="S10" s="378">
        <v>0.93271179842467811</v>
      </c>
      <c r="T10" s="52"/>
    </row>
    <row r="11" spans="1:20" ht="18.75">
      <c r="A11" s="359" t="s">
        <v>426</v>
      </c>
      <c r="B11" s="379">
        <v>114099.34216</v>
      </c>
      <c r="C11" s="380">
        <v>0.89817048841433611</v>
      </c>
      <c r="D11" s="379">
        <v>241930.87213999999</v>
      </c>
      <c r="E11" s="380">
        <v>0.80023300058787583</v>
      </c>
      <c r="F11" s="379">
        <v>24713.148499999999</v>
      </c>
      <c r="G11" s="380">
        <v>0.41049595134651229</v>
      </c>
      <c r="H11" s="379">
        <v>1762.96955</v>
      </c>
      <c r="I11" s="380">
        <v>0.25718662334709391</v>
      </c>
      <c r="J11" s="379">
        <v>1829.7074499999999</v>
      </c>
      <c r="K11" s="380">
        <v>0.47336788948837621</v>
      </c>
      <c r="L11" s="379">
        <v>32894.18462</v>
      </c>
      <c r="M11" s="380">
        <v>0.55377272248427933</v>
      </c>
      <c r="N11" s="379">
        <v>42466.697869999996</v>
      </c>
      <c r="O11" s="380">
        <v>0.76003822127988452</v>
      </c>
      <c r="P11" s="379">
        <v>154508.70311</v>
      </c>
      <c r="Q11" s="380">
        <v>0.55053263907494676</v>
      </c>
      <c r="R11" s="379">
        <v>614205.62540000002</v>
      </c>
      <c r="S11" s="380">
        <v>0.68533535561315018</v>
      </c>
    </row>
    <row r="12" spans="1:20" ht="19.5">
      <c r="A12" s="366" t="s">
        <v>427</v>
      </c>
      <c r="B12" s="379">
        <v>7325.5686299999998</v>
      </c>
      <c r="C12" s="380">
        <v>5.766562216540512E-2</v>
      </c>
      <c r="D12" s="379">
        <v>74441.323749999996</v>
      </c>
      <c r="E12" s="380">
        <v>0.24622902957884574</v>
      </c>
      <c r="F12" s="379">
        <v>8376.9092999999993</v>
      </c>
      <c r="G12" s="380">
        <v>0.13914404117496182</v>
      </c>
      <c r="H12" s="379">
        <v>930.39175999999998</v>
      </c>
      <c r="I12" s="380">
        <v>0.13572799095954877</v>
      </c>
      <c r="J12" s="379">
        <v>79.917389999999997</v>
      </c>
      <c r="K12" s="380">
        <v>2.0675614693332241E-2</v>
      </c>
      <c r="L12" s="379">
        <v>15102.307949999999</v>
      </c>
      <c r="M12" s="380">
        <v>0.25424695233766442</v>
      </c>
      <c r="N12" s="379">
        <v>0</v>
      </c>
      <c r="O12" s="380">
        <v>0</v>
      </c>
      <c r="P12" s="379">
        <v>50863.817909999998</v>
      </c>
      <c r="Q12" s="380">
        <v>0.18123375152197174</v>
      </c>
      <c r="R12" s="379">
        <v>157120.23668999999</v>
      </c>
      <c r="S12" s="380">
        <v>0.17531596721511153</v>
      </c>
    </row>
    <row r="13" spans="1:20" ht="19.5">
      <c r="A13" s="366" t="s">
        <v>428</v>
      </c>
      <c r="B13" s="379">
        <v>96284.426470000006</v>
      </c>
      <c r="C13" s="990">
        <v>0.75793452190096422</v>
      </c>
      <c r="D13" s="379">
        <v>149998.77565</v>
      </c>
      <c r="E13" s="380">
        <v>0.49614986818815798</v>
      </c>
      <c r="F13" s="379">
        <v>10359.32986</v>
      </c>
      <c r="G13" s="380">
        <v>0.17207289335039733</v>
      </c>
      <c r="H13" s="379">
        <v>508.37210999999996</v>
      </c>
      <c r="I13" s="380">
        <v>7.4162657190952261E-2</v>
      </c>
      <c r="J13" s="379">
        <v>1098.0072500000001</v>
      </c>
      <c r="K13" s="380">
        <v>0.28406802113389001</v>
      </c>
      <c r="L13" s="379">
        <v>15461.0056</v>
      </c>
      <c r="M13" s="380">
        <v>0.26028561772742576</v>
      </c>
      <c r="N13" s="379">
        <v>38154.09031</v>
      </c>
      <c r="O13" s="380">
        <v>0.6828542926161939</v>
      </c>
      <c r="P13" s="379">
        <v>92249.199800000002</v>
      </c>
      <c r="Q13" s="380">
        <v>0.32869472331464483</v>
      </c>
      <c r="R13" s="379">
        <v>404113.20704999997</v>
      </c>
      <c r="S13" s="380">
        <v>0.45091262112947478</v>
      </c>
    </row>
    <row r="14" spans="1:20" ht="19.5">
      <c r="A14" s="366" t="s">
        <v>429</v>
      </c>
      <c r="B14" s="379">
        <v>0</v>
      </c>
      <c r="C14" s="380">
        <v>0</v>
      </c>
      <c r="D14" s="379">
        <v>0</v>
      </c>
      <c r="E14" s="380">
        <v>0</v>
      </c>
      <c r="F14" s="379">
        <v>0</v>
      </c>
      <c r="G14" s="380">
        <v>0</v>
      </c>
      <c r="H14" s="379">
        <v>50.456269999999996</v>
      </c>
      <c r="I14" s="380">
        <v>7.3606930465641178E-3</v>
      </c>
      <c r="J14" s="379">
        <v>68.856970000000004</v>
      </c>
      <c r="K14" s="380">
        <v>1.7814147592536959E-2</v>
      </c>
      <c r="L14" s="379">
        <v>0</v>
      </c>
      <c r="M14" s="380">
        <v>0</v>
      </c>
      <c r="N14" s="379">
        <v>0</v>
      </c>
      <c r="O14" s="380">
        <v>0</v>
      </c>
      <c r="P14" s="379">
        <v>0</v>
      </c>
      <c r="Q14" s="380">
        <v>0</v>
      </c>
      <c r="R14" s="379">
        <v>119.31324000000001</v>
      </c>
      <c r="S14" s="380">
        <v>1.3313062984648648E-4</v>
      </c>
    </row>
    <row r="15" spans="1:20" ht="19.5">
      <c r="A15" s="366" t="s">
        <v>430</v>
      </c>
      <c r="B15" s="379">
        <v>2655.33257</v>
      </c>
      <c r="C15" s="380">
        <v>2.0902323415283346E-2</v>
      </c>
      <c r="D15" s="379">
        <v>2945.25821</v>
      </c>
      <c r="E15" s="380">
        <v>9.7420093353381334E-3</v>
      </c>
      <c r="F15" s="379">
        <v>2861.4642899999999</v>
      </c>
      <c r="G15" s="380">
        <v>4.7530143962337387E-2</v>
      </c>
      <c r="H15" s="379">
        <v>206.19535999999999</v>
      </c>
      <c r="I15" s="380">
        <v>3.0080320098687142E-2</v>
      </c>
      <c r="J15" s="379">
        <v>282.75396000000001</v>
      </c>
      <c r="K15" s="380">
        <v>7.3151937644283391E-2</v>
      </c>
      <c r="L15" s="379">
        <v>1657.51522</v>
      </c>
      <c r="M15" s="380">
        <v>2.7904224608152915E-2</v>
      </c>
      <c r="N15" s="379">
        <v>3651.7951699999999</v>
      </c>
      <c r="O15" s="380">
        <v>6.5357186800389044E-2</v>
      </c>
      <c r="P15" s="379">
        <v>3890.1847900000002</v>
      </c>
      <c r="Q15" s="380">
        <v>1.3861184877095159E-2</v>
      </c>
      <c r="R15" s="379">
        <v>18150.49957</v>
      </c>
      <c r="S15" s="380">
        <v>2.0252466866061823E-2</v>
      </c>
    </row>
    <row r="16" spans="1:20" ht="19.5" customHeight="1">
      <c r="A16" s="367" t="s">
        <v>431</v>
      </c>
      <c r="B16" s="379">
        <v>0</v>
      </c>
      <c r="C16" s="380">
        <v>0</v>
      </c>
      <c r="D16" s="379">
        <v>0</v>
      </c>
      <c r="E16" s="380">
        <v>0</v>
      </c>
      <c r="F16" s="379">
        <v>0</v>
      </c>
      <c r="G16" s="380">
        <v>0</v>
      </c>
      <c r="H16" s="379">
        <v>0</v>
      </c>
      <c r="I16" s="380">
        <v>0</v>
      </c>
      <c r="J16" s="379">
        <v>0</v>
      </c>
      <c r="K16" s="380">
        <v>0</v>
      </c>
      <c r="L16" s="379">
        <v>454.93988000000002</v>
      </c>
      <c r="M16" s="380">
        <v>7.6589007699887877E-3</v>
      </c>
      <c r="N16" s="379">
        <v>0</v>
      </c>
      <c r="O16" s="380">
        <v>0</v>
      </c>
      <c r="P16" s="379">
        <v>0</v>
      </c>
      <c r="Q16" s="380">
        <v>0</v>
      </c>
      <c r="R16" s="379">
        <v>454.93988000000002</v>
      </c>
      <c r="S16" s="380">
        <v>5.076254132960012E-4</v>
      </c>
    </row>
    <row r="17" spans="1:19" ht="18.75" customHeight="1">
      <c r="A17" s="367" t="s">
        <v>432</v>
      </c>
      <c r="B17" s="379">
        <v>521.98208</v>
      </c>
      <c r="C17" s="380">
        <v>4.108953573804996E-3</v>
      </c>
      <c r="D17" s="379">
        <v>1001.85017</v>
      </c>
      <c r="E17" s="380">
        <v>3.3138125803747766E-3</v>
      </c>
      <c r="F17" s="379">
        <v>914.01417000000004</v>
      </c>
      <c r="G17" s="380">
        <v>1.518216573085954E-2</v>
      </c>
      <c r="H17" s="379">
        <v>67.554050000000004</v>
      </c>
      <c r="I17" s="380">
        <v>9.8549620513415839E-3</v>
      </c>
      <c r="J17" s="379">
        <v>0</v>
      </c>
      <c r="K17" s="380">
        <v>0</v>
      </c>
      <c r="L17" s="379">
        <v>218.41596999999999</v>
      </c>
      <c r="M17" s="380">
        <v>3.6770270410473749E-3</v>
      </c>
      <c r="N17" s="379">
        <v>660.81239000000005</v>
      </c>
      <c r="O17" s="380">
        <v>1.1826741863301588E-2</v>
      </c>
      <c r="P17" s="379">
        <v>0</v>
      </c>
      <c r="Q17" s="380">
        <v>0</v>
      </c>
      <c r="R17" s="379">
        <v>3384.6288300000001</v>
      </c>
      <c r="S17" s="380">
        <v>3.7765948517907706E-3</v>
      </c>
    </row>
    <row r="18" spans="1:19" ht="19.5">
      <c r="A18" s="368" t="s">
        <v>433</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row>
    <row r="19" spans="1:19" ht="18.75">
      <c r="A19" s="359" t="s">
        <v>434</v>
      </c>
      <c r="B19" s="379">
        <v>7312.0324099999998</v>
      </c>
      <c r="C19" s="380">
        <v>5.7559067358878405E-2</v>
      </c>
      <c r="D19" s="379">
        <v>13543.664359999999</v>
      </c>
      <c r="E19" s="380">
        <v>4.4798280905159193E-2</v>
      </c>
      <c r="F19" s="379">
        <v>2201.4308799999999</v>
      </c>
      <c r="G19" s="380">
        <v>3.6566707127956184E-2</v>
      </c>
      <c r="H19" s="379">
        <v>0</v>
      </c>
      <c r="I19" s="380">
        <v>0</v>
      </c>
      <c r="J19" s="379">
        <v>300.17187999999999</v>
      </c>
      <c r="K19" s="380">
        <v>7.7658168424333707E-2</v>
      </c>
      <c r="L19" s="379">
        <v>0</v>
      </c>
      <c r="M19" s="380">
        <v>0</v>
      </c>
      <c r="N19" s="379">
        <v>0</v>
      </c>
      <c r="O19" s="380">
        <v>0</v>
      </c>
      <c r="P19" s="379">
        <v>7505.5006100000001</v>
      </c>
      <c r="Q19" s="380">
        <v>2.6742979361235045E-2</v>
      </c>
      <c r="R19" s="379">
        <v>30862.800139999999</v>
      </c>
      <c r="S19" s="380">
        <v>3.4436949507568738E-2</v>
      </c>
    </row>
    <row r="20" spans="1:19" ht="19.5">
      <c r="A20" s="366" t="s">
        <v>435</v>
      </c>
      <c r="B20" s="379">
        <v>6832.7213099999999</v>
      </c>
      <c r="C20" s="380">
        <v>5.3786012434637709E-2</v>
      </c>
      <c r="D20" s="379">
        <v>48094.000439999996</v>
      </c>
      <c r="E20" s="380">
        <v>0.1590801783250903</v>
      </c>
      <c r="F20" s="379">
        <v>33451.917959999999</v>
      </c>
      <c r="G20" s="380">
        <v>0.55565064432626543</v>
      </c>
      <c r="H20" s="379">
        <v>4755.1032800000003</v>
      </c>
      <c r="I20" s="380">
        <v>0.69368694215387372</v>
      </c>
      <c r="J20" s="379">
        <v>1847.62382</v>
      </c>
      <c r="K20" s="380">
        <v>0.47800307543255161</v>
      </c>
      <c r="L20" s="379">
        <v>20262.02938</v>
      </c>
      <c r="M20" s="380">
        <v>0.34111072526773745</v>
      </c>
      <c r="N20" s="379">
        <v>8570.1627799999987</v>
      </c>
      <c r="O20" s="380">
        <v>0.15338257039268755</v>
      </c>
      <c r="P20" s="379">
        <v>97888.125499999995</v>
      </c>
      <c r="Q20" s="380">
        <v>0.34878687724954904</v>
      </c>
      <c r="R20" s="379">
        <v>221701.68446999998</v>
      </c>
      <c r="S20" s="380">
        <v>0.24737644281152793</v>
      </c>
    </row>
    <row r="21" spans="1:19" ht="19.5">
      <c r="A21" s="366" t="s">
        <v>436</v>
      </c>
      <c r="B21" s="379">
        <v>402.2998</v>
      </c>
      <c r="C21" s="380">
        <v>3.1668351544770178E-3</v>
      </c>
      <c r="D21" s="379">
        <v>18135.87556</v>
      </c>
      <c r="E21" s="380">
        <v>5.9987904765080237E-2</v>
      </c>
      <c r="F21" s="379">
        <v>4472.77567</v>
      </c>
      <c r="G21" s="380">
        <v>7.4294714160609038E-2</v>
      </c>
      <c r="H21" s="379">
        <v>694.61381999999992</v>
      </c>
      <c r="I21" s="380">
        <v>0.10133208647649419</v>
      </c>
      <c r="J21" s="379">
        <v>0</v>
      </c>
      <c r="K21" s="380">
        <v>0</v>
      </c>
      <c r="L21" s="379">
        <v>8425.6258500000004</v>
      </c>
      <c r="M21" s="380">
        <v>0.14184518690733913</v>
      </c>
      <c r="N21" s="379">
        <v>0</v>
      </c>
      <c r="O21" s="380">
        <v>0</v>
      </c>
      <c r="P21" s="379">
        <v>32430.559670000002</v>
      </c>
      <c r="Q21" s="380">
        <v>0.11555388947308494</v>
      </c>
      <c r="R21" s="379">
        <v>64561.750370000002</v>
      </c>
      <c r="S21" s="380">
        <v>7.2038497075008034E-2</v>
      </c>
    </row>
    <row r="22" spans="1:19" ht="19.5">
      <c r="A22" s="366" t="s">
        <v>437</v>
      </c>
      <c r="B22" s="379">
        <v>4171.34357</v>
      </c>
      <c r="C22" s="380">
        <v>3.2836102476008357E-2</v>
      </c>
      <c r="D22" s="379">
        <v>4433.9182099999998</v>
      </c>
      <c r="E22" s="380">
        <v>1.4666039278758428E-2</v>
      </c>
      <c r="F22" s="379">
        <v>18089.378699999997</v>
      </c>
      <c r="G22" s="380">
        <v>0.30047230601652536</v>
      </c>
      <c r="H22" s="379">
        <v>2557.68298</v>
      </c>
      <c r="I22" s="380">
        <v>0.37312150355548268</v>
      </c>
      <c r="J22" s="379">
        <v>1530.02684</v>
      </c>
      <c r="K22" s="380">
        <v>0.39583681867359155</v>
      </c>
      <c r="L22" s="379">
        <v>5412.1977200000001</v>
      </c>
      <c r="M22" s="380">
        <v>9.1114204551686173E-2</v>
      </c>
      <c r="N22" s="379">
        <v>6366.8442500000001</v>
      </c>
      <c r="O22" s="380">
        <v>0.11394917009439851</v>
      </c>
      <c r="P22" s="379">
        <v>19734.918710000002</v>
      </c>
      <c r="Q22" s="380">
        <v>7.0317831039011985E-2</v>
      </c>
      <c r="R22" s="379">
        <v>62296.310980000009</v>
      </c>
      <c r="S22" s="380">
        <v>6.9510702398828436E-2</v>
      </c>
    </row>
    <row r="23" spans="1:19" ht="19.5">
      <c r="A23" s="366" t="s">
        <v>429</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row>
    <row r="24" spans="1:19" ht="19.5">
      <c r="A24" s="366" t="s">
        <v>438</v>
      </c>
      <c r="B24" s="379">
        <v>0</v>
      </c>
      <c r="C24" s="380">
        <v>0</v>
      </c>
      <c r="D24" s="379">
        <v>0</v>
      </c>
      <c r="E24" s="380">
        <v>0</v>
      </c>
      <c r="F24" s="379">
        <v>1688.2360000000001</v>
      </c>
      <c r="G24" s="380">
        <v>2.8042320990278945E-2</v>
      </c>
      <c r="H24" s="379">
        <v>178.7544</v>
      </c>
      <c r="I24" s="380">
        <v>2.6077160858754344E-2</v>
      </c>
      <c r="J24" s="379">
        <v>109.2388</v>
      </c>
      <c r="K24" s="380">
        <v>2.8261425183705096E-2</v>
      </c>
      <c r="L24" s="379">
        <v>0</v>
      </c>
      <c r="M24" s="380">
        <v>0</v>
      </c>
      <c r="N24" s="379">
        <v>879.63731999999993</v>
      </c>
      <c r="O24" s="380">
        <v>1.5743112075980316E-2</v>
      </c>
      <c r="P24" s="379">
        <v>0</v>
      </c>
      <c r="Q24" s="380">
        <v>0</v>
      </c>
      <c r="R24" s="379">
        <v>2855.86652</v>
      </c>
      <c r="S24" s="380">
        <v>3.1865978039410671E-3</v>
      </c>
    </row>
    <row r="25" spans="1:19" ht="19.5">
      <c r="A25" s="367" t="s">
        <v>431</v>
      </c>
      <c r="B25" s="379">
        <v>0</v>
      </c>
      <c r="C25" s="380">
        <v>0</v>
      </c>
      <c r="D25" s="379">
        <v>2915.9567999999999</v>
      </c>
      <c r="E25" s="380">
        <v>9.6450892728494279E-3</v>
      </c>
      <c r="F25" s="379">
        <v>732.87880000000007</v>
      </c>
      <c r="G25" s="380">
        <v>1.2173429873886379E-2</v>
      </c>
      <c r="H25" s="379">
        <v>80.117100000000008</v>
      </c>
      <c r="I25" s="380">
        <v>1.1687692746231186E-2</v>
      </c>
      <c r="J25" s="379">
        <v>0</v>
      </c>
      <c r="K25" s="380">
        <v>0</v>
      </c>
      <c r="L25" s="379">
        <v>627.72115000000008</v>
      </c>
      <c r="M25" s="380">
        <v>1.0567668851262825E-2</v>
      </c>
      <c r="N25" s="379">
        <v>0</v>
      </c>
      <c r="O25" s="380">
        <v>0</v>
      </c>
      <c r="P25" s="379">
        <v>0</v>
      </c>
      <c r="Q25" s="380">
        <v>0</v>
      </c>
      <c r="R25" s="379">
        <v>4356.6738500000001</v>
      </c>
      <c r="S25" s="380">
        <v>4.8612101530912848E-3</v>
      </c>
    </row>
    <row r="26" spans="1:19" ht="19.5">
      <c r="A26" s="367" t="s">
        <v>439</v>
      </c>
      <c r="B26" s="379">
        <v>2259.0779400000001</v>
      </c>
      <c r="C26" s="380">
        <v>1.7783074804152334E-2</v>
      </c>
      <c r="D26" s="379">
        <v>22608.24987</v>
      </c>
      <c r="E26" s="380">
        <v>7.4781145008402203E-2</v>
      </c>
      <c r="F26" s="379">
        <v>8468.6487899999993</v>
      </c>
      <c r="G26" s="380">
        <v>0.14066787328496569</v>
      </c>
      <c r="H26" s="379">
        <v>1243.93498</v>
      </c>
      <c r="I26" s="380">
        <v>0.1814684985169113</v>
      </c>
      <c r="J26" s="379">
        <v>208.35818</v>
      </c>
      <c r="K26" s="380">
        <v>5.3904831575254948E-2</v>
      </c>
      <c r="L26" s="379">
        <v>5796.4846600000001</v>
      </c>
      <c r="M26" s="380">
        <v>9.7583664957449315E-2</v>
      </c>
      <c r="N26" s="379">
        <v>1323.68121</v>
      </c>
      <c r="O26" s="380">
        <v>2.3690288222308755E-2</v>
      </c>
      <c r="P26" s="379">
        <v>41768.007119999995</v>
      </c>
      <c r="Q26" s="380">
        <v>0.14882431038401825</v>
      </c>
      <c r="R26" s="379">
        <v>83676.442749999987</v>
      </c>
      <c r="S26" s="380">
        <v>9.3366817686125744E-2</v>
      </c>
    </row>
    <row r="27" spans="1:19" ht="19.5">
      <c r="A27" s="368" t="s">
        <v>433</v>
      </c>
      <c r="B27" s="379">
        <v>0</v>
      </c>
      <c r="C27" s="380">
        <v>0</v>
      </c>
      <c r="D27" s="379">
        <v>0</v>
      </c>
      <c r="E27" s="380">
        <v>0</v>
      </c>
      <c r="F27" s="379">
        <v>0</v>
      </c>
      <c r="G27" s="380">
        <v>0</v>
      </c>
      <c r="H27" s="379">
        <v>0</v>
      </c>
      <c r="I27" s="380">
        <v>0</v>
      </c>
      <c r="J27" s="379">
        <v>0</v>
      </c>
      <c r="K27" s="380">
        <v>0</v>
      </c>
      <c r="L27" s="379">
        <v>0</v>
      </c>
      <c r="M27" s="380">
        <v>0</v>
      </c>
      <c r="N27" s="379">
        <v>0</v>
      </c>
      <c r="O27" s="380">
        <v>0</v>
      </c>
      <c r="P27" s="379">
        <v>3954.64</v>
      </c>
      <c r="Q27" s="380">
        <v>1.4090846353433918E-2</v>
      </c>
      <c r="R27" s="379">
        <v>3954.64</v>
      </c>
      <c r="S27" s="380">
        <v>4.4126176945333924E-3</v>
      </c>
    </row>
    <row r="28" spans="1:19" ht="19.5" customHeight="1">
      <c r="A28" s="366" t="s">
        <v>434</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row>
    <row r="29" spans="1:19" ht="19.5">
      <c r="A29" s="366" t="s">
        <v>440</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row>
    <row r="30" spans="1:19" ht="18">
      <c r="A30" s="359" t="s">
        <v>441</v>
      </c>
      <c r="B30" s="377">
        <v>127301.29607</v>
      </c>
      <c r="C30" s="378">
        <v>1.0020940095047599</v>
      </c>
      <c r="D30" s="377">
        <v>304224.41668999998</v>
      </c>
      <c r="E30" s="378">
        <v>1.0062809085359541</v>
      </c>
      <c r="F30" s="377">
        <v>60334.863130000005</v>
      </c>
      <c r="G30" s="378">
        <v>1.0021878450619499</v>
      </c>
      <c r="H30" s="377">
        <v>6869.1638800000001</v>
      </c>
      <c r="I30" s="378">
        <v>1.0020916490106264</v>
      </c>
      <c r="J30" s="377">
        <v>3868.8453100000002</v>
      </c>
      <c r="K30" s="378">
        <v>1.0009180096805654</v>
      </c>
      <c r="L30" s="377">
        <v>59607.242659999996</v>
      </c>
      <c r="M30" s="378">
        <v>1.0034863435264951</v>
      </c>
      <c r="N30" s="377">
        <v>55962.212420000003</v>
      </c>
      <c r="O30" s="378">
        <v>1.0015711727054484</v>
      </c>
      <c r="P30" s="377">
        <v>281400.10388000001</v>
      </c>
      <c r="Q30" s="378">
        <v>1.0026615893263164</v>
      </c>
      <c r="R30" s="377">
        <v>899568.14403999993</v>
      </c>
      <c r="S30" s="378">
        <v>1.0037450462822068</v>
      </c>
    </row>
    <row r="31" spans="1:19" ht="19.5">
      <c r="A31" s="366" t="s">
        <v>442</v>
      </c>
      <c r="B31" s="379">
        <v>266.01309000000003</v>
      </c>
      <c r="C31" s="380">
        <v>2.0940095047600298E-3</v>
      </c>
      <c r="D31" s="379">
        <v>1898.87905</v>
      </c>
      <c r="E31" s="380">
        <v>6.2809085359541378E-3</v>
      </c>
      <c r="F31" s="379">
        <v>131.71516</v>
      </c>
      <c r="G31" s="380">
        <v>2.1878450619498392E-3</v>
      </c>
      <c r="H31" s="379">
        <v>14.33789</v>
      </c>
      <c r="I31" s="380">
        <v>2.0916490106264534E-3</v>
      </c>
      <c r="J31" s="379">
        <v>3.5483800000000003</v>
      </c>
      <c r="K31" s="380">
        <v>9.1800968056547215E-4</v>
      </c>
      <c r="L31" s="379">
        <v>207.08933999999999</v>
      </c>
      <c r="M31" s="380">
        <v>3.4863435264951264E-3</v>
      </c>
      <c r="N31" s="379">
        <v>87.78837</v>
      </c>
      <c r="O31" s="380">
        <v>1.5711727054482274E-3</v>
      </c>
      <c r="P31" s="379">
        <v>746.98334999999997</v>
      </c>
      <c r="Q31" s="380">
        <v>2.6615893263162646E-3</v>
      </c>
      <c r="R31" s="379">
        <v>3356.3546300000003</v>
      </c>
      <c r="S31" s="380">
        <v>3.7450462822069966E-3</v>
      </c>
    </row>
    <row r="32" spans="1:19" ht="22.5" customHeight="1">
      <c r="A32" s="913" t="s">
        <v>443</v>
      </c>
      <c r="B32" s="914">
        <v>127035.28298</v>
      </c>
      <c r="C32" s="915">
        <v>1</v>
      </c>
      <c r="D32" s="914">
        <v>302325.53764</v>
      </c>
      <c r="E32" s="915">
        <v>1</v>
      </c>
      <c r="F32" s="914">
        <v>60203.147969999998</v>
      </c>
      <c r="G32" s="915">
        <v>1</v>
      </c>
      <c r="H32" s="914">
        <v>6854.8259900000003</v>
      </c>
      <c r="I32" s="915">
        <v>1</v>
      </c>
      <c r="J32" s="914">
        <v>3865.29693</v>
      </c>
      <c r="K32" s="915">
        <v>1</v>
      </c>
      <c r="L32" s="914">
        <v>59400.153319999998</v>
      </c>
      <c r="M32" s="915">
        <v>1</v>
      </c>
      <c r="N32" s="914">
        <v>55874.424049999994</v>
      </c>
      <c r="O32" s="915">
        <v>1</v>
      </c>
      <c r="P32" s="914">
        <v>280653.12052999996</v>
      </c>
      <c r="Q32" s="915">
        <v>1</v>
      </c>
      <c r="R32" s="914">
        <v>896211.78940999997</v>
      </c>
      <c r="S32" s="915">
        <v>1</v>
      </c>
    </row>
    <row r="33" spans="1:19" ht="19.5">
      <c r="A33" s="368" t="s">
        <v>444</v>
      </c>
      <c r="B33" s="379">
        <v>85.215350000000001</v>
      </c>
      <c r="C33" s="380">
        <v>6.7080064688340181E-4</v>
      </c>
      <c r="D33" s="379">
        <v>0</v>
      </c>
      <c r="E33" s="380">
        <v>0</v>
      </c>
      <c r="F33" s="379">
        <v>0</v>
      </c>
      <c r="G33" s="380">
        <v>0</v>
      </c>
      <c r="H33" s="379">
        <v>0</v>
      </c>
      <c r="I33" s="380">
        <v>0</v>
      </c>
      <c r="J33" s="379">
        <v>0</v>
      </c>
      <c r="K33" s="380">
        <v>0</v>
      </c>
      <c r="L33" s="379">
        <v>0</v>
      </c>
      <c r="M33" s="380">
        <v>0</v>
      </c>
      <c r="N33" s="379">
        <v>0</v>
      </c>
      <c r="O33" s="380">
        <v>0</v>
      </c>
      <c r="P33" s="379">
        <v>467.71621999999996</v>
      </c>
      <c r="Q33" s="380">
        <v>1.6665277732053729E-3</v>
      </c>
      <c r="R33" s="379">
        <v>552.93156999999997</v>
      </c>
      <c r="S33" s="380">
        <v>6.1696529384422567E-4</v>
      </c>
    </row>
    <row r="34" spans="1:19" ht="19.5">
      <c r="A34" s="368" t="s">
        <v>445</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row>
    <row r="35" spans="1:19" ht="12.75" customHeight="1">
      <c r="A35" s="22" t="s">
        <v>545</v>
      </c>
    </row>
    <row r="36" spans="1:19" ht="12.75" customHeight="1"/>
    <row r="37" spans="1:19" ht="12.75" customHeight="1">
      <c r="A37" s="610" t="s">
        <v>81</v>
      </c>
    </row>
    <row r="38" spans="1:19" ht="12.75" customHeight="1">
      <c r="S38" s="24" t="s">
        <v>809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0" t="s">
        <v>1058</v>
      </c>
      <c r="B1" s="991"/>
      <c r="C1" s="991"/>
      <c r="D1" s="991"/>
      <c r="E1" s="991"/>
      <c r="F1" s="991"/>
      <c r="G1" s="992" t="s">
        <v>1535</v>
      </c>
      <c r="L1" s="137"/>
    </row>
    <row r="2" spans="1:12" ht="12.75" customHeight="1">
      <c r="A2" s="993" t="s">
        <v>1059</v>
      </c>
      <c r="B2" s="991"/>
      <c r="C2" s="991"/>
      <c r="D2" s="991"/>
      <c r="E2" s="991"/>
      <c r="F2" s="991"/>
      <c r="G2" s="994" t="s">
        <v>1536</v>
      </c>
      <c r="L2" s="527"/>
    </row>
    <row r="3" spans="1:12" ht="12.75" customHeight="1">
      <c r="A3" s="991"/>
      <c r="B3" s="991"/>
      <c r="C3" s="991"/>
      <c r="D3" s="991"/>
      <c r="E3" s="991"/>
      <c r="F3" s="991"/>
      <c r="G3" s="991"/>
    </row>
    <row r="4" spans="1:12" s="63" customFormat="1" ht="14.45" customHeight="1">
      <c r="A4" s="1170" t="s">
        <v>1112</v>
      </c>
      <c r="B4" s="1171" t="s">
        <v>1114</v>
      </c>
      <c r="C4" s="1171"/>
      <c r="D4" s="1171"/>
      <c r="E4" s="1171"/>
      <c r="F4" s="1171"/>
      <c r="G4" s="1171"/>
      <c r="H4" s="891"/>
    </row>
    <row r="5" spans="1:12" s="63" customFormat="1" ht="22.15" customHeight="1">
      <c r="A5" s="1170"/>
      <c r="B5" s="1172" t="str">
        <f>G1</f>
        <v>Siječanj 2023.</v>
      </c>
      <c r="C5" s="1172"/>
      <c r="D5" s="1173" t="s">
        <v>17</v>
      </c>
      <c r="E5" s="1173"/>
      <c r="F5" s="1170" t="s">
        <v>228</v>
      </c>
      <c r="G5" s="1170"/>
    </row>
    <row r="6" spans="1:12" s="63" customFormat="1">
      <c r="A6" s="1170"/>
      <c r="B6" s="1174" t="s">
        <v>1536</v>
      </c>
      <c r="C6" s="1175"/>
      <c r="D6" s="1178" t="s">
        <v>45</v>
      </c>
      <c r="E6" s="1178"/>
      <c r="F6" s="1178" t="s">
        <v>51</v>
      </c>
      <c r="G6" s="1178"/>
    </row>
    <row r="7" spans="1:12" s="63" customFormat="1">
      <c r="A7" s="1170"/>
      <c r="B7" s="1011" t="s">
        <v>27</v>
      </c>
      <c r="C7" s="1011" t="s">
        <v>28</v>
      </c>
      <c r="D7" s="1011" t="s">
        <v>1110</v>
      </c>
      <c r="E7" s="1011" t="s">
        <v>143</v>
      </c>
      <c r="F7" s="1011" t="s">
        <v>1110</v>
      </c>
      <c r="G7" s="1011" t="s">
        <v>143</v>
      </c>
    </row>
    <row r="8" spans="1:12" s="63" customFormat="1">
      <c r="A8" s="1170"/>
      <c r="B8" s="1011" t="s">
        <v>29</v>
      </c>
      <c r="C8" s="1011" t="s">
        <v>30</v>
      </c>
      <c r="D8" s="1012" t="s">
        <v>1111</v>
      </c>
      <c r="E8" s="1012" t="s">
        <v>144</v>
      </c>
      <c r="F8" s="1012" t="s">
        <v>1111</v>
      </c>
      <c r="G8" s="1012" t="s">
        <v>144</v>
      </c>
    </row>
    <row r="9" spans="1:12" s="63" customFormat="1">
      <c r="A9" s="1013" t="s">
        <v>1511</v>
      </c>
      <c r="B9" s="1014">
        <v>256</v>
      </c>
      <c r="C9" s="1015">
        <v>5.3654140381028228E-3</v>
      </c>
      <c r="D9" s="1014">
        <v>0</v>
      </c>
      <c r="E9" s="1015">
        <v>0</v>
      </c>
      <c r="F9" s="1014">
        <v>0</v>
      </c>
      <c r="G9" s="1015">
        <v>0</v>
      </c>
    </row>
    <row r="10" spans="1:12" s="63" customFormat="1">
      <c r="A10" s="1013" t="s">
        <v>861</v>
      </c>
      <c r="B10" s="1014">
        <v>582</v>
      </c>
      <c r="C10" s="1016">
        <v>1.2197933477249387E-2</v>
      </c>
      <c r="D10" s="1014">
        <v>-2</v>
      </c>
      <c r="E10" s="1016">
        <v>-3.424657534246589E-3</v>
      </c>
      <c r="F10" s="1014">
        <v>-2</v>
      </c>
      <c r="G10" s="1016">
        <v>-3.424657534246589E-3</v>
      </c>
    </row>
    <row r="11" spans="1:12" s="63" customFormat="1">
      <c r="A11" s="1013" t="s">
        <v>846</v>
      </c>
      <c r="B11" s="1014">
        <v>1580</v>
      </c>
      <c r="C11" s="1016">
        <v>3.3114664766415863E-2</v>
      </c>
      <c r="D11" s="1014">
        <v>-1</v>
      </c>
      <c r="E11" s="1016">
        <v>-6.3251106894368636E-4</v>
      </c>
      <c r="F11" s="1014">
        <v>-1</v>
      </c>
      <c r="G11" s="1016">
        <v>-6.3251106894368636E-4</v>
      </c>
    </row>
    <row r="12" spans="1:12" s="63" customFormat="1">
      <c r="A12" s="1013" t="s">
        <v>183</v>
      </c>
      <c r="B12" s="1014">
        <v>314</v>
      </c>
      <c r="C12" s="1016">
        <v>6.581015656110494E-3</v>
      </c>
      <c r="D12" s="1014">
        <v>0</v>
      </c>
      <c r="E12" s="1016">
        <v>0</v>
      </c>
      <c r="F12" s="1014">
        <v>0</v>
      </c>
      <c r="G12" s="1016">
        <v>0</v>
      </c>
    </row>
    <row r="13" spans="1:12" s="63" customFormat="1">
      <c r="A13" s="1013" t="s">
        <v>863</v>
      </c>
      <c r="B13" s="1014">
        <v>882</v>
      </c>
      <c r="C13" s="1016">
        <v>1.8485528053151134E-2</v>
      </c>
      <c r="D13" s="1014">
        <v>3</v>
      </c>
      <c r="E13" s="1016">
        <v>3.4129692832765013E-3</v>
      </c>
      <c r="F13" s="1014">
        <v>3</v>
      </c>
      <c r="G13" s="1016">
        <v>3.4129692832765013E-3</v>
      </c>
    </row>
    <row r="14" spans="1:12" s="63" customFormat="1">
      <c r="A14" s="1013" t="s">
        <v>184</v>
      </c>
      <c r="B14" s="1014">
        <v>356</v>
      </c>
      <c r="C14" s="1016">
        <v>7.4612788967367387E-3</v>
      </c>
      <c r="D14" s="1014">
        <v>1</v>
      </c>
      <c r="E14" s="1016">
        <v>2.8169014084507005E-3</v>
      </c>
      <c r="F14" s="1014">
        <v>1</v>
      </c>
      <c r="G14" s="1016">
        <v>2.8169014084507005E-3</v>
      </c>
    </row>
    <row r="15" spans="1:12" s="63" customFormat="1">
      <c r="A15" s="1013" t="s">
        <v>185</v>
      </c>
      <c r="B15" s="1014">
        <v>3656</v>
      </c>
      <c r="C15" s="1016">
        <v>7.6624819231655941E-2</v>
      </c>
      <c r="D15" s="1014">
        <v>-6</v>
      </c>
      <c r="E15" s="1016">
        <v>-1.6384489350081965E-3</v>
      </c>
      <c r="F15" s="1014">
        <v>-6</v>
      </c>
      <c r="G15" s="1016">
        <v>-1.6384489350081965E-3</v>
      </c>
    </row>
    <row r="16" spans="1:12" s="63" customFormat="1">
      <c r="A16" s="1013" t="s">
        <v>186</v>
      </c>
      <c r="B16" s="1014">
        <v>1865</v>
      </c>
      <c r="C16" s="1016">
        <v>3.9087879613522523E-2</v>
      </c>
      <c r="D16" s="1014">
        <v>-4</v>
      </c>
      <c r="E16" s="1016">
        <v>-2.1401819154628354E-3</v>
      </c>
      <c r="F16" s="1014">
        <v>-4</v>
      </c>
      <c r="G16" s="1016">
        <v>-2.1401819154628354E-3</v>
      </c>
    </row>
    <row r="17" spans="1:12" s="63" customFormat="1">
      <c r="A17" s="1017" t="s">
        <v>187</v>
      </c>
      <c r="B17" s="1014">
        <v>4463</v>
      </c>
      <c r="C17" s="1016">
        <v>9.3538448640831634E-2</v>
      </c>
      <c r="D17" s="1014">
        <v>-6</v>
      </c>
      <c r="E17" s="1016">
        <v>-1.3425822331617487E-3</v>
      </c>
      <c r="F17" s="1014">
        <v>-6</v>
      </c>
      <c r="G17" s="1016">
        <v>-1.3425822331617487E-3</v>
      </c>
    </row>
    <row r="18" spans="1:12" s="63" customFormat="1">
      <c r="A18" s="1013" t="s">
        <v>188</v>
      </c>
      <c r="B18" s="1014">
        <v>3891</v>
      </c>
      <c r="C18" s="1016">
        <v>8.155010164944565E-2</v>
      </c>
      <c r="D18" s="1014">
        <v>15</v>
      </c>
      <c r="E18" s="1016">
        <v>3.8699690402477227E-3</v>
      </c>
      <c r="F18" s="1014">
        <v>15</v>
      </c>
      <c r="G18" s="1016">
        <v>3.8699690402477227E-3</v>
      </c>
    </row>
    <row r="19" spans="1:12" s="63" customFormat="1">
      <c r="A19" s="1013" t="s">
        <v>189</v>
      </c>
      <c r="B19" s="1014">
        <v>4357</v>
      </c>
      <c r="C19" s="1016">
        <v>9.1316831890679684E-2</v>
      </c>
      <c r="D19" s="1014">
        <v>1</v>
      </c>
      <c r="E19" s="1016">
        <v>2.2956841138666029E-4</v>
      </c>
      <c r="F19" s="1014">
        <v>1</v>
      </c>
      <c r="G19" s="1016">
        <v>2.2956841138666029E-4</v>
      </c>
    </row>
    <row r="20" spans="1:12" s="63" customFormat="1">
      <c r="A20" s="1013" t="s">
        <v>632</v>
      </c>
      <c r="B20" s="1014">
        <v>3102</v>
      </c>
      <c r="C20" s="1016">
        <v>6.5013727914824057E-2</v>
      </c>
      <c r="D20" s="1014">
        <v>13</v>
      </c>
      <c r="E20" s="1016">
        <v>4.208481709291112E-3</v>
      </c>
      <c r="F20" s="1014">
        <v>13</v>
      </c>
      <c r="G20" s="1016">
        <v>4.208481709291112E-3</v>
      </c>
    </row>
    <row r="21" spans="1:12" s="63" customFormat="1">
      <c r="A21" s="1013" t="s">
        <v>190</v>
      </c>
      <c r="B21" s="1014">
        <v>1008</v>
      </c>
      <c r="C21" s="1016">
        <v>2.1126317775029865E-2</v>
      </c>
      <c r="D21" s="1014">
        <v>5</v>
      </c>
      <c r="E21" s="1016">
        <v>4.9850448654038537E-3</v>
      </c>
      <c r="F21" s="1014">
        <v>5</v>
      </c>
      <c r="G21" s="1016">
        <v>4.9850448654038537E-3</v>
      </c>
    </row>
    <row r="22" spans="1:12" s="63" customFormat="1">
      <c r="A22" s="1013" t="s">
        <v>191</v>
      </c>
      <c r="B22" s="1014">
        <v>4038</v>
      </c>
      <c r="C22" s="1016">
        <v>8.4631022991637495E-2</v>
      </c>
      <c r="D22" s="1014">
        <v>-1</v>
      </c>
      <c r="E22" s="1016">
        <v>-2.4758603614760677E-4</v>
      </c>
      <c r="F22" s="1014">
        <v>-1</v>
      </c>
      <c r="G22" s="1016">
        <v>-2.4758603614760677E-4</v>
      </c>
    </row>
    <row r="23" spans="1:12" s="63" customFormat="1">
      <c r="A23" s="1013" t="s">
        <v>195</v>
      </c>
      <c r="B23" s="1014">
        <v>99</v>
      </c>
      <c r="C23" s="1016">
        <v>2.0749062100475762E-3</v>
      </c>
      <c r="D23" s="1014">
        <v>2</v>
      </c>
      <c r="E23" s="1016">
        <v>2.0618556701030855E-2</v>
      </c>
      <c r="F23" s="1014">
        <v>2</v>
      </c>
      <c r="G23" s="1016">
        <v>2.0618556701030855E-2</v>
      </c>
    </row>
    <row r="24" spans="1:12" s="63" customFormat="1">
      <c r="A24" s="1013" t="s">
        <v>227</v>
      </c>
      <c r="B24" s="1014">
        <v>246</v>
      </c>
      <c r="C24" s="1016">
        <v>5.1558275522394312E-3</v>
      </c>
      <c r="D24" s="1014">
        <v>-1</v>
      </c>
      <c r="E24" s="1016">
        <v>-4.0485829959514552E-3</v>
      </c>
      <c r="F24" s="1014">
        <v>-1</v>
      </c>
      <c r="G24" s="1016">
        <v>-4.0485829959514552E-3</v>
      </c>
    </row>
    <row r="25" spans="1:12" s="63" customFormat="1">
      <c r="A25" s="1013" t="s">
        <v>226</v>
      </c>
      <c r="B25" s="1014">
        <v>10373</v>
      </c>
      <c r="C25" s="1016">
        <v>0.21740406178609603</v>
      </c>
      <c r="D25" s="1014">
        <v>-26</v>
      </c>
      <c r="E25" s="1016">
        <v>-2.5002404077315576E-3</v>
      </c>
      <c r="F25" s="1014">
        <v>-26</v>
      </c>
      <c r="G25" s="1016">
        <v>-2.5002404077315576E-3</v>
      </c>
    </row>
    <row r="26" spans="1:12" s="63" customFormat="1">
      <c r="A26" s="1017" t="s">
        <v>192</v>
      </c>
      <c r="B26" s="1014">
        <v>2232</v>
      </c>
      <c r="C26" s="1016">
        <v>4.6779703644708986E-2</v>
      </c>
      <c r="D26" s="1014">
        <v>0</v>
      </c>
      <c r="E26" s="1016">
        <v>0</v>
      </c>
      <c r="F26" s="1014">
        <v>0</v>
      </c>
      <c r="G26" s="1016">
        <v>0</v>
      </c>
    </row>
    <row r="27" spans="1:12" s="63" customFormat="1">
      <c r="A27" s="1017" t="s">
        <v>867</v>
      </c>
      <c r="B27" s="1014">
        <v>732</v>
      </c>
      <c r="C27" s="1016">
        <v>1.534173076520026E-2</v>
      </c>
      <c r="D27" s="1014">
        <v>-1</v>
      </c>
      <c r="E27" s="1016">
        <v>-1.3642564802183177E-3</v>
      </c>
      <c r="F27" s="1014">
        <v>-1</v>
      </c>
      <c r="G27" s="1016">
        <v>-1.3642564802183177E-3</v>
      </c>
    </row>
    <row r="28" spans="1:12" s="63" customFormat="1">
      <c r="A28" s="1013" t="s">
        <v>194</v>
      </c>
      <c r="B28" s="1014">
        <v>2713</v>
      </c>
      <c r="C28" s="1016">
        <v>5.6860813614738125E-2</v>
      </c>
      <c r="D28" s="1014">
        <v>2</v>
      </c>
      <c r="E28" s="1016">
        <v>7.3773515307995474E-4</v>
      </c>
      <c r="F28" s="1014">
        <v>2</v>
      </c>
      <c r="G28" s="1016">
        <v>7.3773515307995474E-4</v>
      </c>
    </row>
    <row r="29" spans="1:12" s="63" customFormat="1">
      <c r="A29" s="1013" t="s">
        <v>1583</v>
      </c>
      <c r="B29" s="1014">
        <v>968</v>
      </c>
      <c r="C29" s="1016">
        <v>2.0287971831576299E-2</v>
      </c>
      <c r="D29" s="1014">
        <v>1</v>
      </c>
      <c r="E29" s="1016">
        <v>1.0341261633919352E-3</v>
      </c>
      <c r="F29" s="1014">
        <v>1</v>
      </c>
      <c r="G29" s="1016">
        <v>1.0341261633919352E-3</v>
      </c>
    </row>
    <row r="30" spans="1:12" s="63" customFormat="1" ht="18" customHeight="1">
      <c r="A30" s="1018" t="s">
        <v>1057</v>
      </c>
      <c r="B30" s="1019">
        <v>47713</v>
      </c>
      <c r="C30" s="1020">
        <f>SUM(C9:C29)</f>
        <v>1</v>
      </c>
      <c r="D30" s="1019">
        <v>-5</v>
      </c>
      <c r="E30" s="1020">
        <v>-1.0478226245858036E-4</v>
      </c>
      <c r="F30" s="1019">
        <v>-5</v>
      </c>
      <c r="G30" s="1020">
        <v>-1.0478226245858036E-4</v>
      </c>
    </row>
    <row r="31" spans="1:12">
      <c r="A31" s="1021" t="s">
        <v>542</v>
      </c>
      <c r="B31" s="991"/>
      <c r="C31" s="991"/>
      <c r="D31" s="991"/>
      <c r="E31" s="991"/>
      <c r="F31" s="991"/>
      <c r="G31" s="991"/>
      <c r="I31" s="904"/>
      <c r="J31" s="904"/>
      <c r="K31" s="904"/>
      <c r="L31" s="905"/>
    </row>
    <row r="32" spans="1:12">
      <c r="A32" s="1075" t="s">
        <v>1594</v>
      </c>
      <c r="B32" s="1023"/>
      <c r="C32" s="1024"/>
      <c r="D32" s="1025"/>
      <c r="E32" s="1026"/>
      <c r="F32" s="1026"/>
      <c r="G32" s="1026"/>
      <c r="I32" s="904"/>
      <c r="J32" s="904"/>
      <c r="K32" s="904"/>
      <c r="L32" s="905"/>
    </row>
    <row r="33" spans="1:8" ht="12.75" customHeight="1"/>
    <row r="34" spans="1:8">
      <c r="A34" s="1010" t="s">
        <v>1086</v>
      </c>
      <c r="B34" s="991"/>
      <c r="C34" s="991"/>
      <c r="D34" s="991"/>
      <c r="E34" s="991"/>
      <c r="F34" s="991"/>
      <c r="G34" s="991"/>
      <c r="H34" s="887"/>
    </row>
    <row r="35" spans="1:8">
      <c r="A35" s="993" t="s">
        <v>1087</v>
      </c>
      <c r="B35" s="991"/>
      <c r="C35" s="991"/>
      <c r="D35" s="991"/>
      <c r="E35" s="991"/>
      <c r="F35" s="991"/>
      <c r="G35" s="991"/>
      <c r="H35" s="888"/>
    </row>
    <row r="36" spans="1:8">
      <c r="A36" s="991"/>
      <c r="B36" s="991"/>
      <c r="C36" s="991"/>
      <c r="D36" s="1027"/>
      <c r="E36" s="1027" t="s">
        <v>43</v>
      </c>
      <c r="F36" s="991"/>
      <c r="G36" s="1028" t="s">
        <v>1576</v>
      </c>
      <c r="H36" s="307"/>
    </row>
    <row r="37" spans="1:8" ht="12.75" customHeight="1">
      <c r="A37" s="991"/>
      <c r="B37" s="991"/>
      <c r="C37" s="991"/>
      <c r="D37" s="1029"/>
      <c r="E37" s="1029" t="s">
        <v>44</v>
      </c>
      <c r="F37" s="1030"/>
      <c r="G37" s="994" t="s">
        <v>1577</v>
      </c>
      <c r="H37" s="308"/>
    </row>
    <row r="38" spans="1:8" ht="12.75" customHeight="1">
      <c r="A38" s="991"/>
      <c r="B38" s="991"/>
      <c r="C38" s="991"/>
      <c r="D38" s="1029"/>
      <c r="E38" s="1029"/>
      <c r="F38" s="1030"/>
      <c r="G38" s="994"/>
      <c r="H38" s="308"/>
    </row>
    <row r="39" spans="1:8" ht="23.45" customHeight="1">
      <c r="A39" s="1031"/>
      <c r="B39" s="1032"/>
      <c r="C39" s="1032" t="s">
        <v>1509</v>
      </c>
      <c r="D39" s="1032"/>
      <c r="E39" s="1179" t="s">
        <v>534</v>
      </c>
      <c r="F39" s="1179"/>
      <c r="G39" s="1179"/>
      <c r="H39" s="308"/>
    </row>
    <row r="40" spans="1:8" ht="24">
      <c r="A40" s="1031"/>
      <c r="B40" s="1033"/>
      <c r="C40" s="1034" t="s">
        <v>1510</v>
      </c>
      <c r="D40" s="1033"/>
      <c r="E40" s="1180" t="s">
        <v>535</v>
      </c>
      <c r="F40" s="1180"/>
      <c r="G40" s="1078" t="s">
        <v>536</v>
      </c>
      <c r="H40" s="308"/>
    </row>
    <row r="41" spans="1:8" ht="24">
      <c r="A41" s="1035" t="s">
        <v>1115</v>
      </c>
      <c r="B41" s="1036" t="s">
        <v>1116</v>
      </c>
      <c r="C41" s="1036" t="s">
        <v>1117</v>
      </c>
      <c r="D41" s="1036" t="s">
        <v>1118</v>
      </c>
      <c r="E41" s="1036" t="s">
        <v>1116</v>
      </c>
      <c r="F41" s="1036" t="s">
        <v>1117</v>
      </c>
      <c r="G41" s="1036" t="s">
        <v>1118</v>
      </c>
      <c r="H41" s="308"/>
    </row>
    <row r="42" spans="1:8" ht="15" customHeight="1">
      <c r="A42" s="1037" t="s">
        <v>6</v>
      </c>
      <c r="B42" s="1038">
        <v>7</v>
      </c>
      <c r="C42" s="1038">
        <v>9</v>
      </c>
      <c r="D42" s="1038">
        <v>16</v>
      </c>
      <c r="E42" s="1038">
        <v>-4</v>
      </c>
      <c r="F42" s="1038">
        <v>-2</v>
      </c>
      <c r="G42" s="1076">
        <v>-0.27272727272727271</v>
      </c>
      <c r="H42" s="308"/>
    </row>
    <row r="43" spans="1:8" ht="15" customHeight="1">
      <c r="A43" s="1037" t="s">
        <v>7</v>
      </c>
      <c r="B43" s="1038">
        <v>406</v>
      </c>
      <c r="C43" s="1038">
        <v>163</v>
      </c>
      <c r="D43" s="1038">
        <v>569</v>
      </c>
      <c r="E43" s="1038">
        <v>30</v>
      </c>
      <c r="F43" s="1038">
        <v>42</v>
      </c>
      <c r="G43" s="1076">
        <v>0.14486921529175056</v>
      </c>
      <c r="H43" s="308"/>
    </row>
    <row r="44" spans="1:8" ht="15" customHeight="1">
      <c r="A44" s="1037" t="s">
        <v>8</v>
      </c>
      <c r="B44" s="1038">
        <v>1287</v>
      </c>
      <c r="C44" s="1038">
        <v>921</v>
      </c>
      <c r="D44" s="1038">
        <v>2208</v>
      </c>
      <c r="E44" s="1038">
        <v>85</v>
      </c>
      <c r="F44" s="1038">
        <v>93</v>
      </c>
      <c r="G44" s="1076">
        <v>8.7684729064039457E-2</v>
      </c>
      <c r="H44" s="308"/>
    </row>
    <row r="45" spans="1:8" ht="15" customHeight="1">
      <c r="A45" s="1037" t="s">
        <v>9</v>
      </c>
      <c r="B45" s="1038">
        <v>2135</v>
      </c>
      <c r="C45" s="1038">
        <v>1835</v>
      </c>
      <c r="D45" s="1038">
        <v>3970</v>
      </c>
      <c r="E45" s="1038">
        <v>100</v>
      </c>
      <c r="F45" s="1038">
        <v>97</v>
      </c>
      <c r="G45" s="1076">
        <v>5.2213093029419566E-2</v>
      </c>
      <c r="H45" s="308"/>
    </row>
    <row r="46" spans="1:8" ht="15" customHeight="1">
      <c r="A46" s="1037" t="s">
        <v>10</v>
      </c>
      <c r="B46" s="1038">
        <v>3169</v>
      </c>
      <c r="C46" s="1038">
        <v>3116</v>
      </c>
      <c r="D46" s="1038">
        <v>6285</v>
      </c>
      <c r="E46" s="1038">
        <v>55</v>
      </c>
      <c r="F46" s="1038">
        <v>77</v>
      </c>
      <c r="G46" s="1076">
        <v>2.1452949780594865E-2</v>
      </c>
      <c r="H46" s="308"/>
    </row>
    <row r="47" spans="1:8" ht="15" customHeight="1">
      <c r="A47" s="1037" t="s">
        <v>11</v>
      </c>
      <c r="B47" s="1038">
        <v>3865</v>
      </c>
      <c r="C47" s="1038">
        <v>3852</v>
      </c>
      <c r="D47" s="1038">
        <v>7717</v>
      </c>
      <c r="E47" s="1038">
        <v>20</v>
      </c>
      <c r="F47" s="1038">
        <v>56</v>
      </c>
      <c r="G47" s="1076">
        <v>9.9463421018191056E-3</v>
      </c>
      <c r="H47" s="308"/>
    </row>
    <row r="48" spans="1:8" ht="15" customHeight="1">
      <c r="A48" s="1037" t="s">
        <v>12</v>
      </c>
      <c r="B48" s="1038">
        <v>4426</v>
      </c>
      <c r="C48" s="1038">
        <v>4432</v>
      </c>
      <c r="D48" s="1038">
        <v>8858</v>
      </c>
      <c r="E48" s="1038">
        <v>83</v>
      </c>
      <c r="F48" s="1038">
        <v>40</v>
      </c>
      <c r="G48" s="1076">
        <v>1.4081282198053824E-2</v>
      </c>
      <c r="H48" s="308"/>
    </row>
    <row r="49" spans="1:8" ht="15" customHeight="1">
      <c r="A49" s="1037" t="s">
        <v>39</v>
      </c>
      <c r="B49" s="1038">
        <v>6669</v>
      </c>
      <c r="C49" s="1038">
        <v>6350</v>
      </c>
      <c r="D49" s="1038">
        <v>13019</v>
      </c>
      <c r="E49" s="1038">
        <v>100</v>
      </c>
      <c r="F49" s="1038">
        <v>52</v>
      </c>
      <c r="G49" s="1076">
        <v>1.1813165462034592E-2</v>
      </c>
      <c r="H49" s="310"/>
    </row>
    <row r="50" spans="1:8" ht="15" customHeight="1">
      <c r="A50" s="1037" t="s">
        <v>40</v>
      </c>
      <c r="B50" s="1038">
        <v>2784</v>
      </c>
      <c r="C50" s="1038">
        <v>1936</v>
      </c>
      <c r="D50" s="1038">
        <v>4720</v>
      </c>
      <c r="E50" s="1038">
        <v>26</v>
      </c>
      <c r="F50" s="1038">
        <v>36</v>
      </c>
      <c r="G50" s="1076">
        <v>1.3310433662516052E-2</v>
      </c>
    </row>
    <row r="51" spans="1:8" ht="15" customHeight="1">
      <c r="A51" s="1037" t="s">
        <v>41</v>
      </c>
      <c r="B51" s="1038">
        <v>251</v>
      </c>
      <c r="C51" s="1038">
        <v>105</v>
      </c>
      <c r="D51" s="1038">
        <v>356</v>
      </c>
      <c r="E51" s="1038">
        <v>6</v>
      </c>
      <c r="F51" s="1038">
        <v>6</v>
      </c>
      <c r="G51" s="1076">
        <v>3.488372093023262E-2</v>
      </c>
    </row>
    <row r="52" spans="1:8" ht="15" customHeight="1">
      <c r="A52" s="1037" t="s">
        <v>42</v>
      </c>
      <c r="B52" s="1038">
        <v>0</v>
      </c>
      <c r="C52" s="1038">
        <v>0</v>
      </c>
      <c r="D52" s="1038">
        <v>0</v>
      </c>
      <c r="E52" s="1038">
        <v>0</v>
      </c>
      <c r="F52" s="1038">
        <v>0</v>
      </c>
      <c r="G52" s="1076">
        <v>0</v>
      </c>
    </row>
    <row r="53" spans="1:8" ht="24">
      <c r="A53" s="1039" t="s">
        <v>541</v>
      </c>
      <c r="B53" s="1040">
        <v>24999</v>
      </c>
      <c r="C53" s="1040">
        <v>22719</v>
      </c>
      <c r="D53" s="1040">
        <v>47718</v>
      </c>
      <c r="E53" s="1040">
        <v>501</v>
      </c>
      <c r="F53" s="1040">
        <v>497</v>
      </c>
      <c r="G53" s="1077">
        <v>2.1361301369863028E-2</v>
      </c>
      <c r="H53" s="180"/>
    </row>
    <row r="54" spans="1:8" ht="12.75" customHeight="1">
      <c r="A54" s="1022" t="s">
        <v>934</v>
      </c>
      <c r="B54" s="991"/>
      <c r="C54" s="991"/>
      <c r="D54" s="991"/>
      <c r="E54" s="991"/>
      <c r="F54" s="991"/>
      <c r="G54" s="991"/>
      <c r="H54" s="180"/>
    </row>
    <row r="55" spans="1:8" ht="12.75" customHeight="1">
      <c r="B55" s="180"/>
      <c r="C55" s="180"/>
      <c r="D55" s="180"/>
      <c r="E55" s="180"/>
      <c r="F55" s="180"/>
      <c r="G55" s="180"/>
      <c r="H55" s="180"/>
    </row>
    <row r="56" spans="1:8">
      <c r="A56" s="611" t="s">
        <v>81</v>
      </c>
    </row>
    <row r="57" spans="1:8">
      <c r="G57" s="787" t="s">
        <v>810</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1"/>
      <c r="J69" s="1181"/>
      <c r="K69" s="197"/>
      <c r="L69" s="197"/>
    </row>
    <row r="70" spans="9:12" ht="12.75" customHeight="1">
      <c r="I70" s="324"/>
      <c r="J70" s="1176"/>
      <c r="K70" s="197"/>
      <c r="L70" s="197"/>
    </row>
    <row r="71" spans="9:12" ht="12.75" customHeight="1">
      <c r="I71" s="325"/>
      <c r="J71" s="1177"/>
      <c r="K71" s="197"/>
      <c r="L71" s="197"/>
    </row>
    <row r="72" spans="9:12" ht="12.75" customHeight="1">
      <c r="I72" s="327"/>
      <c r="J72" s="328"/>
      <c r="K72" s="197"/>
      <c r="L72" s="197"/>
    </row>
    <row r="73" spans="9:12" ht="12.75" customHeight="1">
      <c r="I73" s="327"/>
      <c r="J73" s="328"/>
      <c r="K73" s="197"/>
      <c r="L73" s="197"/>
    </row>
    <row r="74" spans="9:12" ht="12.75" customHeight="1">
      <c r="I74" s="327"/>
      <c r="J74" s="328"/>
      <c r="K74" s="197"/>
      <c r="L74" s="197"/>
    </row>
    <row r="75" spans="9:12" ht="12.75" customHeight="1">
      <c r="I75" s="327"/>
      <c r="J75" s="328"/>
      <c r="K75" s="197"/>
      <c r="L75" s="197"/>
    </row>
    <row r="76" spans="9:12" ht="12.75" customHeight="1">
      <c r="I76" s="327"/>
      <c r="J76" s="328"/>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1060</v>
      </c>
      <c r="I1" s="137" t="str">
        <f>Naslovnica!A20</f>
        <v>Siječanj 2023.</v>
      </c>
      <c r="L1" s="137"/>
    </row>
    <row r="2" spans="1:12">
      <c r="A2" s="551" t="s">
        <v>1061</v>
      </c>
      <c r="I2" s="527" t="str">
        <f>Naslovnica!A24</f>
        <v>January 2023</v>
      </c>
      <c r="L2" s="527"/>
    </row>
    <row r="3" spans="1:12" ht="10.15" customHeight="1">
      <c r="A3" s="551"/>
      <c r="I3" s="527"/>
      <c r="L3" s="527"/>
    </row>
    <row r="4" spans="1:12" ht="12.75" customHeight="1">
      <c r="I4" s="13" t="s">
        <v>1537</v>
      </c>
    </row>
    <row r="5" spans="1:12" ht="19.899999999999999" customHeight="1">
      <c r="A5" s="1152" t="s">
        <v>1119</v>
      </c>
      <c r="B5" s="1154" t="s">
        <v>1098</v>
      </c>
      <c r="C5" s="1154"/>
      <c r="D5" s="1154"/>
      <c r="E5" s="1154"/>
      <c r="F5" s="1155" t="s">
        <v>1100</v>
      </c>
      <c r="G5" s="1156" t="s">
        <v>1097</v>
      </c>
      <c r="H5" s="1152" t="s">
        <v>1099</v>
      </c>
      <c r="I5" s="1152" t="s">
        <v>1121</v>
      </c>
    </row>
    <row r="6" spans="1:12" s="63" customFormat="1" ht="69" customHeight="1">
      <c r="A6" s="1152"/>
      <c r="B6" s="920" t="s">
        <v>1093</v>
      </c>
      <c r="C6" s="920" t="s">
        <v>1094</v>
      </c>
      <c r="D6" s="920" t="s">
        <v>1095</v>
      </c>
      <c r="E6" s="920" t="s">
        <v>1096</v>
      </c>
      <c r="F6" s="1155"/>
      <c r="G6" s="1156"/>
      <c r="H6" s="1152"/>
      <c r="I6" s="1152"/>
      <c r="J6" s="891"/>
    </row>
    <row r="7" spans="1:12" s="63" customFormat="1">
      <c r="A7" s="916" t="s">
        <v>1511</v>
      </c>
      <c r="B7" s="928">
        <v>0</v>
      </c>
      <c r="C7" s="928">
        <v>0.58043</v>
      </c>
      <c r="D7" s="928">
        <v>0</v>
      </c>
      <c r="E7" s="928">
        <v>0.29393000000000002</v>
      </c>
      <c r="F7" s="929">
        <v>0.87436000000000003</v>
      </c>
      <c r="G7" s="932">
        <v>-0.98886059664999437</v>
      </c>
      <c r="H7" s="929">
        <v>0.87435999999999581</v>
      </c>
      <c r="I7" s="929">
        <v>79.366894342026683</v>
      </c>
    </row>
    <row r="8" spans="1:12" s="63" customFormat="1">
      <c r="A8" s="916" t="s">
        <v>861</v>
      </c>
      <c r="B8" s="928">
        <v>0</v>
      </c>
      <c r="C8" s="928">
        <v>2.2070700000000003</v>
      </c>
      <c r="D8" s="928">
        <v>0</v>
      </c>
      <c r="E8" s="928">
        <v>0</v>
      </c>
      <c r="F8" s="929">
        <v>2.2070700000000003</v>
      </c>
      <c r="G8" s="930">
        <v>-0.96519393678007182</v>
      </c>
      <c r="H8" s="929">
        <v>2.2070699999999306</v>
      </c>
      <c r="I8" s="929">
        <v>3454.4587257170347</v>
      </c>
    </row>
    <row r="9" spans="1:12" s="63" customFormat="1">
      <c r="A9" s="916" t="s">
        <v>846</v>
      </c>
      <c r="B9" s="928">
        <v>0.72248999999999997</v>
      </c>
      <c r="C9" s="928">
        <v>7.5204300000000002</v>
      </c>
      <c r="D9" s="928">
        <v>0</v>
      </c>
      <c r="E9" s="928">
        <v>0</v>
      </c>
      <c r="F9" s="929">
        <v>8.2429199999999998</v>
      </c>
      <c r="G9" s="930">
        <v>-0.86126685944825576</v>
      </c>
      <c r="H9" s="929">
        <v>8.2429199999996854</v>
      </c>
      <c r="I9" s="929">
        <v>2872.0080868989294</v>
      </c>
    </row>
    <row r="10" spans="1:12" s="63" customFormat="1">
      <c r="A10" s="916" t="s">
        <v>183</v>
      </c>
      <c r="B10" s="928">
        <v>2.0455199999999998</v>
      </c>
      <c r="C10" s="928">
        <v>7.9622799999999998</v>
      </c>
      <c r="D10" s="928">
        <v>0</v>
      </c>
      <c r="E10" s="928">
        <v>0</v>
      </c>
      <c r="F10" s="929">
        <v>10.0078</v>
      </c>
      <c r="G10" s="930">
        <v>-0.68617507533918864</v>
      </c>
      <c r="H10" s="929">
        <v>10.007800000000316</v>
      </c>
      <c r="I10" s="929">
        <v>5264.5931354569002</v>
      </c>
    </row>
    <row r="11" spans="1:12" s="63" customFormat="1">
      <c r="A11" s="916" t="s">
        <v>863</v>
      </c>
      <c r="B11" s="928">
        <v>88.329250000000002</v>
      </c>
      <c r="C11" s="928">
        <v>2.5272899999999998</v>
      </c>
      <c r="D11" s="928">
        <v>0</v>
      </c>
      <c r="E11" s="928">
        <v>0</v>
      </c>
      <c r="F11" s="929">
        <v>90.856539999999995</v>
      </c>
      <c r="G11" s="930">
        <v>-0.43453126863197289</v>
      </c>
      <c r="H11" s="929">
        <v>90.856539999998859</v>
      </c>
      <c r="I11" s="929">
        <v>14256.35358691751</v>
      </c>
    </row>
    <row r="12" spans="1:12" s="63" customFormat="1">
      <c r="A12" s="916" t="s">
        <v>184</v>
      </c>
      <c r="B12" s="928">
        <v>1.09094</v>
      </c>
      <c r="C12" s="928">
        <v>9.9041700000000006</v>
      </c>
      <c r="D12" s="928">
        <v>0</v>
      </c>
      <c r="E12" s="928">
        <v>0</v>
      </c>
      <c r="F12" s="929">
        <v>10.99511</v>
      </c>
      <c r="G12" s="930">
        <v>-0.81326579493847062</v>
      </c>
      <c r="H12" s="929">
        <v>10.995110000000068</v>
      </c>
      <c r="I12" s="929">
        <v>1139.4759647348858</v>
      </c>
    </row>
    <row r="13" spans="1:12" s="63" customFormat="1">
      <c r="A13" s="916" t="s">
        <v>185</v>
      </c>
      <c r="B13" s="928">
        <v>115.41107000000001</v>
      </c>
      <c r="C13" s="928">
        <v>16.97766</v>
      </c>
      <c r="D13" s="928">
        <v>0</v>
      </c>
      <c r="E13" s="928">
        <v>6.7140000000000005E-2</v>
      </c>
      <c r="F13" s="929">
        <v>132.45587</v>
      </c>
      <c r="G13" s="930">
        <v>-0.65673854761209516</v>
      </c>
      <c r="H13" s="929">
        <v>132.4558700000016</v>
      </c>
      <c r="I13" s="929">
        <v>24270.066097619612</v>
      </c>
    </row>
    <row r="14" spans="1:12" s="63" customFormat="1">
      <c r="A14" s="917" t="s">
        <v>186</v>
      </c>
      <c r="B14" s="928">
        <v>32.831480000000006</v>
      </c>
      <c r="C14" s="928">
        <v>60.321889999999996</v>
      </c>
      <c r="D14" s="928">
        <v>0</v>
      </c>
      <c r="E14" s="928">
        <v>0</v>
      </c>
      <c r="F14" s="929">
        <v>93.153369999999995</v>
      </c>
      <c r="G14" s="930">
        <v>-0.63376919312697089</v>
      </c>
      <c r="H14" s="929">
        <v>93.153369999999995</v>
      </c>
      <c r="I14" s="929">
        <v>17226.820069847367</v>
      </c>
    </row>
    <row r="15" spans="1:12" s="63" customFormat="1">
      <c r="A15" s="918" t="s">
        <v>187</v>
      </c>
      <c r="B15" s="928">
        <v>0</v>
      </c>
      <c r="C15" s="928">
        <v>36.413559999999997</v>
      </c>
      <c r="D15" s="928">
        <v>0</v>
      </c>
      <c r="E15" s="928">
        <v>0.13402</v>
      </c>
      <c r="F15" s="929">
        <v>36.547579999999996</v>
      </c>
      <c r="G15" s="930">
        <v>-0.85667215492448268</v>
      </c>
      <c r="H15" s="929">
        <v>36.547579999998561</v>
      </c>
      <c r="I15" s="929">
        <v>13671.551793200613</v>
      </c>
    </row>
    <row r="16" spans="1:12" s="63" customFormat="1">
      <c r="A16" s="918" t="s">
        <v>188</v>
      </c>
      <c r="B16" s="928">
        <v>174.46044000000001</v>
      </c>
      <c r="C16" s="928">
        <v>20.266929999999999</v>
      </c>
      <c r="D16" s="928">
        <v>0</v>
      </c>
      <c r="E16" s="928">
        <v>0</v>
      </c>
      <c r="F16" s="929">
        <v>194.72737000000001</v>
      </c>
      <c r="G16" s="930">
        <v>-0.5767375069800238</v>
      </c>
      <c r="H16" s="929">
        <v>194.72737000000052</v>
      </c>
      <c r="I16" s="929">
        <v>26124.288008403342</v>
      </c>
    </row>
    <row r="17" spans="1:12" s="63" customFormat="1">
      <c r="A17" s="918" t="s">
        <v>189</v>
      </c>
      <c r="B17" s="928">
        <v>1.88001</v>
      </c>
      <c r="C17" s="928">
        <v>157.52154000000002</v>
      </c>
      <c r="D17" s="928">
        <v>0</v>
      </c>
      <c r="E17" s="928">
        <v>0</v>
      </c>
      <c r="F17" s="929">
        <v>159.40155000000001</v>
      </c>
      <c r="G17" s="930">
        <v>-0.83430754490824754</v>
      </c>
      <c r="H17" s="929">
        <v>159.40155000000232</v>
      </c>
      <c r="I17" s="929">
        <v>39920.739003856252</v>
      </c>
    </row>
    <row r="18" spans="1:12" s="63" customFormat="1">
      <c r="A18" s="918" t="s">
        <v>632</v>
      </c>
      <c r="B18" s="928">
        <v>33.586370000000002</v>
      </c>
      <c r="C18" s="928">
        <v>4.15564</v>
      </c>
      <c r="D18" s="928">
        <v>0</v>
      </c>
      <c r="E18" s="928">
        <v>2.606E-2</v>
      </c>
      <c r="F18" s="929">
        <v>37.768070000000002</v>
      </c>
      <c r="G18" s="930">
        <v>-0.88969929474908815</v>
      </c>
      <c r="H18" s="929">
        <v>37.76807000000008</v>
      </c>
      <c r="I18" s="929">
        <v>8106.8366255411765</v>
      </c>
    </row>
    <row r="19" spans="1:12" s="63" customFormat="1">
      <c r="A19" s="917" t="s">
        <v>190</v>
      </c>
      <c r="B19" s="928">
        <v>34.644489999999998</v>
      </c>
      <c r="C19" s="928">
        <v>2.93954</v>
      </c>
      <c r="D19" s="928">
        <v>0</v>
      </c>
      <c r="E19" s="928">
        <v>0</v>
      </c>
      <c r="F19" s="929">
        <v>37.584029999999998</v>
      </c>
      <c r="G19" s="930">
        <v>-0.75716092966679271</v>
      </c>
      <c r="H19" s="929">
        <v>37.584029999999984</v>
      </c>
      <c r="I19" s="929">
        <v>4207.8718792268874</v>
      </c>
    </row>
    <row r="20" spans="1:12" s="63" customFormat="1">
      <c r="A20" s="917" t="s">
        <v>191</v>
      </c>
      <c r="B20" s="928">
        <v>0</v>
      </c>
      <c r="C20" s="928">
        <v>14.45988</v>
      </c>
      <c r="D20" s="928">
        <v>0</v>
      </c>
      <c r="E20" s="928">
        <v>5.8530500000000005</v>
      </c>
      <c r="F20" s="929">
        <v>20.312930000000001</v>
      </c>
      <c r="G20" s="930">
        <v>-0.97665439319397362</v>
      </c>
      <c r="H20" s="929">
        <v>20.312929999999142</v>
      </c>
      <c r="I20" s="929">
        <v>7471.8917368219491</v>
      </c>
    </row>
    <row r="21" spans="1:12" s="63" customFormat="1">
      <c r="A21" s="917" t="s">
        <v>195</v>
      </c>
      <c r="B21" s="928">
        <v>3.4144999999999999</v>
      </c>
      <c r="C21" s="928">
        <v>0.64300999999999997</v>
      </c>
      <c r="D21" s="928">
        <v>0</v>
      </c>
      <c r="E21" s="928">
        <v>0</v>
      </c>
      <c r="F21" s="929">
        <v>4.0575099999999997</v>
      </c>
      <c r="G21" s="930">
        <v>-0.73550798896915692</v>
      </c>
      <c r="H21" s="929">
        <v>4.0575099999999793</v>
      </c>
      <c r="I21" s="929">
        <v>399.22136825204046</v>
      </c>
    </row>
    <row r="22" spans="1:12" s="63" customFormat="1">
      <c r="A22" s="917" t="s">
        <v>227</v>
      </c>
      <c r="B22" s="928">
        <v>2.7E-2</v>
      </c>
      <c r="C22" s="928">
        <v>4.7448600000000001</v>
      </c>
      <c r="D22" s="928">
        <v>0</v>
      </c>
      <c r="E22" s="928">
        <v>0</v>
      </c>
      <c r="F22" s="929">
        <v>4.7718600000000002</v>
      </c>
      <c r="G22" s="930">
        <v>-0.78482127028994764</v>
      </c>
      <c r="H22" s="929">
        <v>4.7718600000000038</v>
      </c>
      <c r="I22" s="929">
        <v>322.38634271285417</v>
      </c>
    </row>
    <row r="23" spans="1:12" s="63" customFormat="1">
      <c r="A23" s="917" t="s">
        <v>226</v>
      </c>
      <c r="B23" s="928">
        <v>1.21733</v>
      </c>
      <c r="C23" s="928">
        <v>2.4873400000000001</v>
      </c>
      <c r="D23" s="928">
        <v>0</v>
      </c>
      <c r="E23" s="928">
        <v>0.25664999999999999</v>
      </c>
      <c r="F23" s="929">
        <v>3.9613200000000002</v>
      </c>
      <c r="G23" s="930">
        <v>-0.97138939925146051</v>
      </c>
      <c r="H23" s="929">
        <v>3.9613200000003417</v>
      </c>
      <c r="I23" s="929">
        <v>9707.2249964217917</v>
      </c>
    </row>
    <row r="24" spans="1:12" s="63" customFormat="1">
      <c r="A24" s="917" t="s">
        <v>192</v>
      </c>
      <c r="B24" s="928">
        <v>0</v>
      </c>
      <c r="C24" s="928">
        <v>84.723529999999997</v>
      </c>
      <c r="D24" s="928">
        <v>0</v>
      </c>
      <c r="E24" s="928">
        <v>0</v>
      </c>
      <c r="F24" s="929">
        <v>84.723529999999997</v>
      </c>
      <c r="G24" s="930">
        <v>-0.82157686083084314</v>
      </c>
      <c r="H24" s="929">
        <v>84.72353000000021</v>
      </c>
      <c r="I24" s="929">
        <v>6550.297856777489</v>
      </c>
    </row>
    <row r="25" spans="1:12" s="63" customFormat="1">
      <c r="A25" s="916" t="s">
        <v>193</v>
      </c>
      <c r="B25" s="928">
        <v>0</v>
      </c>
      <c r="C25" s="928">
        <v>36.988750000000003</v>
      </c>
      <c r="D25" s="928">
        <v>0</v>
      </c>
      <c r="E25" s="928">
        <v>0</v>
      </c>
      <c r="F25" s="929">
        <v>36.988750000000003</v>
      </c>
      <c r="G25" s="930">
        <v>-0.70372921328677207</v>
      </c>
      <c r="H25" s="929">
        <v>36.988749999999527</v>
      </c>
      <c r="I25" s="929">
        <v>5547.4942431860072</v>
      </c>
    </row>
    <row r="26" spans="1:12" s="63" customFormat="1">
      <c r="A26" s="917" t="s">
        <v>194</v>
      </c>
      <c r="B26" s="928">
        <v>0</v>
      </c>
      <c r="C26" s="928">
        <v>32.479849999999999</v>
      </c>
      <c r="D26" s="928">
        <v>0</v>
      </c>
      <c r="E26" s="928">
        <v>0.66176000000000001</v>
      </c>
      <c r="F26" s="929">
        <v>33.14161</v>
      </c>
      <c r="G26" s="930">
        <v>-0.797120710985741</v>
      </c>
      <c r="H26" s="929">
        <v>33.141610000000583</v>
      </c>
      <c r="I26" s="929">
        <v>5619.4961686767519</v>
      </c>
    </row>
    <row r="27" spans="1:12" s="63" customFormat="1">
      <c r="A27" s="917" t="s">
        <v>1583</v>
      </c>
      <c r="B27" s="928">
        <v>0</v>
      </c>
      <c r="C27" s="928">
        <v>31.55789</v>
      </c>
      <c r="D27" s="928">
        <v>0</v>
      </c>
      <c r="E27" s="928">
        <v>0</v>
      </c>
      <c r="F27" s="929">
        <v>31.55789</v>
      </c>
      <c r="G27" s="930">
        <v>-0.73627065788156365</v>
      </c>
      <c r="H27" s="929">
        <v>31.557890000000043</v>
      </c>
      <c r="I27" s="929">
        <v>6456.2481156062113</v>
      </c>
    </row>
    <row r="28" spans="1:12" s="63" customFormat="1" ht="18.75" customHeight="1">
      <c r="A28" s="897" t="s">
        <v>1055</v>
      </c>
      <c r="B28" s="931">
        <v>489.66088999999999</v>
      </c>
      <c r="C28" s="931">
        <v>537.38354000000004</v>
      </c>
      <c r="D28" s="931">
        <v>0</v>
      </c>
      <c r="E28" s="931">
        <v>7.2926099999999998</v>
      </c>
      <c r="F28" s="931">
        <v>1034.3370399999999</v>
      </c>
      <c r="G28" s="947">
        <v>-0.8009375815939036</v>
      </c>
      <c r="H28" s="931">
        <v>1034.3370400000017</v>
      </c>
      <c r="I28" s="931">
        <v>209527.3953123352</v>
      </c>
    </row>
    <row r="29" spans="1:12">
      <c r="A29" s="28" t="s">
        <v>542</v>
      </c>
      <c r="I29" s="904"/>
      <c r="J29" s="904"/>
      <c r="K29" s="904"/>
      <c r="L29" s="905"/>
    </row>
    <row r="30" spans="1:12">
      <c r="A30" s="32" t="s">
        <v>934</v>
      </c>
      <c r="B30" s="797"/>
      <c r="C30" s="890"/>
      <c r="D30" s="731"/>
      <c r="E30" s="796"/>
      <c r="F30" s="796"/>
      <c r="G30" s="796"/>
      <c r="I30" s="904"/>
      <c r="J30" s="904"/>
      <c r="K30" s="904"/>
      <c r="L30" s="905"/>
    </row>
    <row r="31" spans="1:12" ht="12.75" customHeight="1">
      <c r="A31" s="261" t="s">
        <v>1161</v>
      </c>
    </row>
    <row r="32" spans="1:12" ht="12.75" customHeight="1">
      <c r="A32" s="927" t="s">
        <v>1125</v>
      </c>
    </row>
    <row r="33" spans="1:13" ht="12.75" customHeight="1"/>
    <row r="34" spans="1:13">
      <c r="A34" s="150" t="s">
        <v>1062</v>
      </c>
      <c r="H34" s="887"/>
      <c r="L34" s="137" t="str">
        <f>I1</f>
        <v>Siječanj 2023.</v>
      </c>
    </row>
    <row r="35" spans="1:13">
      <c r="A35" s="551" t="s">
        <v>1063</v>
      </c>
      <c r="H35" s="888"/>
      <c r="L35" s="527" t="str">
        <f>I2</f>
        <v>January 2023</v>
      </c>
    </row>
    <row r="36" spans="1:13" ht="10.15" customHeight="1">
      <c r="A36" s="551"/>
      <c r="H36" s="888"/>
    </row>
    <row r="37" spans="1:13" ht="10.15" customHeight="1">
      <c r="A37" s="551"/>
      <c r="H37" s="888"/>
      <c r="L37" s="13" t="s">
        <v>1537</v>
      </c>
    </row>
    <row r="38" spans="1:13" s="63" customFormat="1" ht="14.45" customHeight="1">
      <c r="A38" s="1152" t="s">
        <v>1119</v>
      </c>
      <c r="B38" s="1153" t="s">
        <v>1159</v>
      </c>
      <c r="C38" s="1153"/>
      <c r="D38" s="1153"/>
      <c r="E38" s="1153"/>
      <c r="F38" s="1157" t="s">
        <v>1103</v>
      </c>
      <c r="G38" s="1157"/>
      <c r="H38" s="1157"/>
      <c r="I38" s="1155" t="s">
        <v>1102</v>
      </c>
      <c r="J38" s="1155" t="s">
        <v>1097</v>
      </c>
      <c r="K38" s="1152" t="s">
        <v>1099</v>
      </c>
      <c r="L38" s="1152" t="s">
        <v>1122</v>
      </c>
      <c r="M38" s="891"/>
    </row>
    <row r="39" spans="1:13" s="63" customFormat="1" ht="94.9" customHeight="1">
      <c r="A39" s="1152"/>
      <c r="B39" s="920" t="s">
        <v>1105</v>
      </c>
      <c r="C39" s="920" t="s">
        <v>1106</v>
      </c>
      <c r="D39" s="920" t="s">
        <v>1107</v>
      </c>
      <c r="E39" s="920" t="s">
        <v>1108</v>
      </c>
      <c r="F39" s="920" t="s">
        <v>1104</v>
      </c>
      <c r="G39" s="920" t="s">
        <v>1109</v>
      </c>
      <c r="H39" s="920" t="s">
        <v>1056</v>
      </c>
      <c r="I39" s="1155"/>
      <c r="J39" s="1155"/>
      <c r="K39" s="1152"/>
      <c r="L39" s="1152"/>
    </row>
    <row r="40" spans="1:13" s="63" customFormat="1">
      <c r="A40" s="916" t="s">
        <v>1511</v>
      </c>
      <c r="B40" s="928">
        <v>0</v>
      </c>
      <c r="C40" s="928">
        <v>0</v>
      </c>
      <c r="D40" s="928">
        <v>0</v>
      </c>
      <c r="E40" s="928">
        <v>0</v>
      </c>
      <c r="F40" s="928">
        <v>0</v>
      </c>
      <c r="G40" s="928">
        <v>0</v>
      </c>
      <c r="H40" s="928">
        <v>0</v>
      </c>
      <c r="I40" s="929">
        <v>0</v>
      </c>
      <c r="J40" s="1079" t="s">
        <v>139</v>
      </c>
      <c r="K40" s="929">
        <v>0</v>
      </c>
      <c r="L40" s="929">
        <v>0</v>
      </c>
    </row>
    <row r="41" spans="1:13" s="63" customFormat="1">
      <c r="A41" s="916" t="s">
        <v>861</v>
      </c>
      <c r="B41" s="928">
        <v>0</v>
      </c>
      <c r="C41" s="928">
        <v>0</v>
      </c>
      <c r="D41" s="928">
        <v>0</v>
      </c>
      <c r="E41" s="928">
        <v>0</v>
      </c>
      <c r="F41" s="928">
        <v>0</v>
      </c>
      <c r="G41" s="928">
        <v>20.465439999999997</v>
      </c>
      <c r="H41" s="928">
        <v>0</v>
      </c>
      <c r="I41" s="929">
        <v>20.465439999999997</v>
      </c>
      <c r="J41" s="1079">
        <v>1.8099870227708341</v>
      </c>
      <c r="K41" s="929">
        <v>20.465440000000001</v>
      </c>
      <c r="L41" s="929">
        <v>438.03999305594249</v>
      </c>
    </row>
    <row r="42" spans="1:13" s="63" customFormat="1">
      <c r="A42" s="916" t="s">
        <v>846</v>
      </c>
      <c r="B42" s="928">
        <v>0</v>
      </c>
      <c r="C42" s="928">
        <v>0</v>
      </c>
      <c r="D42" s="928">
        <v>0</v>
      </c>
      <c r="E42" s="928">
        <v>0.70665</v>
      </c>
      <c r="F42" s="928">
        <v>0</v>
      </c>
      <c r="G42" s="928">
        <v>0</v>
      </c>
      <c r="H42" s="928">
        <v>0</v>
      </c>
      <c r="I42" s="929">
        <v>0.70665</v>
      </c>
      <c r="J42" s="1079">
        <v>1</v>
      </c>
      <c r="K42" s="929">
        <v>0.7066499999999678</v>
      </c>
      <c r="L42" s="929">
        <v>724.6311877928199</v>
      </c>
    </row>
    <row r="43" spans="1:13" s="63" customFormat="1">
      <c r="A43" s="916" t="s">
        <v>183</v>
      </c>
      <c r="B43" s="928">
        <v>0</v>
      </c>
      <c r="C43" s="928">
        <v>0</v>
      </c>
      <c r="D43" s="928">
        <v>0</v>
      </c>
      <c r="E43" s="928">
        <v>0</v>
      </c>
      <c r="F43" s="928">
        <v>0</v>
      </c>
      <c r="G43" s="928">
        <v>0</v>
      </c>
      <c r="H43" s="928">
        <v>0</v>
      </c>
      <c r="I43" s="929">
        <v>0</v>
      </c>
      <c r="J43" s="1079" t="s">
        <v>139</v>
      </c>
      <c r="K43" s="929">
        <v>0</v>
      </c>
      <c r="L43" s="929">
        <v>3999.4767575817909</v>
      </c>
    </row>
    <row r="44" spans="1:13" s="63" customFormat="1">
      <c r="A44" s="916" t="s">
        <v>863</v>
      </c>
      <c r="B44" s="928">
        <v>3.5935000000000001</v>
      </c>
      <c r="C44" s="928">
        <v>0</v>
      </c>
      <c r="D44" s="928">
        <v>0</v>
      </c>
      <c r="E44" s="928">
        <v>0</v>
      </c>
      <c r="F44" s="928">
        <v>0</v>
      </c>
      <c r="G44" s="928">
        <v>3.3240100000000004</v>
      </c>
      <c r="H44" s="928">
        <v>0</v>
      </c>
      <c r="I44" s="929">
        <v>6.91751</v>
      </c>
      <c r="J44" s="1079">
        <v>-0.47365550744194052</v>
      </c>
      <c r="K44" s="929">
        <v>6.9175100000002203</v>
      </c>
      <c r="L44" s="929">
        <v>5329.6254216066109</v>
      </c>
      <c r="M44" s="944"/>
    </row>
    <row r="45" spans="1:13" s="63" customFormat="1">
      <c r="A45" s="916" t="s">
        <v>184</v>
      </c>
      <c r="B45" s="928">
        <v>0</v>
      </c>
      <c r="C45" s="928">
        <v>0</v>
      </c>
      <c r="D45" s="928">
        <v>0</v>
      </c>
      <c r="E45" s="928">
        <v>0</v>
      </c>
      <c r="F45" s="928">
        <v>0</v>
      </c>
      <c r="G45" s="928">
        <v>0</v>
      </c>
      <c r="H45" s="928">
        <v>0</v>
      </c>
      <c r="I45" s="929">
        <v>0</v>
      </c>
      <c r="J45" s="1079" t="s">
        <v>139</v>
      </c>
      <c r="K45" s="929">
        <v>0</v>
      </c>
      <c r="L45" s="929">
        <v>111.18072201207778</v>
      </c>
    </row>
    <row r="46" spans="1:13" s="63" customFormat="1">
      <c r="A46" s="916" t="s">
        <v>185</v>
      </c>
      <c r="B46" s="928">
        <v>0</v>
      </c>
      <c r="C46" s="928">
        <v>0</v>
      </c>
      <c r="D46" s="928">
        <v>0</v>
      </c>
      <c r="E46" s="928">
        <v>0</v>
      </c>
      <c r="F46" s="928">
        <v>0</v>
      </c>
      <c r="G46" s="928">
        <v>79.43180000000001</v>
      </c>
      <c r="H46" s="928">
        <v>0</v>
      </c>
      <c r="I46" s="929">
        <v>79.43180000000001</v>
      </c>
      <c r="J46" s="1079">
        <v>0.28298625655677911</v>
      </c>
      <c r="K46" s="929">
        <v>79.431799999999384</v>
      </c>
      <c r="L46" s="929">
        <v>5218.1559966952018</v>
      </c>
    </row>
    <row r="47" spans="1:13" s="63" customFormat="1">
      <c r="A47" s="917" t="s">
        <v>186</v>
      </c>
      <c r="B47" s="928">
        <v>57.161459999999998</v>
      </c>
      <c r="C47" s="928">
        <v>0</v>
      </c>
      <c r="D47" s="928">
        <v>0</v>
      </c>
      <c r="E47" s="928">
        <v>0</v>
      </c>
      <c r="F47" s="928">
        <v>0</v>
      </c>
      <c r="G47" s="928">
        <v>105.73114</v>
      </c>
      <c r="H47" s="928">
        <v>0</v>
      </c>
      <c r="I47" s="929">
        <v>162.89259999999999</v>
      </c>
      <c r="J47" s="1079">
        <v>-5.1177698570760155E-2</v>
      </c>
      <c r="K47" s="929">
        <v>162.89259999999922</v>
      </c>
      <c r="L47" s="929">
        <v>8028.8600815847085</v>
      </c>
    </row>
    <row r="48" spans="1:13" s="63" customFormat="1">
      <c r="A48" s="918" t="s">
        <v>187</v>
      </c>
      <c r="B48" s="928">
        <v>0</v>
      </c>
      <c r="C48" s="928">
        <v>0</v>
      </c>
      <c r="D48" s="928">
        <v>13.713520000000001</v>
      </c>
      <c r="E48" s="928">
        <v>21.154959999999999</v>
      </c>
      <c r="F48" s="928">
        <v>0.64195000000000002</v>
      </c>
      <c r="G48" s="928">
        <v>0</v>
      </c>
      <c r="H48" s="928">
        <v>0</v>
      </c>
      <c r="I48" s="929">
        <v>35.510429999999999</v>
      </c>
      <c r="J48" s="1079">
        <v>0.52797108464840092</v>
      </c>
      <c r="K48" s="929">
        <v>35.51042999999936</v>
      </c>
      <c r="L48" s="929">
        <v>5891.0906720366311</v>
      </c>
    </row>
    <row r="49" spans="1:12" s="63" customFormat="1">
      <c r="A49" s="918" t="s">
        <v>188</v>
      </c>
      <c r="B49" s="928">
        <v>15.172079999999999</v>
      </c>
      <c r="C49" s="928">
        <v>0</v>
      </c>
      <c r="D49" s="928">
        <v>45.963769999999997</v>
      </c>
      <c r="E49" s="928">
        <v>36.227559999999997</v>
      </c>
      <c r="F49" s="928">
        <v>11.36533</v>
      </c>
      <c r="G49" s="928">
        <v>0</v>
      </c>
      <c r="H49" s="928">
        <v>0</v>
      </c>
      <c r="I49" s="929">
        <v>108.72873999999999</v>
      </c>
      <c r="J49" s="1079">
        <v>0.12975136453892433</v>
      </c>
      <c r="K49" s="929">
        <v>108.72874000000047</v>
      </c>
      <c r="L49" s="929">
        <v>4578.0752706058793</v>
      </c>
    </row>
    <row r="50" spans="1:12" s="63" customFormat="1">
      <c r="A50" s="918" t="s">
        <v>189</v>
      </c>
      <c r="B50" s="928">
        <v>32.20149</v>
      </c>
      <c r="C50" s="928">
        <v>0</v>
      </c>
      <c r="D50" s="928">
        <v>46.360419999999998</v>
      </c>
      <c r="E50" s="928">
        <v>84.035880000000006</v>
      </c>
      <c r="F50" s="928">
        <v>11.431850000000001</v>
      </c>
      <c r="G50" s="928">
        <v>0</v>
      </c>
      <c r="H50" s="928">
        <v>0.49922000000000005</v>
      </c>
      <c r="I50" s="929">
        <v>174.52886000000001</v>
      </c>
      <c r="J50" s="1079">
        <v>0.47458439649199868</v>
      </c>
      <c r="K50" s="929">
        <v>174.52885999999853</v>
      </c>
      <c r="L50" s="929">
        <v>18765.208924697716</v>
      </c>
    </row>
    <row r="51" spans="1:12" s="63" customFormat="1">
      <c r="A51" s="918" t="s">
        <v>632</v>
      </c>
      <c r="B51" s="928">
        <v>0</v>
      </c>
      <c r="C51" s="928">
        <v>0</v>
      </c>
      <c r="D51" s="928">
        <v>5.1784999999999997</v>
      </c>
      <c r="E51" s="928">
        <v>4.6945299999999994</v>
      </c>
      <c r="F51" s="928">
        <v>0</v>
      </c>
      <c r="G51" s="928">
        <v>1.7274500000000002</v>
      </c>
      <c r="H51" s="928">
        <v>0</v>
      </c>
      <c r="I51" s="929">
        <v>11.600480000000001</v>
      </c>
      <c r="J51" s="1079">
        <v>-0.63041848595728012</v>
      </c>
      <c r="K51" s="929">
        <v>11.600479999999948</v>
      </c>
      <c r="L51" s="929">
        <v>280.07637383900715</v>
      </c>
    </row>
    <row r="52" spans="1:12" s="63" customFormat="1">
      <c r="A52" s="917" t="s">
        <v>190</v>
      </c>
      <c r="B52" s="928">
        <v>1.8665699999999998</v>
      </c>
      <c r="C52" s="928">
        <v>0</v>
      </c>
      <c r="D52" s="928">
        <v>0</v>
      </c>
      <c r="E52" s="928">
        <v>2.36165</v>
      </c>
      <c r="F52" s="928">
        <v>0</v>
      </c>
      <c r="G52" s="928">
        <v>3.6439499999999998</v>
      </c>
      <c r="H52" s="928">
        <v>0</v>
      </c>
      <c r="I52" s="929">
        <v>7.8721700000000006</v>
      </c>
      <c r="J52" s="1079">
        <v>-5.4478371540009785E-2</v>
      </c>
      <c r="K52" s="929">
        <v>7.8721700000000965</v>
      </c>
      <c r="L52" s="929">
        <v>970.12221159599164</v>
      </c>
    </row>
    <row r="53" spans="1:12" s="63" customFormat="1">
      <c r="A53" s="917" t="s">
        <v>191</v>
      </c>
      <c r="B53" s="928">
        <v>0</v>
      </c>
      <c r="C53" s="928">
        <v>0</v>
      </c>
      <c r="D53" s="928">
        <v>0</v>
      </c>
      <c r="E53" s="928">
        <v>0</v>
      </c>
      <c r="F53" s="928">
        <v>0</v>
      </c>
      <c r="G53" s="928">
        <v>2.2266500000000002</v>
      </c>
      <c r="H53" s="928">
        <v>0</v>
      </c>
      <c r="I53" s="929">
        <v>2.2266500000000002</v>
      </c>
      <c r="J53" s="1079">
        <v>-0.82083893135102426</v>
      </c>
      <c r="K53" s="929">
        <v>2.2266500000000065</v>
      </c>
      <c r="L53" s="929">
        <v>287.63476069082219</v>
      </c>
    </row>
    <row r="54" spans="1:12" s="63" customFormat="1">
      <c r="A54" s="917" t="s">
        <v>195</v>
      </c>
      <c r="B54" s="928">
        <v>0</v>
      </c>
      <c r="C54" s="928">
        <v>0</v>
      </c>
      <c r="D54" s="928">
        <v>0</v>
      </c>
      <c r="E54" s="928">
        <v>0</v>
      </c>
      <c r="F54" s="928">
        <v>0</v>
      </c>
      <c r="G54" s="928">
        <v>0</v>
      </c>
      <c r="H54" s="928">
        <v>0</v>
      </c>
      <c r="I54" s="929">
        <v>0</v>
      </c>
      <c r="J54" s="1079" t="s">
        <v>139</v>
      </c>
      <c r="K54" s="929">
        <v>0</v>
      </c>
      <c r="L54" s="929">
        <v>3.7343247727121907</v>
      </c>
    </row>
    <row r="55" spans="1:12" s="63" customFormat="1">
      <c r="A55" s="917" t="s">
        <v>227</v>
      </c>
      <c r="B55" s="928">
        <v>0</v>
      </c>
      <c r="C55" s="928">
        <v>0</v>
      </c>
      <c r="D55" s="928">
        <v>0</v>
      </c>
      <c r="E55" s="928">
        <v>1.5547599999999999</v>
      </c>
      <c r="F55" s="928">
        <v>0</v>
      </c>
      <c r="G55" s="928">
        <v>0</v>
      </c>
      <c r="H55" s="928">
        <v>0</v>
      </c>
      <c r="I55" s="929">
        <v>1.5547599999999999</v>
      </c>
      <c r="J55" s="1079">
        <v>1</v>
      </c>
      <c r="K55" s="929">
        <v>1.5547599999999999</v>
      </c>
      <c r="L55" s="929">
        <v>15.25303194903444</v>
      </c>
    </row>
    <row r="56" spans="1:12" s="63" customFormat="1">
      <c r="A56" s="917" t="s">
        <v>226</v>
      </c>
      <c r="B56" s="928">
        <v>0</v>
      </c>
      <c r="C56" s="928">
        <v>0</v>
      </c>
      <c r="D56" s="928">
        <v>0</v>
      </c>
      <c r="E56" s="928">
        <v>32.46707</v>
      </c>
      <c r="F56" s="928">
        <v>0</v>
      </c>
      <c r="G56" s="928">
        <v>22.651540000000001</v>
      </c>
      <c r="H56" s="928">
        <v>0</v>
      </c>
      <c r="I56" s="929">
        <v>55.118610000000004</v>
      </c>
      <c r="J56" s="1079">
        <v>0.68738137765410179</v>
      </c>
      <c r="K56" s="929">
        <v>55.11860999999999</v>
      </c>
      <c r="L56" s="929">
        <v>1922.8998921023294</v>
      </c>
    </row>
    <row r="57" spans="1:12" s="63" customFormat="1">
      <c r="A57" s="917" t="s">
        <v>192</v>
      </c>
      <c r="B57" s="928">
        <v>6.4642299999999997</v>
      </c>
      <c r="C57" s="928">
        <v>0</v>
      </c>
      <c r="D57" s="928">
        <v>2.29068</v>
      </c>
      <c r="E57" s="928">
        <v>2.4702299999999999</v>
      </c>
      <c r="F57" s="928">
        <v>0</v>
      </c>
      <c r="G57" s="928">
        <v>0</v>
      </c>
      <c r="H57" s="928">
        <v>0</v>
      </c>
      <c r="I57" s="929">
        <v>11.22514</v>
      </c>
      <c r="J57" s="1079">
        <v>-0.85302773779004648</v>
      </c>
      <c r="K57" s="929">
        <v>11.225139999999783</v>
      </c>
      <c r="L57" s="929">
        <v>1871.2292384803227</v>
      </c>
    </row>
    <row r="58" spans="1:12" s="63" customFormat="1">
      <c r="A58" s="916" t="s">
        <v>193</v>
      </c>
      <c r="B58" s="928">
        <v>0</v>
      </c>
      <c r="C58" s="928">
        <v>0</v>
      </c>
      <c r="D58" s="928">
        <v>3.1954400000000001</v>
      </c>
      <c r="E58" s="928">
        <v>3.1137700000000001</v>
      </c>
      <c r="F58" s="928">
        <v>0</v>
      </c>
      <c r="G58" s="928">
        <v>0</v>
      </c>
      <c r="H58" s="928">
        <v>0</v>
      </c>
      <c r="I58" s="929">
        <v>6.3092100000000002</v>
      </c>
      <c r="J58" s="1079">
        <v>-0.25145131036151946</v>
      </c>
      <c r="K58" s="929">
        <v>6.309210000000121</v>
      </c>
      <c r="L58" s="929">
        <v>1953.8330312694945</v>
      </c>
    </row>
    <row r="59" spans="1:12" s="63" customFormat="1">
      <c r="A59" s="917" t="s">
        <v>194</v>
      </c>
      <c r="B59" s="928">
        <v>0</v>
      </c>
      <c r="C59" s="928">
        <v>0</v>
      </c>
      <c r="D59" s="928">
        <v>1.07321</v>
      </c>
      <c r="E59" s="928">
        <v>1.99102</v>
      </c>
      <c r="F59" s="928">
        <v>0</v>
      </c>
      <c r="G59" s="928">
        <v>0</v>
      </c>
      <c r="H59" s="928">
        <v>0</v>
      </c>
      <c r="I59" s="929">
        <v>3.0642300000000002</v>
      </c>
      <c r="J59" s="1079">
        <v>-0.29121088825612551</v>
      </c>
      <c r="K59" s="929">
        <v>3.0642299999999523</v>
      </c>
      <c r="L59" s="929">
        <v>592.00340911672913</v>
      </c>
    </row>
    <row r="60" spans="1:12" s="63" customFormat="1">
      <c r="A60" s="917" t="s">
        <v>1583</v>
      </c>
      <c r="B60" s="928">
        <v>0</v>
      </c>
      <c r="C60" s="928">
        <v>0</v>
      </c>
      <c r="D60" s="928">
        <v>5.0572900000000001</v>
      </c>
      <c r="E60" s="928">
        <v>9.0938799999999986</v>
      </c>
      <c r="F60" s="928">
        <v>0.25523000000000001</v>
      </c>
      <c r="G60" s="928">
        <v>0</v>
      </c>
      <c r="H60" s="928">
        <v>0</v>
      </c>
      <c r="I60" s="929">
        <v>14.406399999999998</v>
      </c>
      <c r="J60" s="1079">
        <v>0.5434441869609048</v>
      </c>
      <c r="K60" s="929">
        <v>14.406399999999849</v>
      </c>
      <c r="L60" s="929">
        <v>2932.8539964675824</v>
      </c>
    </row>
    <row r="61" spans="1:12" s="63" customFormat="1" ht="18.75" customHeight="1">
      <c r="A61" s="897" t="s">
        <v>1055</v>
      </c>
      <c r="B61" s="931">
        <v>116.45932999999998</v>
      </c>
      <c r="C61" s="931">
        <v>0</v>
      </c>
      <c r="D61" s="931">
        <v>122.83283</v>
      </c>
      <c r="E61" s="931">
        <v>199.87195999999994</v>
      </c>
      <c r="F61" s="931">
        <v>23.69436</v>
      </c>
      <c r="G61" s="931">
        <v>239.20198000000002</v>
      </c>
      <c r="H61" s="931">
        <v>0.49922000000000005</v>
      </c>
      <c r="I61" s="931">
        <v>702.55967999999973</v>
      </c>
      <c r="J61" s="947">
        <v>4.0637254182462668E-2</v>
      </c>
      <c r="K61" s="931">
        <v>702.55967999999689</v>
      </c>
      <c r="L61" s="931">
        <v>66883.677572158733</v>
      </c>
    </row>
    <row r="62" spans="1:12" ht="12.75" customHeight="1">
      <c r="A62" s="32" t="s">
        <v>934</v>
      </c>
      <c r="H62" s="180"/>
    </row>
    <row r="63" spans="1:12" ht="12.75" customHeight="1">
      <c r="A63" s="261" t="s">
        <v>1162</v>
      </c>
      <c r="B63" s="180"/>
      <c r="C63" s="180"/>
      <c r="D63" s="180"/>
      <c r="E63" s="180"/>
      <c r="F63" s="180"/>
      <c r="G63" s="180"/>
      <c r="H63" s="180"/>
      <c r="J63" s="76"/>
    </row>
    <row r="64" spans="1:12">
      <c r="A64" s="927" t="s">
        <v>1126</v>
      </c>
    </row>
    <row r="65" spans="1:12">
      <c r="A65" s="611" t="s">
        <v>81</v>
      </c>
      <c r="J65" s="1081"/>
    </row>
    <row r="66" spans="1:12">
      <c r="L66" s="787" t="s">
        <v>1069</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1"/>
      <c r="J77" s="1181"/>
      <c r="K77" s="197"/>
      <c r="L77" s="197"/>
    </row>
    <row r="78" spans="1:12" ht="12.75" customHeight="1">
      <c r="I78" s="324"/>
      <c r="J78" s="1176"/>
      <c r="K78" s="197"/>
      <c r="L78" s="197"/>
    </row>
    <row r="79" spans="1:12" ht="12.75" customHeight="1">
      <c r="I79" s="325"/>
      <c r="J79" s="1177"/>
      <c r="K79" s="197"/>
      <c r="L79" s="197"/>
    </row>
    <row r="80" spans="1:12" ht="12.75" customHeight="1">
      <c r="I80" s="327"/>
      <c r="J80" s="328"/>
      <c r="K80" s="197"/>
      <c r="L80" s="197"/>
    </row>
    <row r="81" spans="1:12" ht="12.75" customHeight="1">
      <c r="I81" s="327"/>
      <c r="J81" s="328"/>
      <c r="K81" s="197"/>
      <c r="L81" s="197"/>
    </row>
    <row r="82" spans="1:12" ht="12.75" customHeight="1">
      <c r="I82" s="327"/>
      <c r="J82" s="328"/>
      <c r="K82" s="197"/>
      <c r="L82" s="197"/>
    </row>
    <row r="83" spans="1:12" ht="12.75" customHeight="1">
      <c r="I83" s="327"/>
      <c r="J83" s="328"/>
      <c r="K83" s="197"/>
      <c r="L83" s="197"/>
    </row>
    <row r="84" spans="1:12" ht="12.75" customHeight="1">
      <c r="I84" s="327"/>
      <c r="J84" s="328"/>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5" t="s">
        <v>1064</v>
      </c>
      <c r="B1" s="991"/>
      <c r="C1" s="991"/>
      <c r="D1" s="991"/>
      <c r="E1" s="991"/>
      <c r="F1" s="991"/>
      <c r="G1" s="992" t="s">
        <v>1535</v>
      </c>
    </row>
    <row r="2" spans="1:8">
      <c r="A2" s="993" t="s">
        <v>1065</v>
      </c>
      <c r="B2" s="991"/>
      <c r="C2" s="991"/>
      <c r="D2" s="991"/>
      <c r="E2" s="991"/>
      <c r="F2" s="991"/>
      <c r="G2" s="994" t="s">
        <v>1536</v>
      </c>
    </row>
    <row r="3" spans="1:8">
      <c r="A3" s="991"/>
      <c r="B3" s="991"/>
      <c r="C3" s="991"/>
      <c r="D3" s="991"/>
      <c r="E3" s="991"/>
      <c r="F3" s="991"/>
      <c r="G3" s="991"/>
    </row>
    <row r="4" spans="1:8">
      <c r="A4" s="1041"/>
      <c r="B4" s="1041"/>
      <c r="C4" s="1042"/>
      <c r="D4" s="1042"/>
      <c r="E4" s="1043"/>
      <c r="F4" s="1043"/>
      <c r="G4" s="1044" t="s">
        <v>1537</v>
      </c>
    </row>
    <row r="5" spans="1:8" s="63" customFormat="1" ht="14.45" customHeight="1">
      <c r="A5" s="1170" t="s">
        <v>1124</v>
      </c>
      <c r="B5" s="1171" t="s">
        <v>1066</v>
      </c>
      <c r="C5" s="1171"/>
      <c r="D5" s="1171"/>
      <c r="E5" s="1171"/>
      <c r="F5" s="1171"/>
      <c r="G5" s="1171"/>
      <c r="H5" s="891"/>
    </row>
    <row r="6" spans="1:8" s="63" customFormat="1" ht="22.9" customHeight="1">
      <c r="A6" s="1170"/>
      <c r="B6" s="1172" t="s">
        <v>1535</v>
      </c>
      <c r="C6" s="1172"/>
      <c r="D6" s="1173" t="s">
        <v>17</v>
      </c>
      <c r="E6" s="1173"/>
      <c r="F6" s="1182" t="s">
        <v>228</v>
      </c>
      <c r="G6" s="1182"/>
    </row>
    <row r="7" spans="1:8" s="63" customFormat="1">
      <c r="A7" s="1170"/>
      <c r="B7" s="1174" t="s">
        <v>1536</v>
      </c>
      <c r="C7" s="1175"/>
      <c r="D7" s="1184" t="s">
        <v>45</v>
      </c>
      <c r="E7" s="1184"/>
      <c r="F7" s="1184" t="s">
        <v>51</v>
      </c>
      <c r="G7" s="1184"/>
    </row>
    <row r="8" spans="1:8" s="63" customFormat="1">
      <c r="A8" s="1170"/>
      <c r="B8" s="1045" t="s">
        <v>27</v>
      </c>
      <c r="C8" s="1045" t="s">
        <v>28</v>
      </c>
      <c r="D8" s="1011" t="s">
        <v>1110</v>
      </c>
      <c r="E8" s="1011" t="s">
        <v>143</v>
      </c>
      <c r="F8" s="1011" t="s">
        <v>1110</v>
      </c>
      <c r="G8" s="1011" t="s">
        <v>143</v>
      </c>
    </row>
    <row r="9" spans="1:8" s="63" customFormat="1">
      <c r="A9" s="1170"/>
      <c r="B9" s="1046" t="s">
        <v>29</v>
      </c>
      <c r="C9" s="1046" t="s">
        <v>30</v>
      </c>
      <c r="D9" s="1012" t="s">
        <v>1111</v>
      </c>
      <c r="E9" s="1012" t="s">
        <v>144</v>
      </c>
      <c r="F9" s="1012" t="s">
        <v>1111</v>
      </c>
      <c r="G9" s="1012" t="s">
        <v>144</v>
      </c>
    </row>
    <row r="10" spans="1:8" s="63" customFormat="1" ht="15" customHeight="1">
      <c r="A10" s="1047" t="s">
        <v>1511</v>
      </c>
      <c r="B10" s="1048">
        <v>80.673640000000006</v>
      </c>
      <c r="C10" s="1049">
        <v>4.3343631940125538E-4</v>
      </c>
      <c r="D10" s="1050">
        <v>2.2069812967018407</v>
      </c>
      <c r="E10" s="1051">
        <v>2.8126357527813006E-2</v>
      </c>
      <c r="F10" s="1050">
        <v>2.2069812967018407</v>
      </c>
      <c r="G10" s="1051">
        <v>2.8126357527813006E-2</v>
      </c>
    </row>
    <row r="11" spans="1:8" s="63" customFormat="1" ht="15" customHeight="1">
      <c r="A11" s="1047" t="s">
        <v>861</v>
      </c>
      <c r="B11" s="1048">
        <v>3503.5496910000002</v>
      </c>
      <c r="C11" s="1049">
        <v>1.8823567188817135E-2</v>
      </c>
      <c r="D11" s="1050">
        <v>45.944428540646641</v>
      </c>
      <c r="E11" s="1049">
        <v>1.3287933425913057E-2</v>
      </c>
      <c r="F11" s="1050">
        <v>45.944428540646641</v>
      </c>
      <c r="G11" s="1049">
        <v>1.3287933425913057E-2</v>
      </c>
    </row>
    <row r="12" spans="1:8" s="63" customFormat="1" ht="15" customHeight="1">
      <c r="A12" s="1047" t="s">
        <v>846</v>
      </c>
      <c r="B12" s="1048">
        <v>3445.8047009000002</v>
      </c>
      <c r="C12" s="1049">
        <v>1.8513319926231661E-2</v>
      </c>
      <c r="D12" s="1050">
        <v>68.619818027878864</v>
      </c>
      <c r="E12" s="1049">
        <v>2.031864419857321E-2</v>
      </c>
      <c r="F12" s="1050">
        <v>68.619818027878864</v>
      </c>
      <c r="G12" s="1049">
        <v>2.031864419857321E-2</v>
      </c>
    </row>
    <row r="13" spans="1:8" s="63" customFormat="1" ht="15" customHeight="1">
      <c r="A13" s="1047" t="s">
        <v>183</v>
      </c>
      <c r="B13" s="1048">
        <v>3506.9923828999999</v>
      </c>
      <c r="C13" s="1049">
        <v>1.8842063784557311E-2</v>
      </c>
      <c r="D13" s="1050">
        <v>74.260159129345084</v>
      </c>
      <c r="E13" s="1049">
        <v>2.1632960070440577E-2</v>
      </c>
      <c r="F13" s="1050">
        <v>74.260159129345084</v>
      </c>
      <c r="G13" s="1049">
        <v>2.1632960070440577E-2</v>
      </c>
    </row>
    <row r="14" spans="1:8" s="63" customFormat="1" ht="15" customHeight="1">
      <c r="A14" s="1047" t="s">
        <v>863</v>
      </c>
      <c r="B14" s="1048">
        <v>12939.641591199999</v>
      </c>
      <c r="C14" s="1049">
        <v>6.9520981396911444E-2</v>
      </c>
      <c r="D14" s="1050">
        <v>325.13276380601201</v>
      </c>
      <c r="E14" s="1049">
        <v>2.5774508405745022E-2</v>
      </c>
      <c r="F14" s="1050">
        <v>325.13276380601201</v>
      </c>
      <c r="G14" s="1049">
        <v>2.5774508405745022E-2</v>
      </c>
    </row>
    <row r="15" spans="1:8" s="63" customFormat="1" ht="15" customHeight="1">
      <c r="A15" s="1047" t="s">
        <v>184</v>
      </c>
      <c r="B15" s="1048">
        <v>1018.1117750999999</v>
      </c>
      <c r="C15" s="1049">
        <v>5.4700224328345995E-3</v>
      </c>
      <c r="D15" s="1050">
        <v>16.743037957522006</v>
      </c>
      <c r="E15" s="1049">
        <v>1.6720152463816973E-2</v>
      </c>
      <c r="F15" s="1050">
        <v>16.743037957522006</v>
      </c>
      <c r="G15" s="1049">
        <v>1.6720152463816973E-2</v>
      </c>
    </row>
    <row r="16" spans="1:8" s="63" customFormat="1" ht="15" customHeight="1">
      <c r="A16" s="1047" t="s">
        <v>185</v>
      </c>
      <c r="B16" s="1048">
        <v>23427.202310699999</v>
      </c>
      <c r="C16" s="1049">
        <v>0.12586763586492927</v>
      </c>
      <c r="D16" s="1050">
        <v>496.59497511037625</v>
      </c>
      <c r="E16" s="1049">
        <v>2.1656424875394986E-2</v>
      </c>
      <c r="F16" s="1050">
        <v>496.59497511037625</v>
      </c>
      <c r="G16" s="1049">
        <v>2.1656424875394986E-2</v>
      </c>
    </row>
    <row r="17" spans="1:7" s="63" customFormat="1" ht="15" customHeight="1">
      <c r="A17" s="1047" t="s">
        <v>186</v>
      </c>
      <c r="B17" s="1048">
        <v>13065.855584200001</v>
      </c>
      <c r="C17" s="1049">
        <v>7.0199092965731902E-2</v>
      </c>
      <c r="D17" s="1050">
        <v>176.47638982744684</v>
      </c>
      <c r="E17" s="1049">
        <v>1.3691612851648882E-2</v>
      </c>
      <c r="F17" s="1050">
        <v>176.47638982744684</v>
      </c>
      <c r="G17" s="1049">
        <v>1.3691612851648882E-2</v>
      </c>
    </row>
    <row r="18" spans="1:7" s="63" customFormat="1" ht="15" customHeight="1">
      <c r="A18" s="1047" t="s">
        <v>187</v>
      </c>
      <c r="B18" s="1048">
        <v>10968.611369999999</v>
      </c>
      <c r="C18" s="1049">
        <v>5.8931201581527259E-2</v>
      </c>
      <c r="D18" s="1050">
        <v>280.69826893158097</v>
      </c>
      <c r="E18" s="1049">
        <v>2.6263150371565125E-2</v>
      </c>
      <c r="F18" s="1050">
        <v>280.69826893158097</v>
      </c>
      <c r="G18" s="1049">
        <v>2.6263150371565125E-2</v>
      </c>
    </row>
    <row r="19" spans="1:7" s="63" customFormat="1" ht="15" customHeight="1">
      <c r="A19" s="1047" t="s">
        <v>188</v>
      </c>
      <c r="B19" s="1048">
        <v>26135.285219999998</v>
      </c>
      <c r="C19" s="1049">
        <v>0.14041738828517999</v>
      </c>
      <c r="D19" s="1050">
        <v>733.6985267887685</v>
      </c>
      <c r="E19" s="1049">
        <v>2.8883964440884924E-2</v>
      </c>
      <c r="F19" s="1050">
        <v>733.6985267887685</v>
      </c>
      <c r="G19" s="1049">
        <v>2.8883964440884924E-2</v>
      </c>
    </row>
    <row r="20" spans="1:7" s="63" customFormat="1" ht="15" customHeight="1">
      <c r="A20" s="1047" t="s">
        <v>189</v>
      </c>
      <c r="B20" s="1048">
        <v>33406.38925</v>
      </c>
      <c r="C20" s="1049">
        <v>0.17948294388359895</v>
      </c>
      <c r="D20" s="1050">
        <v>853.38574346340465</v>
      </c>
      <c r="E20" s="1049">
        <v>2.6215268993291074E-2</v>
      </c>
      <c r="F20" s="1050">
        <v>853.38574346340465</v>
      </c>
      <c r="G20" s="1049">
        <v>2.6215268993291074E-2</v>
      </c>
    </row>
    <row r="21" spans="1:7" s="63" customFormat="1" ht="15" customHeight="1">
      <c r="A21" s="1047" t="s">
        <v>632</v>
      </c>
      <c r="B21" s="1048">
        <v>8230.9328399999995</v>
      </c>
      <c r="C21" s="1049">
        <v>4.4222440383358451E-2</v>
      </c>
      <c r="D21" s="1050">
        <v>225.18705594000949</v>
      </c>
      <c r="E21" s="1049">
        <v>2.8128179686691235E-2</v>
      </c>
      <c r="F21" s="1050">
        <v>225.18705594000949</v>
      </c>
      <c r="G21" s="1049">
        <v>2.8128179686691235E-2</v>
      </c>
    </row>
    <row r="22" spans="1:7" s="63" customFormat="1" ht="15" customHeight="1">
      <c r="A22" s="1047" t="s">
        <v>190</v>
      </c>
      <c r="B22" s="1048">
        <v>4021.7574399999999</v>
      </c>
      <c r="C22" s="1049">
        <v>2.160774873079007E-2</v>
      </c>
      <c r="D22" s="1050">
        <v>116.21256641847503</v>
      </c>
      <c r="E22" s="1049">
        <v>2.9755788290790841E-2</v>
      </c>
      <c r="F22" s="1050">
        <v>116.21256641847503</v>
      </c>
      <c r="G22" s="1049">
        <v>2.9755788290790841E-2</v>
      </c>
    </row>
    <row r="23" spans="1:7" s="63" customFormat="1" ht="15" customHeight="1">
      <c r="A23" s="1047" t="s">
        <v>191</v>
      </c>
      <c r="B23" s="1048">
        <v>8094.1939699999994</v>
      </c>
      <c r="C23" s="1049">
        <v>4.3487781670402313E-2</v>
      </c>
      <c r="D23" s="1050">
        <v>219.50042298294466</v>
      </c>
      <c r="E23" s="1049">
        <v>2.7874154298498599E-2</v>
      </c>
      <c r="F23" s="1050">
        <v>219.50042298294466</v>
      </c>
      <c r="G23" s="1049">
        <v>2.7874154298498599E-2</v>
      </c>
    </row>
    <row r="24" spans="1:7" s="63" customFormat="1" ht="15" customHeight="1">
      <c r="A24" s="1047" t="s">
        <v>195</v>
      </c>
      <c r="B24" s="1048">
        <v>439.10111000000001</v>
      </c>
      <c r="C24" s="1049">
        <v>2.3591642693128233E-3</v>
      </c>
      <c r="D24" s="1050">
        <v>16.843982121574129</v>
      </c>
      <c r="E24" s="1049">
        <v>3.9890344080642182E-2</v>
      </c>
      <c r="F24" s="1050">
        <v>16.843982121574129</v>
      </c>
      <c r="G24" s="1049">
        <v>3.9890344080642182E-2</v>
      </c>
    </row>
    <row r="25" spans="1:7" s="63" customFormat="1" ht="15" customHeight="1">
      <c r="A25" s="1047" t="s">
        <v>227</v>
      </c>
      <c r="B25" s="1048">
        <v>299.91471999999999</v>
      </c>
      <c r="C25" s="1049">
        <v>1.6113557336827503E-3</v>
      </c>
      <c r="D25" s="1050">
        <v>7.69278755590949</v>
      </c>
      <c r="E25" s="1049">
        <v>2.6325154623297431E-2</v>
      </c>
      <c r="F25" s="1050">
        <v>7.69278755590949</v>
      </c>
      <c r="G25" s="1049">
        <v>2.6325154623297431E-2</v>
      </c>
    </row>
    <row r="26" spans="1:7" s="63" customFormat="1" ht="15" customHeight="1">
      <c r="A26" s="1047" t="s">
        <v>226</v>
      </c>
      <c r="B26" s="1048">
        <v>7982.5144600000003</v>
      </c>
      <c r="C26" s="1049">
        <v>4.2887759708247944E-2</v>
      </c>
      <c r="D26" s="1050">
        <v>83.107784042736967</v>
      </c>
      <c r="E26" s="1049">
        <v>1.0520762818261309E-2</v>
      </c>
      <c r="F26" s="1050">
        <v>83.107784042736967</v>
      </c>
      <c r="G26" s="1049">
        <v>1.0520762818261309E-2</v>
      </c>
    </row>
    <row r="27" spans="1:7" s="63" customFormat="1" ht="15" customHeight="1">
      <c r="A27" s="1047" t="s">
        <v>192</v>
      </c>
      <c r="B27" s="1048">
        <v>6812.9842138000004</v>
      </c>
      <c r="C27" s="1049">
        <v>3.6604209277879711E-2</v>
      </c>
      <c r="D27" s="1050">
        <v>263.81494045737691</v>
      </c>
      <c r="E27" s="1049">
        <v>4.0282199076941749E-2</v>
      </c>
      <c r="F27" s="1050">
        <v>263.81494045737691</v>
      </c>
      <c r="G27" s="1049">
        <v>4.0282199076941749E-2</v>
      </c>
    </row>
    <row r="28" spans="1:7" s="63" customFormat="1" ht="15" customHeight="1">
      <c r="A28" s="1047" t="s">
        <v>867</v>
      </c>
      <c r="B28" s="1048">
        <v>5177.9649019999997</v>
      </c>
      <c r="C28" s="1049">
        <v>2.7819719664462415E-2</v>
      </c>
      <c r="D28" s="1050">
        <v>177.51039539704107</v>
      </c>
      <c r="E28" s="1049">
        <v>3.5498852186864882E-2</v>
      </c>
      <c r="F28" s="1050">
        <v>177.51039539704107</v>
      </c>
      <c r="G28" s="1049">
        <v>3.5498852186864882E-2</v>
      </c>
    </row>
    <row r="29" spans="1:7" s="63" customFormat="1" ht="15" customHeight="1">
      <c r="A29" s="1047" t="s">
        <v>194</v>
      </c>
      <c r="B29" s="1048">
        <v>5972.3171679999996</v>
      </c>
      <c r="C29" s="1049">
        <v>3.2087546459969432E-2</v>
      </c>
      <c r="D29" s="1050">
        <v>210.90438281186471</v>
      </c>
      <c r="E29" s="1049">
        <v>3.6606365604296531E-2</v>
      </c>
      <c r="F29" s="1050">
        <v>210.90438281186471</v>
      </c>
      <c r="G29" s="1049">
        <v>3.6606365604296531E-2</v>
      </c>
    </row>
    <row r="30" spans="1:7" s="63" customFormat="1" ht="15" customHeight="1">
      <c r="A30" s="1047" t="s">
        <v>1583</v>
      </c>
      <c r="B30" s="1048">
        <v>7595.9054577999996</v>
      </c>
      <c r="C30" s="1049">
        <v>4.0810620472173306E-2</v>
      </c>
      <c r="D30" s="1050">
        <v>134.1605789095629</v>
      </c>
      <c r="E30" s="1049">
        <v>1.7979786375316609E-2</v>
      </c>
      <c r="F30" s="1050">
        <v>134.1605789095629</v>
      </c>
      <c r="G30" s="1049">
        <v>1.7979786375316609E-2</v>
      </c>
    </row>
    <row r="31" spans="1:7" s="63" customFormat="1" ht="18.75" customHeight="1">
      <c r="A31" s="1052" t="s">
        <v>1057</v>
      </c>
      <c r="B31" s="1053">
        <v>186125.70379759997</v>
      </c>
      <c r="C31" s="1054">
        <v>1</v>
      </c>
      <c r="D31" s="1055">
        <v>4528.695989517204</v>
      </c>
      <c r="E31" s="1054">
        <v>2.4938164148074815E-2</v>
      </c>
      <c r="F31" s="1055">
        <v>4528.695989517204</v>
      </c>
      <c r="G31" s="1054">
        <v>2.4938164148074815E-2</v>
      </c>
    </row>
    <row r="32" spans="1:7">
      <c r="A32" s="1056" t="s">
        <v>533</v>
      </c>
      <c r="B32" s="1057"/>
      <c r="C32" s="1057"/>
      <c r="D32" s="1058"/>
      <c r="E32" s="1059"/>
      <c r="F32" s="1059"/>
      <c r="G32" s="1059"/>
    </row>
    <row r="34" spans="1:13">
      <c r="A34" s="525"/>
      <c r="H34" s="888"/>
    </row>
    <row r="35" spans="1:13" ht="12.75" customHeight="1">
      <c r="A35" s="1060" t="s">
        <v>1067</v>
      </c>
      <c r="B35" s="991"/>
      <c r="C35" s="991"/>
      <c r="D35" s="991"/>
      <c r="E35" s="991"/>
      <c r="F35" s="991"/>
      <c r="G35" s="991"/>
      <c r="H35" s="991"/>
      <c r="I35" s="991"/>
      <c r="J35" s="992" t="str">
        <f>G1</f>
        <v>Siječanj 2023.</v>
      </c>
    </row>
    <row r="36" spans="1:13">
      <c r="A36" s="1061" t="s">
        <v>1068</v>
      </c>
      <c r="B36" s="991"/>
      <c r="C36" s="991"/>
      <c r="D36" s="991"/>
      <c r="E36" s="991"/>
      <c r="F36" s="991"/>
      <c r="G36" s="991"/>
      <c r="H36" s="991"/>
      <c r="I36" s="991"/>
      <c r="J36" s="994" t="str">
        <f>G2</f>
        <v>January 2023</v>
      </c>
      <c r="M36" s="787"/>
    </row>
    <row r="37" spans="1:13">
      <c r="A37" s="991"/>
      <c r="B37" s="991"/>
      <c r="C37" s="991"/>
      <c r="D37" s="991"/>
      <c r="E37" s="991"/>
      <c r="F37" s="991"/>
      <c r="G37" s="991"/>
      <c r="H37" s="991"/>
      <c r="I37" s="991"/>
      <c r="J37" s="991"/>
    </row>
    <row r="38" spans="1:13" ht="30" customHeight="1">
      <c r="A38" s="1183" t="s">
        <v>1123</v>
      </c>
      <c r="B38" s="996" t="s">
        <v>1598</v>
      </c>
      <c r="C38" s="1179" t="s">
        <v>1469</v>
      </c>
      <c r="D38" s="1179"/>
      <c r="E38" s="1179"/>
      <c r="F38" s="1179"/>
      <c r="G38" s="1179"/>
      <c r="H38" s="1179"/>
      <c r="I38" s="1179"/>
      <c r="J38" s="996"/>
    </row>
    <row r="39" spans="1:13" ht="42.75" customHeight="1">
      <c r="A39" s="1183"/>
      <c r="B39" s="1062" t="str">
        <f>J35</f>
        <v>Siječanj 2023.</v>
      </c>
      <c r="C39" s="1036" t="s">
        <v>633</v>
      </c>
      <c r="D39" s="1036" t="s">
        <v>59</v>
      </c>
      <c r="E39" s="1036" t="s">
        <v>60</v>
      </c>
      <c r="F39" s="995" t="s">
        <v>1459</v>
      </c>
      <c r="G39" s="995" t="s">
        <v>1460</v>
      </c>
      <c r="H39" s="995" t="s">
        <v>1461</v>
      </c>
      <c r="I39" s="995" t="s">
        <v>1465</v>
      </c>
      <c r="J39" s="995" t="s">
        <v>61</v>
      </c>
    </row>
    <row r="40" spans="1:13" ht="48" customHeight="1">
      <c r="A40" s="1183"/>
      <c r="B40" s="1063" t="str">
        <f>J36</f>
        <v>January 2023</v>
      </c>
      <c r="C40" s="1064" t="s">
        <v>240</v>
      </c>
      <c r="D40" s="1064" t="s">
        <v>1363</v>
      </c>
      <c r="E40" s="1064" t="s">
        <v>823</v>
      </c>
      <c r="F40" s="999" t="s">
        <v>1462</v>
      </c>
      <c r="G40" s="999" t="s">
        <v>1463</v>
      </c>
      <c r="H40" s="999" t="s">
        <v>1464</v>
      </c>
      <c r="I40" s="999" t="s">
        <v>1466</v>
      </c>
      <c r="J40" s="999" t="s">
        <v>822</v>
      </c>
    </row>
    <row r="41" spans="1:13" ht="15" customHeight="1">
      <c r="A41" s="1047" t="s">
        <v>1511</v>
      </c>
      <c r="B41" s="919">
        <v>13.492699999999999</v>
      </c>
      <c r="C41" s="1065">
        <v>1.6947141845376379E-2</v>
      </c>
      <c r="D41" s="1065">
        <v>1.6947141845376379E-2</v>
      </c>
      <c r="E41" s="1065"/>
      <c r="F41" s="1065"/>
      <c r="G41" s="1065"/>
      <c r="H41" s="1065"/>
      <c r="I41" s="1065"/>
      <c r="J41" s="1080">
        <v>44915</v>
      </c>
    </row>
    <row r="42" spans="1:13" ht="15" customHeight="1">
      <c r="A42" s="1047" t="s">
        <v>861</v>
      </c>
      <c r="B42" s="919">
        <v>22.070900000000002</v>
      </c>
      <c r="C42" s="1065">
        <v>1.8624476348630292E-2</v>
      </c>
      <c r="D42" s="1065">
        <v>1.8624476348630292E-2</v>
      </c>
      <c r="E42" s="1065">
        <v>-4.3339164524206941E-2</v>
      </c>
      <c r="F42" s="1065">
        <v>1.7439722530807611E-3</v>
      </c>
      <c r="G42" s="1065">
        <v>1.7644889302033784E-2</v>
      </c>
      <c r="H42" s="1065">
        <v>3.2840103059136982E-2</v>
      </c>
      <c r="I42" s="1065">
        <v>4.6890015516296568E-2</v>
      </c>
      <c r="J42" s="1080">
        <v>40906</v>
      </c>
    </row>
    <row r="43" spans="1:13" ht="15" customHeight="1">
      <c r="A43" s="1047" t="s">
        <v>846</v>
      </c>
      <c r="B43" s="919">
        <v>38.893599999999999</v>
      </c>
      <c r="C43" s="1065">
        <v>1.8081017400675581E-2</v>
      </c>
      <c r="D43" s="1065">
        <v>1.8081017400675581E-2</v>
      </c>
      <c r="E43" s="1065">
        <v>-4.162038995964612E-2</v>
      </c>
      <c r="F43" s="1065">
        <v>5.0223998691591998E-3</v>
      </c>
      <c r="G43" s="1065">
        <v>2.1021662910583272E-2</v>
      </c>
      <c r="H43" s="1065">
        <v>2.9396197690417125E-2</v>
      </c>
      <c r="I43" s="1065">
        <v>5.8496246481418934E-2</v>
      </c>
      <c r="J43" s="1080">
        <v>38054</v>
      </c>
    </row>
    <row r="44" spans="1:13" ht="15" customHeight="1">
      <c r="A44" s="1047" t="s">
        <v>183</v>
      </c>
      <c r="B44" s="919">
        <v>37.049900000000001</v>
      </c>
      <c r="C44" s="1065">
        <v>1.872135836340405E-2</v>
      </c>
      <c r="D44" s="1065">
        <v>1.872135836340405E-2</v>
      </c>
      <c r="E44" s="1065">
        <v>-3.934579201736621E-2</v>
      </c>
      <c r="F44" s="1065">
        <v>7.2881745019859334E-3</v>
      </c>
      <c r="G44" s="1065">
        <v>2.2880670462054331E-2</v>
      </c>
      <c r="H44" s="1065">
        <v>2.9436879290168916E-2</v>
      </c>
      <c r="I44" s="1065">
        <v>5.8216356106431943E-2</v>
      </c>
      <c r="J44" s="1080">
        <v>38335</v>
      </c>
    </row>
    <row r="45" spans="1:13" ht="15" customHeight="1">
      <c r="A45" s="1047" t="s">
        <v>863</v>
      </c>
      <c r="B45" s="919">
        <v>36.012099999999997</v>
      </c>
      <c r="C45" s="1065">
        <v>1.9121564688092008E-2</v>
      </c>
      <c r="D45" s="1065">
        <v>1.9121564688092008E-2</v>
      </c>
      <c r="E45" s="1065">
        <v>-3.8865853515982152E-2</v>
      </c>
      <c r="F45" s="1065">
        <v>6.4797108865322084E-3</v>
      </c>
      <c r="G45" s="1065">
        <v>2.1880705213545015E-2</v>
      </c>
      <c r="H45" s="1065">
        <v>2.9238802622669535E-2</v>
      </c>
      <c r="I45" s="1065">
        <v>5.7361759427859926E-2</v>
      </c>
      <c r="J45" s="1080">
        <v>38425</v>
      </c>
    </row>
    <row r="46" spans="1:13" ht="15" customHeight="1">
      <c r="A46" s="1066" t="s">
        <v>184</v>
      </c>
      <c r="B46" s="919">
        <v>14.058299999999999</v>
      </c>
      <c r="C46" s="1065">
        <v>5.7050262339848334E-3</v>
      </c>
      <c r="D46" s="1065">
        <v>5.7050262339848334E-3</v>
      </c>
      <c r="E46" s="1065">
        <v>-5.2168446348259789E-2</v>
      </c>
      <c r="F46" s="1065">
        <v>-1.739262530019503E-2</v>
      </c>
      <c r="G46" s="1065">
        <v>3.4385948535482491E-3</v>
      </c>
      <c r="H46" s="1065"/>
      <c r="I46" s="1065">
        <v>9.4916217469256381E-3</v>
      </c>
      <c r="J46" s="1080">
        <v>42734</v>
      </c>
    </row>
    <row r="47" spans="1:13" ht="15" customHeight="1">
      <c r="A47" s="1066" t="s">
        <v>185</v>
      </c>
      <c r="B47" s="919">
        <v>19.386099999999999</v>
      </c>
      <c r="C47" s="1065">
        <v>1.9258046136626294E-2</v>
      </c>
      <c r="D47" s="1065">
        <v>1.9258046136626294E-2</v>
      </c>
      <c r="E47" s="1065">
        <v>-3.9477953927160137E-2</v>
      </c>
      <c r="F47" s="1065">
        <v>5.3683906382029356E-3</v>
      </c>
      <c r="G47" s="1065">
        <v>2.2041883932392148E-2</v>
      </c>
      <c r="H47" s="1065">
        <v>3.7696681790255093E-2</v>
      </c>
      <c r="I47" s="1065">
        <v>3.7332707026941803E-2</v>
      </c>
      <c r="J47" s="1080">
        <v>41184</v>
      </c>
      <c r="K47" s="197"/>
      <c r="L47" s="197"/>
      <c r="M47" s="197"/>
    </row>
    <row r="48" spans="1:13" ht="15" customHeight="1">
      <c r="A48" s="1066" t="s">
        <v>186</v>
      </c>
      <c r="B48" s="919">
        <v>28.678699999999999</v>
      </c>
      <c r="C48" s="1065">
        <v>1.9189378820845926E-2</v>
      </c>
      <c r="D48" s="1065">
        <v>1.9189378820845926E-2</v>
      </c>
      <c r="E48" s="1065">
        <v>-4.0799531097266972E-2</v>
      </c>
      <c r="F48" s="1065">
        <v>5.9562193696351962E-3</v>
      </c>
      <c r="G48" s="1065">
        <v>2.1858763771904766E-2</v>
      </c>
      <c r="H48" s="1065">
        <v>3.1050645590529946E-2</v>
      </c>
      <c r="I48" s="1065">
        <v>5.5275847149923729E-2</v>
      </c>
      <c r="J48" s="1080">
        <v>39730</v>
      </c>
      <c r="K48" s="197"/>
      <c r="L48" s="197"/>
      <c r="M48" s="197"/>
    </row>
    <row r="49" spans="1:15" ht="15" customHeight="1">
      <c r="A49" s="1066" t="s">
        <v>187</v>
      </c>
      <c r="B49" s="919">
        <v>21.412600000000001</v>
      </c>
      <c r="C49" s="1065">
        <v>2.6154454361116741E-2</v>
      </c>
      <c r="D49" s="1065">
        <v>2.6154454361116741E-2</v>
      </c>
      <c r="E49" s="1065">
        <v>-4.6280256038438772E-2</v>
      </c>
      <c r="F49" s="1065">
        <v>4.7898482072543658E-3</v>
      </c>
      <c r="G49" s="1065">
        <v>2.3261734354453667E-2</v>
      </c>
      <c r="H49" s="1065">
        <v>3.1879209214397131E-2</v>
      </c>
      <c r="I49" s="1065">
        <v>2.7910005348724454E-2</v>
      </c>
      <c r="J49" s="1080">
        <v>38615</v>
      </c>
      <c r="K49" s="197"/>
      <c r="L49" s="197"/>
      <c r="M49" s="197"/>
    </row>
    <row r="50" spans="1:15" ht="15" customHeight="1">
      <c r="A50" s="1066" t="s">
        <v>188</v>
      </c>
      <c r="B50" s="919">
        <v>25.536999999999999</v>
      </c>
      <c r="C50" s="1065">
        <v>2.5462898168691961E-2</v>
      </c>
      <c r="D50" s="1065">
        <v>2.5462898168691961E-2</v>
      </c>
      <c r="E50" s="1065">
        <v>-4.3334307027352748E-2</v>
      </c>
      <c r="F50" s="1065">
        <v>7.4870142861682698E-3</v>
      </c>
      <c r="G50" s="1065">
        <v>2.6684610379222873E-2</v>
      </c>
      <c r="H50" s="1065">
        <v>3.6736704410433418E-2</v>
      </c>
      <c r="I50" s="1065">
        <v>4.5617634475328073E-2</v>
      </c>
      <c r="J50" s="1080">
        <v>39602</v>
      </c>
      <c r="K50" s="957"/>
      <c r="L50" s="197"/>
      <c r="M50" s="197"/>
    </row>
    <row r="51" spans="1:15" ht="15" customHeight="1">
      <c r="A51" s="1066" t="s">
        <v>189</v>
      </c>
      <c r="B51" s="919">
        <v>24.045400000000001</v>
      </c>
      <c r="C51" s="1065">
        <v>2.6691395391932771E-2</v>
      </c>
      <c r="D51" s="1065">
        <v>2.6691395391932771E-2</v>
      </c>
      <c r="E51" s="1065">
        <v>-4.1901186874415908E-2</v>
      </c>
      <c r="F51" s="1065">
        <v>1.0732917028340561E-2</v>
      </c>
      <c r="G51" s="1065">
        <v>3.021718281737118E-2</v>
      </c>
      <c r="H51" s="1065">
        <v>3.8817029126751779E-2</v>
      </c>
      <c r="I51" s="1065">
        <v>3.6131983193355532E-2</v>
      </c>
      <c r="J51" s="1080">
        <v>38846</v>
      </c>
      <c r="K51" s="1176"/>
      <c r="L51" s="197"/>
      <c r="M51" s="197"/>
    </row>
    <row r="52" spans="1:15" ht="15" customHeight="1">
      <c r="A52" s="1066" t="s">
        <v>632</v>
      </c>
      <c r="B52" s="919">
        <v>15.067299999999999</v>
      </c>
      <c r="C52" s="1065">
        <v>2.4595546997546958E-2</v>
      </c>
      <c r="D52" s="1065">
        <v>2.4595546997546958E-2</v>
      </c>
      <c r="E52" s="1065">
        <v>-3.1551188716217204E-2</v>
      </c>
      <c r="F52" s="1065">
        <v>1.832829543810699E-2</v>
      </c>
      <c r="G52" s="1065"/>
      <c r="H52" s="1065"/>
      <c r="I52" s="1065">
        <v>3.2153350323251617E-2</v>
      </c>
      <c r="J52" s="1080">
        <v>43494</v>
      </c>
      <c r="K52" s="1177"/>
      <c r="L52" s="197"/>
      <c r="M52" s="197"/>
    </row>
    <row r="53" spans="1:15" ht="15" customHeight="1">
      <c r="A53" s="1047" t="s">
        <v>190</v>
      </c>
      <c r="B53" s="919">
        <v>31.057700000000001</v>
      </c>
      <c r="C53" s="1065">
        <v>2.2144046533793427E-2</v>
      </c>
      <c r="D53" s="1065">
        <v>2.2144046533793427E-2</v>
      </c>
      <c r="E53" s="1065">
        <v>-4.3155987894915926E-2</v>
      </c>
      <c r="F53" s="1065">
        <v>1.390524728417164E-2</v>
      </c>
      <c r="G53" s="1065">
        <v>3.3345394899903624E-2</v>
      </c>
      <c r="H53" s="1065">
        <v>5.1784869882483653E-2</v>
      </c>
      <c r="I53" s="1065">
        <v>6.2169225675636541E-2</v>
      </c>
      <c r="J53" s="1080">
        <v>39812</v>
      </c>
      <c r="K53" s="328"/>
      <c r="L53" s="197"/>
      <c r="M53" s="197"/>
    </row>
    <row r="54" spans="1:15" ht="15" customHeight="1">
      <c r="A54" s="1047" t="s">
        <v>191</v>
      </c>
      <c r="B54" s="919">
        <v>19.4968</v>
      </c>
      <c r="C54" s="1065">
        <v>2.5558491933338923E-2</v>
      </c>
      <c r="D54" s="1065">
        <v>2.5558491933338923E-2</v>
      </c>
      <c r="E54" s="1065">
        <v>-5.660948087352724E-2</v>
      </c>
      <c r="F54" s="1065">
        <v>1.4128345389822217E-2</v>
      </c>
      <c r="G54" s="1065">
        <v>3.8294568145487151E-2</v>
      </c>
      <c r="H54" s="1065"/>
      <c r="I54" s="1065">
        <v>5.5692056764128139E-2</v>
      </c>
      <c r="J54" s="1080">
        <v>42367</v>
      </c>
      <c r="K54" s="328"/>
      <c r="L54" s="197"/>
      <c r="M54" s="197"/>
    </row>
    <row r="55" spans="1:15" ht="15" customHeight="1">
      <c r="A55" s="1047" t="s">
        <v>195</v>
      </c>
      <c r="B55" s="919">
        <v>16.381599999999999</v>
      </c>
      <c r="C55" s="1065">
        <v>3.0245019143815943E-2</v>
      </c>
      <c r="D55" s="1065">
        <v>3.0245019143815943E-2</v>
      </c>
      <c r="E55" s="1065">
        <v>-5.2777496982064465E-2</v>
      </c>
      <c r="F55" s="1065">
        <v>1.851232537103531E-2</v>
      </c>
      <c r="G55" s="1065">
        <v>3.8007056046345244E-2</v>
      </c>
      <c r="H55" s="1065"/>
      <c r="I55" s="1065">
        <v>3.8882659278649534E-2</v>
      </c>
      <c r="J55" s="1080">
        <v>42943</v>
      </c>
      <c r="K55" s="328"/>
      <c r="L55" s="197"/>
      <c r="M55" s="197"/>
    </row>
    <row r="56" spans="1:15" ht="15" customHeight="1">
      <c r="A56" s="1047" t="s">
        <v>227</v>
      </c>
      <c r="B56" s="919">
        <v>13.941700000000001</v>
      </c>
      <c r="C56" s="1065">
        <v>1.5164481428292742E-2</v>
      </c>
      <c r="D56" s="1065">
        <v>1.5164481428292742E-2</v>
      </c>
      <c r="E56" s="1065">
        <v>-8.2226738456161685E-2</v>
      </c>
      <c r="F56" s="1065">
        <v>-1.2869003311131166E-2</v>
      </c>
      <c r="G56" s="1065"/>
      <c r="H56" s="1065"/>
      <c r="I56" s="1065">
        <v>1.1439491093777177E-2</v>
      </c>
      <c r="J56" s="1080">
        <v>43378</v>
      </c>
      <c r="K56" s="328"/>
      <c r="L56" s="197"/>
      <c r="M56" s="197"/>
    </row>
    <row r="57" spans="1:15" ht="15" customHeight="1">
      <c r="A57" s="1047" t="s">
        <v>226</v>
      </c>
      <c r="B57" s="919">
        <v>14.381500000000001</v>
      </c>
      <c r="C57" s="1065">
        <v>1.7047036733207399E-2</v>
      </c>
      <c r="D57" s="1065">
        <v>1.7047036733207399E-2</v>
      </c>
      <c r="E57" s="1065">
        <v>-6.4072231665794233E-2</v>
      </c>
      <c r="F57" s="1065">
        <v>-6.5705804895493936E-3</v>
      </c>
      <c r="G57" s="1065"/>
      <c r="H57" s="1065"/>
      <c r="I57" s="1065">
        <v>1.8305910673729109E-2</v>
      </c>
      <c r="J57" s="1080">
        <v>43342</v>
      </c>
      <c r="K57" s="328"/>
      <c r="L57" s="197"/>
      <c r="M57" s="197"/>
    </row>
    <row r="58" spans="1:15" ht="15" customHeight="1">
      <c r="A58" s="1047" t="s">
        <v>192</v>
      </c>
      <c r="B58" s="919">
        <v>39.299700000000001</v>
      </c>
      <c r="C58" s="1065">
        <v>2.9016773187088063E-2</v>
      </c>
      <c r="D58" s="1065">
        <v>2.9016773187088063E-2</v>
      </c>
      <c r="E58" s="1065">
        <v>-3.3054411664337646E-2</v>
      </c>
      <c r="F58" s="1065">
        <v>1.8591969546332798E-2</v>
      </c>
      <c r="G58" s="1065">
        <v>2.5629789269413505E-2</v>
      </c>
      <c r="H58" s="1065">
        <v>5.0521898471001636E-2</v>
      </c>
      <c r="I58" s="1065">
        <v>6.2329548507031651E-2</v>
      </c>
      <c r="J58" s="1080">
        <v>38404</v>
      </c>
      <c r="K58" s="197"/>
      <c r="L58" s="197"/>
      <c r="M58" s="197"/>
    </row>
    <row r="59" spans="1:15" ht="15" customHeight="1">
      <c r="A59" s="1047" t="s">
        <v>193</v>
      </c>
      <c r="B59" s="919">
        <v>40.521299999999997</v>
      </c>
      <c r="C59" s="1065">
        <v>2.9308192451818593E-2</v>
      </c>
      <c r="D59" s="1065">
        <v>2.9308192451818593E-2</v>
      </c>
      <c r="E59" s="1065">
        <v>-4.2929661814456566E-2</v>
      </c>
      <c r="F59" s="1065">
        <v>1.5952864798977284E-2</v>
      </c>
      <c r="G59" s="1065">
        <v>2.3396195627459093E-2</v>
      </c>
      <c r="H59" s="1065">
        <v>4.5703917615933065E-2</v>
      </c>
      <c r="I59" s="1065">
        <v>6.1854499644835137E-2</v>
      </c>
      <c r="J59" s="1080">
        <v>38169</v>
      </c>
      <c r="K59" s="197"/>
      <c r="L59" s="197"/>
      <c r="M59" s="197"/>
    </row>
    <row r="60" spans="1:15" ht="15" customHeight="1">
      <c r="A60" s="1066" t="s">
        <v>194</v>
      </c>
      <c r="B60" s="919">
        <v>18.693200000000001</v>
      </c>
      <c r="C60" s="1065">
        <v>3.1326403828777272E-2</v>
      </c>
      <c r="D60" s="1065">
        <v>3.1326403828777272E-2</v>
      </c>
      <c r="E60" s="1065">
        <v>-3.4569753892047972E-2</v>
      </c>
      <c r="F60" s="1065">
        <v>1.7695238217209308E-2</v>
      </c>
      <c r="G60" s="1065">
        <v>3.0306452128259664E-2</v>
      </c>
      <c r="H60" s="1065"/>
      <c r="I60" s="1065">
        <v>4.8433346957720502E-2</v>
      </c>
      <c r="J60" s="1080">
        <v>42314</v>
      </c>
      <c r="K60" s="197"/>
      <c r="L60" s="197"/>
      <c r="M60" s="197"/>
    </row>
    <row r="61" spans="1:15" ht="15" customHeight="1">
      <c r="A61" s="1047" t="s">
        <v>1583</v>
      </c>
      <c r="B61" s="919">
        <v>34.577199999999998</v>
      </c>
      <c r="C61" s="1065">
        <v>1.566492738119285E-2</v>
      </c>
      <c r="D61" s="1065">
        <v>1.566492738119285E-2</v>
      </c>
      <c r="E61" s="1065">
        <v>-3.322741143085528E-2</v>
      </c>
      <c r="F61" s="1065">
        <v>1.1973826488319794E-2</v>
      </c>
      <c r="G61" s="1065">
        <v>2.5821829099313964E-2</v>
      </c>
      <c r="H61" s="1065">
        <v>5.3508422429883629E-2</v>
      </c>
      <c r="I61" s="1065">
        <v>6.1175337861583579E-2</v>
      </c>
      <c r="J61" s="1080">
        <v>39071</v>
      </c>
    </row>
    <row r="62" spans="1:15" ht="12.75" customHeight="1">
      <c r="A62" s="33" t="s">
        <v>533</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1070</v>
      </c>
    </row>
    <row r="67" spans="1:10" ht="12.75" customHeight="1"/>
    <row r="68" spans="1:10" ht="12.75" customHeight="1">
      <c r="B68" s="933"/>
      <c r="C68" s="76"/>
      <c r="D68" s="76"/>
      <c r="E68" s="76"/>
      <c r="F68" s="76"/>
      <c r="G68" s="934"/>
    </row>
    <row r="69" spans="1:10" ht="12.75" customHeight="1">
      <c r="B69" s="933"/>
      <c r="C69" s="76"/>
      <c r="D69" s="76"/>
      <c r="E69" s="76"/>
      <c r="F69" s="76"/>
      <c r="G69" s="934"/>
    </row>
    <row r="70" spans="1:10" ht="12.75" customHeight="1">
      <c r="B70" s="933"/>
      <c r="C70" s="76"/>
      <c r="D70" s="76"/>
      <c r="E70" s="76"/>
      <c r="F70" s="76"/>
      <c r="G70" s="934"/>
    </row>
    <row r="71" spans="1:10" ht="12.75" customHeight="1">
      <c r="B71" s="933"/>
      <c r="C71" s="76"/>
      <c r="D71" s="76"/>
      <c r="E71" s="76"/>
      <c r="F71" s="76"/>
      <c r="G71" s="934"/>
    </row>
    <row r="72" spans="1:10" ht="12.75" customHeight="1">
      <c r="B72" s="933"/>
      <c r="C72" s="76"/>
      <c r="D72" s="76"/>
      <c r="E72" s="76"/>
      <c r="F72" s="76"/>
      <c r="G72" s="934"/>
    </row>
    <row r="73" spans="1:10" ht="12.75" customHeight="1">
      <c r="B73" s="933"/>
      <c r="C73" s="76"/>
      <c r="D73" s="76"/>
      <c r="E73" s="76"/>
      <c r="F73" s="76"/>
      <c r="G73" s="934"/>
    </row>
    <row r="74" spans="1:10" ht="12.75" customHeight="1">
      <c r="B74" s="933"/>
      <c r="C74" s="76"/>
      <c r="D74" s="76"/>
      <c r="E74" s="76"/>
      <c r="F74" s="76"/>
      <c r="G74" s="934"/>
    </row>
    <row r="75" spans="1:10" ht="12.75" customHeight="1">
      <c r="B75" s="933"/>
      <c r="C75" s="76"/>
      <c r="D75" s="76"/>
      <c r="E75" s="76"/>
      <c r="F75" s="76"/>
      <c r="G75" s="934"/>
    </row>
    <row r="76" spans="1:10" ht="12.75" customHeight="1">
      <c r="B76" s="933"/>
      <c r="C76" s="76"/>
      <c r="D76" s="76"/>
      <c r="E76" s="76"/>
      <c r="F76" s="76"/>
      <c r="G76" s="934"/>
    </row>
    <row r="77" spans="1:10" ht="12.75" customHeight="1">
      <c r="B77" s="933"/>
      <c r="C77" s="76"/>
      <c r="D77" s="76"/>
      <c r="E77" s="76"/>
      <c r="F77" s="76"/>
      <c r="G77" s="934"/>
    </row>
    <row r="78" spans="1:10" ht="12.75" customHeight="1">
      <c r="B78" s="933"/>
      <c r="C78" s="76"/>
      <c r="D78" s="76"/>
      <c r="E78" s="76"/>
      <c r="F78" s="76"/>
      <c r="G78" s="934"/>
    </row>
    <row r="79" spans="1:10" ht="12.75" customHeight="1">
      <c r="B79" s="933"/>
      <c r="C79" s="76"/>
      <c r="D79" s="76"/>
      <c r="E79" s="76"/>
      <c r="F79" s="76"/>
      <c r="G79" s="934"/>
    </row>
    <row r="80" spans="1:10" ht="12.75" customHeight="1">
      <c r="A80" s="326"/>
      <c r="B80" s="933"/>
      <c r="C80" s="76"/>
      <c r="D80" s="76"/>
      <c r="E80" s="76"/>
      <c r="F80" s="76"/>
      <c r="G80" s="934"/>
    </row>
    <row r="81" spans="1:7" ht="12.75" customHeight="1">
      <c r="A81" s="326"/>
      <c r="B81" s="933"/>
      <c r="C81" s="76"/>
      <c r="D81" s="76"/>
      <c r="E81" s="76"/>
      <c r="F81" s="76"/>
      <c r="G81" s="934"/>
    </row>
    <row r="82" spans="1:7" ht="12.75" customHeight="1">
      <c r="A82" s="326"/>
      <c r="B82" s="933"/>
      <c r="C82" s="76"/>
      <c r="D82" s="76"/>
      <c r="E82" s="76"/>
      <c r="F82" s="76"/>
      <c r="G82" s="934"/>
    </row>
    <row r="83" spans="1:7" ht="12.75" customHeight="1">
      <c r="A83" s="903"/>
      <c r="B83" s="933"/>
      <c r="C83" s="76"/>
      <c r="D83" s="76"/>
      <c r="E83" s="76"/>
      <c r="F83" s="76"/>
      <c r="G83" s="934"/>
    </row>
    <row r="84" spans="1:7">
      <c r="A84" s="903"/>
      <c r="B84" s="933"/>
      <c r="C84" s="76"/>
      <c r="D84" s="76"/>
      <c r="E84" s="76"/>
      <c r="F84" s="76"/>
      <c r="G84" s="934"/>
    </row>
    <row r="85" spans="1:7">
      <c r="A85" s="903"/>
      <c r="B85" s="933"/>
      <c r="C85" s="76"/>
      <c r="D85" s="76"/>
      <c r="E85" s="76"/>
      <c r="F85" s="76"/>
      <c r="G85" s="934"/>
    </row>
    <row r="86" spans="1:7">
      <c r="A86" s="903"/>
      <c r="B86" s="933"/>
      <c r="C86" s="76"/>
      <c r="D86" s="76"/>
      <c r="E86" s="76"/>
      <c r="F86" s="76"/>
      <c r="G86" s="934"/>
    </row>
    <row r="87" spans="1:7">
      <c r="A87" s="903"/>
      <c r="B87" s="933"/>
      <c r="C87" s="76"/>
      <c r="D87" s="76"/>
      <c r="E87" s="76"/>
      <c r="F87" s="76"/>
      <c r="G87" s="934"/>
    </row>
    <row r="88" spans="1:7">
      <c r="A88" s="903"/>
    </row>
    <row r="89" spans="1:7">
      <c r="A89" s="903"/>
    </row>
    <row r="90" spans="1:7">
      <c r="A90" s="906"/>
    </row>
    <row r="91" spans="1:7">
      <c r="A91" s="906"/>
    </row>
    <row r="92" spans="1:7">
      <c r="A92" s="906"/>
    </row>
    <row r="93" spans="1:7">
      <c r="A93" s="906"/>
    </row>
    <row r="94" spans="1:7">
      <c r="A94" s="903"/>
    </row>
    <row r="95" spans="1:7">
      <c r="A95" s="903"/>
    </row>
    <row r="96" spans="1:7">
      <c r="A96" s="903"/>
    </row>
    <row r="97" spans="1:1">
      <c r="A97" s="903"/>
    </row>
    <row r="98" spans="1:1">
      <c r="A98" s="903"/>
    </row>
    <row r="99" spans="1:1">
      <c r="A99" s="906"/>
    </row>
    <row r="100" spans="1:1">
      <c r="A100" s="906"/>
    </row>
    <row r="101" spans="1:1">
      <c r="A101" s="906"/>
    </row>
    <row r="102" spans="1:1">
      <c r="A102" s="906"/>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1091</v>
      </c>
      <c r="B1" s="141"/>
      <c r="C1" s="141"/>
      <c r="AS1" s="137" t="str">
        <f>Naslovnica!A20</f>
        <v>Siječanj 2023.</v>
      </c>
    </row>
    <row r="2" spans="1:45" ht="12.75" customHeight="1">
      <c r="A2" s="550" t="s">
        <v>1092</v>
      </c>
      <c r="B2" s="550"/>
      <c r="C2" s="550"/>
      <c r="I2" s="516"/>
      <c r="AS2" s="527" t="str">
        <f>Naslovnica!A24</f>
        <v>January 2023</v>
      </c>
    </row>
    <row r="3" spans="1:45" ht="12.75" customHeight="1">
      <c r="AS3" s="24"/>
    </row>
    <row r="4" spans="1:45" ht="12.75" customHeight="1">
      <c r="A4" s="326"/>
      <c r="B4" s="326"/>
      <c r="C4" s="326"/>
      <c r="D4" s="820"/>
      <c r="E4" s="820"/>
      <c r="F4" s="820"/>
      <c r="G4" s="820"/>
      <c r="H4" s="820"/>
      <c r="I4" s="820"/>
      <c r="J4" s="820"/>
      <c r="K4" s="820"/>
      <c r="L4" s="820"/>
      <c r="M4" s="820"/>
      <c r="N4" s="820"/>
      <c r="O4" s="820"/>
      <c r="P4" s="820"/>
      <c r="Q4" s="820"/>
      <c r="R4" s="820"/>
      <c r="S4" s="820"/>
      <c r="T4" s="820"/>
      <c r="U4" s="820"/>
      <c r="V4" s="820"/>
      <c r="W4" s="820"/>
      <c r="X4" s="820"/>
      <c r="Y4" s="820"/>
      <c r="Z4" s="820"/>
      <c r="AA4" s="820"/>
      <c r="AB4" s="820"/>
      <c r="AC4" s="820"/>
      <c r="AD4" s="820"/>
      <c r="AE4" s="820"/>
      <c r="AF4" s="820"/>
      <c r="AG4" s="820"/>
      <c r="AH4" s="820"/>
      <c r="AI4" s="820"/>
      <c r="AJ4" s="820"/>
      <c r="AK4" s="820"/>
      <c r="AL4" s="820"/>
      <c r="AM4" s="820"/>
      <c r="AN4" s="820"/>
      <c r="AO4" s="820"/>
      <c r="AP4" s="820"/>
      <c r="AQ4" s="820"/>
      <c r="AR4" s="261"/>
      <c r="AS4" s="13" t="s">
        <v>1537</v>
      </c>
    </row>
    <row r="5" spans="1:45" ht="48.75" customHeight="1">
      <c r="A5" s="1166" t="s">
        <v>544</v>
      </c>
      <c r="B5" s="1134" t="s">
        <v>1511</v>
      </c>
      <c r="C5" s="1134"/>
      <c r="D5" s="1134" t="s">
        <v>861</v>
      </c>
      <c r="E5" s="1134"/>
      <c r="F5" s="1134" t="s">
        <v>846</v>
      </c>
      <c r="G5" s="1134"/>
      <c r="H5" s="1134" t="s">
        <v>862</v>
      </c>
      <c r="I5" s="1134"/>
      <c r="J5" s="1168" t="s">
        <v>863</v>
      </c>
      <c r="K5" s="1168"/>
      <c r="L5" s="1134" t="s">
        <v>184</v>
      </c>
      <c r="M5" s="1134"/>
      <c r="N5" s="1134" t="s">
        <v>185</v>
      </c>
      <c r="O5" s="1134"/>
      <c r="P5" s="1134" t="s">
        <v>186</v>
      </c>
      <c r="Q5" s="1134"/>
      <c r="R5" s="1134" t="s">
        <v>190</v>
      </c>
      <c r="S5" s="1134"/>
      <c r="T5" s="1134" t="s">
        <v>187</v>
      </c>
      <c r="U5" s="1134"/>
      <c r="V5" s="1134" t="s">
        <v>864</v>
      </c>
      <c r="W5" s="1134"/>
      <c r="X5" s="1134" t="s">
        <v>865</v>
      </c>
      <c r="Y5" s="1134"/>
      <c r="Z5" s="1134" t="s">
        <v>632</v>
      </c>
      <c r="AA5" s="1134"/>
      <c r="AB5" s="1134" t="s">
        <v>189</v>
      </c>
      <c r="AC5" s="1134"/>
      <c r="AD5" s="1134" t="s">
        <v>866</v>
      </c>
      <c r="AE5" s="1134"/>
      <c r="AF5" s="1134" t="s">
        <v>867</v>
      </c>
      <c r="AG5" s="1134"/>
      <c r="AH5" s="1134" t="s">
        <v>868</v>
      </c>
      <c r="AI5" s="1134"/>
      <c r="AJ5" s="1134" t="s">
        <v>227</v>
      </c>
      <c r="AK5" s="1134"/>
      <c r="AL5" s="1134" t="s">
        <v>226</v>
      </c>
      <c r="AM5" s="1134"/>
      <c r="AN5" s="1134" t="s">
        <v>869</v>
      </c>
      <c r="AO5" s="1134"/>
      <c r="AP5" s="1134" t="s">
        <v>1583</v>
      </c>
      <c r="AQ5" s="1134"/>
      <c r="AR5" s="1134" t="s">
        <v>422</v>
      </c>
      <c r="AS5" s="1134"/>
    </row>
    <row r="6" spans="1:45">
      <c r="A6" s="1166"/>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c r="T6" s="703" t="s">
        <v>31</v>
      </c>
      <c r="U6" s="703" t="s">
        <v>32</v>
      </c>
      <c r="V6" s="703" t="s">
        <v>31</v>
      </c>
      <c r="W6" s="703" t="s">
        <v>32</v>
      </c>
      <c r="X6" s="703" t="s">
        <v>31</v>
      </c>
      <c r="Y6" s="703" t="s">
        <v>32</v>
      </c>
      <c r="Z6" s="703" t="s">
        <v>31</v>
      </c>
      <c r="AA6" s="703" t="s">
        <v>32</v>
      </c>
      <c r="AB6" s="703" t="s">
        <v>31</v>
      </c>
      <c r="AC6" s="703" t="s">
        <v>32</v>
      </c>
      <c r="AD6" s="703" t="s">
        <v>31</v>
      </c>
      <c r="AE6" s="703" t="s">
        <v>32</v>
      </c>
      <c r="AF6" s="703" t="s">
        <v>31</v>
      </c>
      <c r="AG6" s="703" t="s">
        <v>32</v>
      </c>
      <c r="AH6" s="703" t="s">
        <v>31</v>
      </c>
      <c r="AI6" s="703" t="s">
        <v>32</v>
      </c>
      <c r="AJ6" s="703" t="s">
        <v>31</v>
      </c>
      <c r="AK6" s="703" t="s">
        <v>32</v>
      </c>
      <c r="AL6" s="703" t="s">
        <v>31</v>
      </c>
      <c r="AM6" s="703" t="s">
        <v>32</v>
      </c>
      <c r="AN6" s="703" t="s">
        <v>31</v>
      </c>
      <c r="AO6" s="703" t="s">
        <v>32</v>
      </c>
      <c r="AP6" s="703" t="s">
        <v>31</v>
      </c>
      <c r="AQ6" s="703" t="s">
        <v>32</v>
      </c>
      <c r="AR6" s="703" t="s">
        <v>31</v>
      </c>
      <c r="AS6" s="703" t="s">
        <v>32</v>
      </c>
    </row>
    <row r="7" spans="1:45">
      <c r="A7" s="1166"/>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c r="T7" s="704" t="s">
        <v>29</v>
      </c>
      <c r="U7" s="704" t="s">
        <v>30</v>
      </c>
      <c r="V7" s="704" t="s">
        <v>29</v>
      </c>
      <c r="W7" s="704" t="s">
        <v>30</v>
      </c>
      <c r="X7" s="704" t="s">
        <v>29</v>
      </c>
      <c r="Y7" s="704" t="s">
        <v>30</v>
      </c>
      <c r="Z7" s="704" t="s">
        <v>29</v>
      </c>
      <c r="AA7" s="704" t="s">
        <v>30</v>
      </c>
      <c r="AB7" s="704" t="s">
        <v>29</v>
      </c>
      <c r="AC7" s="704" t="s">
        <v>30</v>
      </c>
      <c r="AD7" s="704" t="s">
        <v>29</v>
      </c>
      <c r="AE7" s="704" t="s">
        <v>30</v>
      </c>
      <c r="AF7" s="704" t="s">
        <v>29</v>
      </c>
      <c r="AG7" s="704" t="s">
        <v>30</v>
      </c>
      <c r="AH7" s="704" t="s">
        <v>29</v>
      </c>
      <c r="AI7" s="704" t="s">
        <v>30</v>
      </c>
      <c r="AJ7" s="704" t="s">
        <v>29</v>
      </c>
      <c r="AK7" s="704" t="s">
        <v>30</v>
      </c>
      <c r="AL7" s="704" t="s">
        <v>29</v>
      </c>
      <c r="AM7" s="704" t="s">
        <v>30</v>
      </c>
      <c r="AN7" s="704" t="s">
        <v>29</v>
      </c>
      <c r="AO7" s="704" t="s">
        <v>30</v>
      </c>
      <c r="AP7" s="704" t="s">
        <v>29</v>
      </c>
      <c r="AQ7" s="704" t="s">
        <v>30</v>
      </c>
      <c r="AR7" s="704" t="s">
        <v>29</v>
      </c>
      <c r="AS7" s="704" t="s">
        <v>30</v>
      </c>
    </row>
    <row r="8" spans="1:45" ht="18">
      <c r="A8" s="359" t="s">
        <v>423</v>
      </c>
      <c r="B8" s="377">
        <v>17.123909999999999</v>
      </c>
      <c r="C8" s="378">
        <v>0.21226152681346716</v>
      </c>
      <c r="D8" s="377">
        <v>107.81496000000001</v>
      </c>
      <c r="E8" s="378">
        <v>3.0773064331792027E-2</v>
      </c>
      <c r="F8" s="377">
        <v>117.59838000000001</v>
      </c>
      <c r="G8" s="378">
        <v>3.4127987479592253E-2</v>
      </c>
      <c r="H8" s="377">
        <v>155.45382999999998</v>
      </c>
      <c r="I8" s="378">
        <v>4.4326822860105558E-2</v>
      </c>
      <c r="J8" s="377">
        <v>426.92190000000005</v>
      </c>
      <c r="K8" s="378">
        <v>3.2993332674685523E-2</v>
      </c>
      <c r="L8" s="377">
        <v>50.674399999999999</v>
      </c>
      <c r="M8" s="378">
        <v>4.9772923754992794E-2</v>
      </c>
      <c r="N8" s="377">
        <v>800.19078999999999</v>
      </c>
      <c r="O8" s="378">
        <v>3.415648097504307E-2</v>
      </c>
      <c r="P8" s="377">
        <v>411.91755000000001</v>
      </c>
      <c r="Q8" s="378">
        <v>3.1526259248249137E-2</v>
      </c>
      <c r="R8" s="377">
        <v>443.55558000000002</v>
      </c>
      <c r="S8" s="378">
        <v>0.11028899346053053</v>
      </c>
      <c r="T8" s="377">
        <v>378.90315999999996</v>
      </c>
      <c r="U8" s="378">
        <v>3.4544314427652115E-2</v>
      </c>
      <c r="V8" s="377">
        <v>851.71927000000005</v>
      </c>
      <c r="W8" s="378">
        <v>0.12501412633537556</v>
      </c>
      <c r="X8" s="377">
        <v>994.47454000000005</v>
      </c>
      <c r="Y8" s="378">
        <v>0.12286270179413555</v>
      </c>
      <c r="Z8" s="377">
        <v>407.02530999999999</v>
      </c>
      <c r="AA8" s="378">
        <v>4.9450690208766183E-2</v>
      </c>
      <c r="AB8" s="377">
        <v>1106.6860900000001</v>
      </c>
      <c r="AC8" s="378">
        <v>3.3127976858498713E-2</v>
      </c>
      <c r="AD8" s="377">
        <v>1041.5035399999999</v>
      </c>
      <c r="AE8" s="378">
        <v>3.9850475372007442E-2</v>
      </c>
      <c r="AF8" s="377">
        <v>527.36857999999995</v>
      </c>
      <c r="AG8" s="378">
        <v>0.10184862029838909</v>
      </c>
      <c r="AH8" s="377">
        <v>48.175890000000003</v>
      </c>
      <c r="AI8" s="378">
        <v>0.10971479894459843</v>
      </c>
      <c r="AJ8" s="377">
        <v>37.31644</v>
      </c>
      <c r="AK8" s="378">
        <v>0.12442350278772579</v>
      </c>
      <c r="AL8" s="377">
        <v>100.72484</v>
      </c>
      <c r="AM8" s="378">
        <v>1.2618184471162235E-2</v>
      </c>
      <c r="AN8" s="377">
        <v>554.69672000000003</v>
      </c>
      <c r="AO8" s="378">
        <v>9.2877974506092656E-2</v>
      </c>
      <c r="AP8" s="377">
        <v>489.80484999999999</v>
      </c>
      <c r="AQ8" s="378">
        <v>6.4482746998275567E-2</v>
      </c>
      <c r="AR8" s="377">
        <v>9069.6505300000008</v>
      </c>
      <c r="AS8" s="378">
        <v>4.8728629876507015E-2</v>
      </c>
    </row>
    <row r="9" spans="1:45" ht="18">
      <c r="A9" s="359" t="s">
        <v>424</v>
      </c>
      <c r="B9" s="377">
        <v>5.4109999999999998E-2</v>
      </c>
      <c r="C9" s="378">
        <v>6.7072714209994735E-4</v>
      </c>
      <c r="D9" s="377">
        <v>9.4836799999999997</v>
      </c>
      <c r="E9" s="378">
        <v>2.706877549665922E-3</v>
      </c>
      <c r="F9" s="377">
        <v>10.664059999999999</v>
      </c>
      <c r="G9" s="378">
        <v>3.0947952357984906E-3</v>
      </c>
      <c r="H9" s="377">
        <v>13.390610000000001</v>
      </c>
      <c r="I9" s="378">
        <v>3.8182603635996499E-3</v>
      </c>
      <c r="J9" s="377">
        <v>41.681609999999999</v>
      </c>
      <c r="K9" s="378">
        <v>3.2212337318523569E-3</v>
      </c>
      <c r="L9" s="377">
        <v>0.69613999999999998</v>
      </c>
      <c r="M9" s="378">
        <v>6.8375596243469452E-4</v>
      </c>
      <c r="N9" s="377">
        <v>74.917509999999993</v>
      </c>
      <c r="O9" s="378">
        <v>3.1978854755533976E-3</v>
      </c>
      <c r="P9" s="377">
        <v>44.229990000000001</v>
      </c>
      <c r="Q9" s="378">
        <v>3.3851583436720939E-3</v>
      </c>
      <c r="R9" s="377">
        <v>0.13272</v>
      </c>
      <c r="S9" s="378">
        <v>3.3000498408974163E-5</v>
      </c>
      <c r="T9" s="377">
        <v>0.87722</v>
      </c>
      <c r="U9" s="378">
        <v>7.9975483715218927E-5</v>
      </c>
      <c r="V9" s="377">
        <v>2.7264499999999998</v>
      </c>
      <c r="W9" s="378">
        <v>4.0018439966385246E-4</v>
      </c>
      <c r="X9" s="377">
        <v>0.13272</v>
      </c>
      <c r="Y9" s="378">
        <v>1.6396938409421391E-5</v>
      </c>
      <c r="Z9" s="377">
        <v>0.95155999999999996</v>
      </c>
      <c r="AA9" s="378">
        <v>1.156077954342779E-4</v>
      </c>
      <c r="AB9" s="377">
        <v>2.6922800000000002</v>
      </c>
      <c r="AC9" s="378">
        <v>8.0591768833562286E-5</v>
      </c>
      <c r="AD9" s="377">
        <v>2.0415100000000002</v>
      </c>
      <c r="AE9" s="378">
        <v>7.8113170865177207E-5</v>
      </c>
      <c r="AF9" s="377">
        <v>2.5628899999999999</v>
      </c>
      <c r="AG9" s="378">
        <v>4.9496086868986095E-4</v>
      </c>
      <c r="AH9" s="377">
        <v>0.13272</v>
      </c>
      <c r="AI9" s="378">
        <v>3.0225384763887299E-4</v>
      </c>
      <c r="AJ9" s="377">
        <v>0.13272</v>
      </c>
      <c r="AK9" s="378">
        <v>4.4252579533275331E-4</v>
      </c>
      <c r="AL9" s="377">
        <v>0.13272</v>
      </c>
      <c r="AM9" s="378">
        <v>1.6626340066786423E-5</v>
      </c>
      <c r="AN9" s="377">
        <v>7.82355</v>
      </c>
      <c r="AO9" s="378">
        <v>1.3099689456377913E-3</v>
      </c>
      <c r="AP9" s="377">
        <v>3.7285599999999999</v>
      </c>
      <c r="AQ9" s="378">
        <v>4.9086445580906425E-4</v>
      </c>
      <c r="AR9" s="377">
        <v>219.18533000000002</v>
      </c>
      <c r="AS9" s="378">
        <v>1.1776198856396345E-3</v>
      </c>
    </row>
    <row r="10" spans="1:45" ht="27">
      <c r="A10" s="359" t="s">
        <v>425</v>
      </c>
      <c r="B10" s="377">
        <v>63.564120000000003</v>
      </c>
      <c r="C10" s="378">
        <v>0.78791684619660152</v>
      </c>
      <c r="D10" s="377">
        <v>3427.10725</v>
      </c>
      <c r="E10" s="378">
        <v>0.97818143118729395</v>
      </c>
      <c r="F10" s="377">
        <v>3336.95282</v>
      </c>
      <c r="G10" s="378">
        <v>0.9684103136535559</v>
      </c>
      <c r="H10" s="377">
        <v>3360.55638</v>
      </c>
      <c r="I10" s="378">
        <v>0.95824456282394321</v>
      </c>
      <c r="J10" s="377">
        <v>12545.64608</v>
      </c>
      <c r="K10" s="378">
        <v>0.96955128030748561</v>
      </c>
      <c r="L10" s="377">
        <v>967.51363000000003</v>
      </c>
      <c r="M10" s="378">
        <v>0.95030196978960402</v>
      </c>
      <c r="N10" s="377">
        <v>22702.358170000003</v>
      </c>
      <c r="O10" s="378">
        <v>0.96905972252219841</v>
      </c>
      <c r="P10" s="377">
        <v>12687.41257</v>
      </c>
      <c r="Q10" s="378">
        <v>0.9710357275899385</v>
      </c>
      <c r="R10" s="377">
        <v>3584.0581000000002</v>
      </c>
      <c r="S10" s="378">
        <v>0.89116714607234004</v>
      </c>
      <c r="T10" s="377">
        <v>10614.9264</v>
      </c>
      <c r="U10" s="378">
        <v>0.96775480887513676</v>
      </c>
      <c r="V10" s="377">
        <v>5966.2148499999994</v>
      </c>
      <c r="W10" s="378">
        <v>0.8757124128492404</v>
      </c>
      <c r="X10" s="377">
        <v>7111.8789900000002</v>
      </c>
      <c r="Y10" s="378">
        <v>0.87863955526136228</v>
      </c>
      <c r="Z10" s="377">
        <v>7834.7005899999995</v>
      </c>
      <c r="AA10" s="378">
        <v>0.95186059008106305</v>
      </c>
      <c r="AB10" s="377">
        <v>32354.234410000001</v>
      </c>
      <c r="AC10" s="378">
        <v>0.96850438303505071</v>
      </c>
      <c r="AD10" s="377">
        <v>25124.94009</v>
      </c>
      <c r="AE10" s="378">
        <v>0.96134172168028098</v>
      </c>
      <c r="AF10" s="377">
        <v>4654.7532799999999</v>
      </c>
      <c r="AG10" s="378">
        <v>0.89895419897294837</v>
      </c>
      <c r="AH10" s="377">
        <v>391.31684000000001</v>
      </c>
      <c r="AI10" s="378">
        <v>0.89117706853439749</v>
      </c>
      <c r="AJ10" s="377">
        <v>262.87491</v>
      </c>
      <c r="AK10" s="378">
        <v>0.87649885940910144</v>
      </c>
      <c r="AL10" s="377">
        <v>7896.6149800000003</v>
      </c>
      <c r="AM10" s="378">
        <v>0.98923904486105996</v>
      </c>
      <c r="AN10" s="377">
        <v>5416.55375</v>
      </c>
      <c r="AO10" s="378">
        <v>0.9069434214490768</v>
      </c>
      <c r="AP10" s="377">
        <v>7119.1637499999997</v>
      </c>
      <c r="AQ10" s="378">
        <v>0.93723701374240109</v>
      </c>
      <c r="AR10" s="377">
        <v>177423.34196000005</v>
      </c>
      <c r="AS10" s="378">
        <v>0.95324470697348673</v>
      </c>
    </row>
    <row r="11" spans="1:45" ht="18.75">
      <c r="A11" s="359" t="s">
        <v>426</v>
      </c>
      <c r="B11" s="379">
        <v>31.87594</v>
      </c>
      <c r="C11" s="380">
        <v>0.3951221241535649</v>
      </c>
      <c r="D11" s="379">
        <v>2823.23893</v>
      </c>
      <c r="E11" s="380">
        <v>0.8058224314780591</v>
      </c>
      <c r="F11" s="379">
        <v>2768.1122300000002</v>
      </c>
      <c r="G11" s="380">
        <v>0.80332823910963902</v>
      </c>
      <c r="H11" s="379">
        <v>2830.6625400000003</v>
      </c>
      <c r="I11" s="380">
        <v>0.80714818661795906</v>
      </c>
      <c r="J11" s="379">
        <v>10432.123880000001</v>
      </c>
      <c r="K11" s="380">
        <v>0.80621428340024515</v>
      </c>
      <c r="L11" s="379">
        <v>913.96941000000004</v>
      </c>
      <c r="M11" s="380">
        <v>0.89771027892438293</v>
      </c>
      <c r="N11" s="379">
        <v>18613.2428</v>
      </c>
      <c r="O11" s="380">
        <v>0.79451411029369312</v>
      </c>
      <c r="P11" s="379">
        <v>10486.24122</v>
      </c>
      <c r="Q11" s="380">
        <v>0.80256827911652784</v>
      </c>
      <c r="R11" s="379">
        <v>2572.2096800000004</v>
      </c>
      <c r="S11" s="380">
        <v>0.63957354921931853</v>
      </c>
      <c r="T11" s="379">
        <v>4879.75641</v>
      </c>
      <c r="U11" s="380">
        <v>0.44488369998653715</v>
      </c>
      <c r="V11" s="379">
        <v>3708.84861</v>
      </c>
      <c r="W11" s="380">
        <v>0.54437945109463359</v>
      </c>
      <c r="X11" s="379">
        <v>4684.5494000000008</v>
      </c>
      <c r="Y11" s="380">
        <v>0.5787542795938212</v>
      </c>
      <c r="Z11" s="379">
        <v>4109.0976200000005</v>
      </c>
      <c r="AA11" s="380">
        <v>0.49922623594144167</v>
      </c>
      <c r="AB11" s="379">
        <v>15282.304109999999</v>
      </c>
      <c r="AC11" s="380">
        <v>0.4574665042556193</v>
      </c>
      <c r="AD11" s="379">
        <v>11720.512640000001</v>
      </c>
      <c r="AE11" s="380">
        <v>0.44845550914557808</v>
      </c>
      <c r="AF11" s="379">
        <v>2846.37446</v>
      </c>
      <c r="AG11" s="380">
        <v>0.54970910781899884</v>
      </c>
      <c r="AH11" s="379">
        <v>244.12117000000001</v>
      </c>
      <c r="AI11" s="380">
        <v>0.555956622382485</v>
      </c>
      <c r="AJ11" s="379">
        <v>210.00728000000001</v>
      </c>
      <c r="AK11" s="380">
        <v>0.70022331681485994</v>
      </c>
      <c r="AL11" s="379">
        <v>6272.5094900000004</v>
      </c>
      <c r="AM11" s="380">
        <v>0.78578116224295569</v>
      </c>
      <c r="AN11" s="379">
        <v>3340.8858500000001</v>
      </c>
      <c r="AO11" s="380">
        <v>0.55939525080311581</v>
      </c>
      <c r="AP11" s="379">
        <v>4812.7585300000001</v>
      </c>
      <c r="AQ11" s="380">
        <v>0.63359905614201784</v>
      </c>
      <c r="AR11" s="379">
        <v>113583.40220000003</v>
      </c>
      <c r="AS11" s="380">
        <v>0.61025102870399506</v>
      </c>
    </row>
    <row r="12" spans="1:45" ht="19.5">
      <c r="A12" s="366" t="s">
        <v>427</v>
      </c>
      <c r="B12" s="379">
        <v>0</v>
      </c>
      <c r="C12" s="380">
        <v>0</v>
      </c>
      <c r="D12" s="379">
        <v>805.61868000000004</v>
      </c>
      <c r="E12" s="380">
        <v>0.22994355761513405</v>
      </c>
      <c r="F12" s="379">
        <v>846.09557999999993</v>
      </c>
      <c r="G12" s="380">
        <v>0.24554368317640379</v>
      </c>
      <c r="H12" s="379">
        <v>926.0094499999999</v>
      </c>
      <c r="I12" s="380">
        <v>0.2640466102181836</v>
      </c>
      <c r="J12" s="379">
        <v>3239.8537900000001</v>
      </c>
      <c r="K12" s="380">
        <v>0.25038203453795815</v>
      </c>
      <c r="L12" s="379">
        <v>48.868079999999999</v>
      </c>
      <c r="M12" s="380">
        <v>4.7998737427436503E-2</v>
      </c>
      <c r="N12" s="379">
        <v>5558.5456799999993</v>
      </c>
      <c r="O12" s="380">
        <v>0.2372688640515693</v>
      </c>
      <c r="P12" s="379">
        <v>3308.3541700000001</v>
      </c>
      <c r="Q12" s="380">
        <v>0.25320608759798191</v>
      </c>
      <c r="R12" s="379">
        <v>830.50737000000004</v>
      </c>
      <c r="S12" s="380">
        <v>0.20650359510493008</v>
      </c>
      <c r="T12" s="379">
        <v>1745.05341</v>
      </c>
      <c r="U12" s="380">
        <v>0.15909519912181921</v>
      </c>
      <c r="V12" s="379">
        <v>1162.5098700000001</v>
      </c>
      <c r="W12" s="380">
        <v>0.17063152246667029</v>
      </c>
      <c r="X12" s="379">
        <v>1865.1881799999999</v>
      </c>
      <c r="Y12" s="380">
        <v>0.23043532029415895</v>
      </c>
      <c r="Z12" s="379">
        <v>1136.9838500000001</v>
      </c>
      <c r="AA12" s="380">
        <v>0.13813547894287037</v>
      </c>
      <c r="AB12" s="379">
        <v>5174.4839499999998</v>
      </c>
      <c r="AC12" s="380">
        <v>0.15489503852919392</v>
      </c>
      <c r="AD12" s="379">
        <v>3891.2656499999998</v>
      </c>
      <c r="AE12" s="380">
        <v>0.14888935082377494</v>
      </c>
      <c r="AF12" s="379">
        <v>989.59649999999999</v>
      </c>
      <c r="AG12" s="380">
        <v>0.19111688105710584</v>
      </c>
      <c r="AH12" s="379">
        <v>107.64408</v>
      </c>
      <c r="AI12" s="380">
        <v>0.24514645385432982</v>
      </c>
      <c r="AJ12" s="379">
        <v>31.985419999999998</v>
      </c>
      <c r="AK12" s="380">
        <v>0.1066483832470777</v>
      </c>
      <c r="AL12" s="379">
        <v>1080.81322</v>
      </c>
      <c r="AM12" s="380">
        <v>0.13539758999697446</v>
      </c>
      <c r="AN12" s="379">
        <v>1111.1872100000001</v>
      </c>
      <c r="AO12" s="380">
        <v>0.18605629642424462</v>
      </c>
      <c r="AP12" s="379">
        <v>910.80656999999997</v>
      </c>
      <c r="AQ12" s="380">
        <v>0.11990757057158001</v>
      </c>
      <c r="AR12" s="379">
        <v>34771.370710000003</v>
      </c>
      <c r="AS12" s="380">
        <v>0.18681659762103392</v>
      </c>
    </row>
    <row r="13" spans="1:45" ht="19.5">
      <c r="A13" s="366" t="s">
        <v>428</v>
      </c>
      <c r="B13" s="379">
        <v>15.741389999999999</v>
      </c>
      <c r="C13" s="380">
        <v>0.19512433057439826</v>
      </c>
      <c r="D13" s="379">
        <v>1792.8362299999999</v>
      </c>
      <c r="E13" s="380">
        <v>0.51171993795812265</v>
      </c>
      <c r="F13" s="379">
        <v>1723.9288000000001</v>
      </c>
      <c r="G13" s="380">
        <v>0.50029788252277363</v>
      </c>
      <c r="H13" s="379">
        <v>1746.4204</v>
      </c>
      <c r="I13" s="380">
        <v>0.49798237656849431</v>
      </c>
      <c r="J13" s="379">
        <v>6564.3738099999991</v>
      </c>
      <c r="K13" s="380">
        <v>0.50730723561926161</v>
      </c>
      <c r="L13" s="379">
        <v>811.35840000000007</v>
      </c>
      <c r="M13" s="380">
        <v>0.79692467559897995</v>
      </c>
      <c r="N13" s="379">
        <v>11953.540449999999</v>
      </c>
      <c r="O13" s="380">
        <v>0.51024190988855644</v>
      </c>
      <c r="P13" s="379">
        <v>6732.22937</v>
      </c>
      <c r="Q13" s="380">
        <v>0.51525361917038248</v>
      </c>
      <c r="R13" s="379">
        <v>1633.46578</v>
      </c>
      <c r="S13" s="380">
        <v>0.40615720971973884</v>
      </c>
      <c r="T13" s="379">
        <v>1953.1361899999999</v>
      </c>
      <c r="U13" s="380">
        <v>0.17806594874370138</v>
      </c>
      <c r="V13" s="379">
        <v>2307.4853399999997</v>
      </c>
      <c r="W13" s="380">
        <v>0.33868937098462853</v>
      </c>
      <c r="X13" s="379">
        <v>2703.00324</v>
      </c>
      <c r="Y13" s="380">
        <v>0.33394347232328558</v>
      </c>
      <c r="Z13" s="379">
        <v>1884.81366</v>
      </c>
      <c r="AA13" s="380">
        <v>0.22899150031213231</v>
      </c>
      <c r="AB13" s="379">
        <v>6712.8882699999995</v>
      </c>
      <c r="AC13" s="380">
        <v>0.20094623874982237</v>
      </c>
      <c r="AD13" s="379">
        <v>5184.6953700000004</v>
      </c>
      <c r="AE13" s="380">
        <v>0.1983791386379215</v>
      </c>
      <c r="AF13" s="379">
        <v>1739.71632</v>
      </c>
      <c r="AG13" s="380">
        <v>0.33598457250257646</v>
      </c>
      <c r="AH13" s="379">
        <v>127.70048</v>
      </c>
      <c r="AI13" s="380">
        <v>0.29082249416313249</v>
      </c>
      <c r="AJ13" s="379">
        <v>174.10772</v>
      </c>
      <c r="AK13" s="380">
        <v>0.58052409031474017</v>
      </c>
      <c r="AL13" s="379">
        <v>4744.33169</v>
      </c>
      <c r="AM13" s="380">
        <v>0.59434050683824247</v>
      </c>
      <c r="AN13" s="379">
        <v>2047.1871899999999</v>
      </c>
      <c r="AO13" s="380">
        <v>0.34277938337551273</v>
      </c>
      <c r="AP13" s="379">
        <v>3705.5023500000002</v>
      </c>
      <c r="AQ13" s="380">
        <v>0.48782891908188653</v>
      </c>
      <c r="AR13" s="379">
        <v>66258.462449999977</v>
      </c>
      <c r="AS13" s="380">
        <v>0.35598770671845137</v>
      </c>
    </row>
    <row r="14" spans="1:45" ht="19.5">
      <c r="A14" s="366" t="s">
        <v>429</v>
      </c>
      <c r="B14" s="379">
        <v>0</v>
      </c>
      <c r="C14" s="380">
        <v>0</v>
      </c>
      <c r="D14" s="379">
        <v>0</v>
      </c>
      <c r="E14" s="380">
        <v>0</v>
      </c>
      <c r="F14" s="379">
        <v>0</v>
      </c>
      <c r="G14" s="380">
        <v>0</v>
      </c>
      <c r="H14" s="379">
        <v>0</v>
      </c>
      <c r="I14" s="380">
        <v>0</v>
      </c>
      <c r="J14" s="379">
        <v>0</v>
      </c>
      <c r="K14" s="380">
        <v>0</v>
      </c>
      <c r="L14" s="379">
        <v>0</v>
      </c>
      <c r="M14" s="380">
        <v>0</v>
      </c>
      <c r="N14" s="379">
        <v>0</v>
      </c>
      <c r="O14" s="380">
        <v>0</v>
      </c>
      <c r="P14" s="379">
        <v>0</v>
      </c>
      <c r="Q14" s="380">
        <v>0</v>
      </c>
      <c r="R14" s="379">
        <v>0</v>
      </c>
      <c r="S14" s="380">
        <v>0</v>
      </c>
      <c r="T14" s="379">
        <v>0</v>
      </c>
      <c r="U14" s="380">
        <v>0</v>
      </c>
      <c r="V14" s="379">
        <v>0</v>
      </c>
      <c r="W14" s="380">
        <v>0</v>
      </c>
      <c r="X14" s="379">
        <v>0</v>
      </c>
      <c r="Y14" s="380">
        <v>0</v>
      </c>
      <c r="Z14" s="379">
        <v>58.263599999999997</v>
      </c>
      <c r="AA14" s="380">
        <v>7.0786144332092502E-3</v>
      </c>
      <c r="AB14" s="379">
        <v>0</v>
      </c>
      <c r="AC14" s="380">
        <v>0</v>
      </c>
      <c r="AD14" s="379">
        <v>0</v>
      </c>
      <c r="AE14" s="380">
        <v>0</v>
      </c>
      <c r="AF14" s="379">
        <v>0</v>
      </c>
      <c r="AG14" s="380">
        <v>0</v>
      </c>
      <c r="AH14" s="379">
        <v>0</v>
      </c>
      <c r="AI14" s="380">
        <v>0</v>
      </c>
      <c r="AJ14" s="379">
        <v>0</v>
      </c>
      <c r="AK14" s="380">
        <v>0</v>
      </c>
      <c r="AL14" s="379">
        <v>0</v>
      </c>
      <c r="AM14" s="380">
        <v>0</v>
      </c>
      <c r="AN14" s="379">
        <v>0</v>
      </c>
      <c r="AO14" s="380">
        <v>0</v>
      </c>
      <c r="AP14" s="379">
        <v>0</v>
      </c>
      <c r="AQ14" s="380">
        <v>0</v>
      </c>
      <c r="AR14" s="379">
        <v>58.263599999999997</v>
      </c>
      <c r="AS14" s="380">
        <v>3.1303360479897717E-4</v>
      </c>
    </row>
    <row r="15" spans="1:45" ht="19.5">
      <c r="A15" s="366" t="s">
        <v>430</v>
      </c>
      <c r="B15" s="379">
        <v>0</v>
      </c>
      <c r="C15" s="380">
        <v>0</v>
      </c>
      <c r="D15" s="379">
        <v>25.491119999999999</v>
      </c>
      <c r="E15" s="380">
        <v>7.2757980492635741E-3</v>
      </c>
      <c r="F15" s="379">
        <v>29.341950000000001</v>
      </c>
      <c r="G15" s="380">
        <v>8.5152678312985421E-3</v>
      </c>
      <c r="H15" s="379">
        <v>38.19894</v>
      </c>
      <c r="I15" s="380">
        <v>1.0892222126812835E-2</v>
      </c>
      <c r="J15" s="379">
        <v>113.25566999999999</v>
      </c>
      <c r="K15" s="380">
        <v>8.7526125916810565E-3</v>
      </c>
      <c r="L15" s="379">
        <v>0</v>
      </c>
      <c r="M15" s="380">
        <v>0</v>
      </c>
      <c r="N15" s="379">
        <v>284.33072999999996</v>
      </c>
      <c r="O15" s="380">
        <v>1.213677699272833E-2</v>
      </c>
      <c r="P15" s="379">
        <v>120.56417999999999</v>
      </c>
      <c r="Q15" s="380">
        <v>9.2274232907351809E-3</v>
      </c>
      <c r="R15" s="379">
        <v>99.14273</v>
      </c>
      <c r="S15" s="380">
        <v>2.4651593607793513E-2</v>
      </c>
      <c r="T15" s="379">
        <v>580.06344999999999</v>
      </c>
      <c r="U15" s="380">
        <v>5.2883945873633417E-2</v>
      </c>
      <c r="V15" s="379">
        <v>43.784889999999997</v>
      </c>
      <c r="W15" s="380">
        <v>6.4266830196768017E-3</v>
      </c>
      <c r="X15" s="379">
        <v>116.35798</v>
      </c>
      <c r="Y15" s="380">
        <v>1.4375486976376476E-2</v>
      </c>
      <c r="Z15" s="379">
        <v>634.59190000000001</v>
      </c>
      <c r="AA15" s="380">
        <v>7.7098417923672433E-2</v>
      </c>
      <c r="AB15" s="379">
        <v>2238.0219300000003</v>
      </c>
      <c r="AC15" s="380">
        <v>6.6993829032271135E-2</v>
      </c>
      <c r="AD15" s="379">
        <v>1778.21849</v>
      </c>
      <c r="AE15" s="380">
        <v>6.8038993071298889E-2</v>
      </c>
      <c r="AF15" s="379">
        <v>37.048730000000006</v>
      </c>
      <c r="AG15" s="380">
        <v>7.1550755532450144E-3</v>
      </c>
      <c r="AH15" s="379">
        <v>5.07803</v>
      </c>
      <c r="AI15" s="380">
        <v>1.1564602968095434E-2</v>
      </c>
      <c r="AJ15" s="379">
        <v>3.9141399999999997</v>
      </c>
      <c r="AK15" s="380">
        <v>1.3050843253042064E-2</v>
      </c>
      <c r="AL15" s="379">
        <v>447.36457999999999</v>
      </c>
      <c r="AM15" s="380">
        <v>5.60430654077387E-2</v>
      </c>
      <c r="AN15" s="379">
        <v>33.335809999999995</v>
      </c>
      <c r="AO15" s="380">
        <v>5.5817213257001921E-3</v>
      </c>
      <c r="AP15" s="379">
        <v>82.349609999999998</v>
      </c>
      <c r="AQ15" s="380">
        <v>1.0841315815955403E-2</v>
      </c>
      <c r="AR15" s="379">
        <v>6710.4548600000007</v>
      </c>
      <c r="AS15" s="380">
        <v>3.6053348482871228E-2</v>
      </c>
    </row>
    <row r="16" spans="1:45" ht="19.5">
      <c r="A16" s="367" t="s">
        <v>431</v>
      </c>
      <c r="B16" s="379">
        <v>0</v>
      </c>
      <c r="C16" s="380">
        <v>0</v>
      </c>
      <c r="D16" s="379">
        <v>0</v>
      </c>
      <c r="E16" s="380">
        <v>0</v>
      </c>
      <c r="F16" s="379">
        <v>0</v>
      </c>
      <c r="G16" s="380">
        <v>0</v>
      </c>
      <c r="H16" s="379">
        <v>0</v>
      </c>
      <c r="I16" s="380">
        <v>0</v>
      </c>
      <c r="J16" s="379">
        <v>0</v>
      </c>
      <c r="K16" s="380">
        <v>0</v>
      </c>
      <c r="L16" s="379">
        <v>0</v>
      </c>
      <c r="M16" s="380">
        <v>0</v>
      </c>
      <c r="N16" s="379">
        <v>0</v>
      </c>
      <c r="O16" s="380">
        <v>0</v>
      </c>
      <c r="P16" s="379">
        <v>0</v>
      </c>
      <c r="Q16" s="380">
        <v>0</v>
      </c>
      <c r="R16" s="379">
        <v>0</v>
      </c>
      <c r="S16" s="380">
        <v>0</v>
      </c>
      <c r="T16" s="379">
        <v>0</v>
      </c>
      <c r="U16" s="380">
        <v>0</v>
      </c>
      <c r="V16" s="379">
        <v>0</v>
      </c>
      <c r="W16" s="380">
        <v>0</v>
      </c>
      <c r="X16" s="379">
        <v>0</v>
      </c>
      <c r="Y16" s="380">
        <v>0</v>
      </c>
      <c r="Z16" s="379">
        <v>0</v>
      </c>
      <c r="AA16" s="380">
        <v>0</v>
      </c>
      <c r="AB16" s="379">
        <v>0</v>
      </c>
      <c r="AC16" s="380">
        <v>0</v>
      </c>
      <c r="AD16" s="379">
        <v>0</v>
      </c>
      <c r="AE16" s="380">
        <v>0</v>
      </c>
      <c r="AF16" s="379">
        <v>0</v>
      </c>
      <c r="AG16" s="380">
        <v>0</v>
      </c>
      <c r="AH16" s="379">
        <v>0</v>
      </c>
      <c r="AI16" s="380">
        <v>0</v>
      </c>
      <c r="AJ16" s="379">
        <v>0</v>
      </c>
      <c r="AK16" s="380">
        <v>0</v>
      </c>
      <c r="AL16" s="379">
        <v>0</v>
      </c>
      <c r="AM16" s="380">
        <v>0</v>
      </c>
      <c r="AN16" s="379">
        <v>0</v>
      </c>
      <c r="AO16" s="380">
        <v>0</v>
      </c>
      <c r="AP16" s="379">
        <v>0</v>
      </c>
      <c r="AQ16" s="380">
        <v>0</v>
      </c>
      <c r="AR16" s="379">
        <v>0</v>
      </c>
      <c r="AS16" s="380">
        <v>0</v>
      </c>
    </row>
    <row r="17" spans="1:45" s="261" customFormat="1" ht="19.5">
      <c r="A17" s="367" t="s">
        <v>432</v>
      </c>
      <c r="B17" s="379">
        <v>16.134550000000001</v>
      </c>
      <c r="C17" s="380">
        <v>0.19999779357916661</v>
      </c>
      <c r="D17" s="379">
        <v>29.246669999999998</v>
      </c>
      <c r="E17" s="380">
        <v>8.3477251895348464E-3</v>
      </c>
      <c r="F17" s="379">
        <v>0</v>
      </c>
      <c r="G17" s="380">
        <v>0</v>
      </c>
      <c r="H17" s="379">
        <v>0</v>
      </c>
      <c r="I17" s="380">
        <v>0</v>
      </c>
      <c r="J17" s="379">
        <v>0</v>
      </c>
      <c r="K17" s="380">
        <v>0</v>
      </c>
      <c r="L17" s="379">
        <v>1.72946</v>
      </c>
      <c r="M17" s="380">
        <v>1.6986936346026758E-3</v>
      </c>
      <c r="N17" s="379">
        <v>0</v>
      </c>
      <c r="O17" s="380">
        <v>0</v>
      </c>
      <c r="P17" s="379">
        <v>0</v>
      </c>
      <c r="Q17" s="380">
        <v>0</v>
      </c>
      <c r="R17" s="379">
        <v>9.0937999999999999</v>
      </c>
      <c r="S17" s="380">
        <v>2.261150786856007E-3</v>
      </c>
      <c r="T17" s="379">
        <v>181.23020000000002</v>
      </c>
      <c r="U17" s="380">
        <v>1.6522620219335937E-2</v>
      </c>
      <c r="V17" s="379">
        <v>195.06851</v>
      </c>
      <c r="W17" s="380">
        <v>2.8631874623657946E-2</v>
      </c>
      <c r="X17" s="379">
        <v>0</v>
      </c>
      <c r="Y17" s="380">
        <v>0</v>
      </c>
      <c r="Z17" s="379">
        <v>94.249479999999991</v>
      </c>
      <c r="AA17" s="380">
        <v>1.1450643788754326E-2</v>
      </c>
      <c r="AB17" s="379">
        <v>516.49370999999996</v>
      </c>
      <c r="AC17" s="380">
        <v>1.5460925936495815E-2</v>
      </c>
      <c r="AD17" s="379">
        <v>366.00791999999996</v>
      </c>
      <c r="AE17" s="380">
        <v>1.4004359122888501E-2</v>
      </c>
      <c r="AF17" s="379">
        <v>80.012910000000005</v>
      </c>
      <c r="AG17" s="380">
        <v>1.5452578706071531E-2</v>
      </c>
      <c r="AH17" s="379">
        <v>3.6985799999999998</v>
      </c>
      <c r="AI17" s="380">
        <v>8.4230713969272349E-3</v>
      </c>
      <c r="AJ17" s="379">
        <v>0</v>
      </c>
      <c r="AK17" s="380">
        <v>0</v>
      </c>
      <c r="AL17" s="379">
        <v>0</v>
      </c>
      <c r="AM17" s="380">
        <v>0</v>
      </c>
      <c r="AN17" s="379">
        <v>149.17564000000002</v>
      </c>
      <c r="AO17" s="380">
        <v>2.4977849677658193E-2</v>
      </c>
      <c r="AP17" s="379">
        <v>114.1</v>
      </c>
      <c r="AQ17" s="380">
        <v>1.5021250672595916E-2</v>
      </c>
      <c r="AR17" s="379">
        <v>1756.2414299999998</v>
      </c>
      <c r="AS17" s="380">
        <v>9.4357812721872752E-3</v>
      </c>
    </row>
    <row r="18" spans="1:45" ht="19.5">
      <c r="A18" s="368" t="s">
        <v>433</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c r="T18" s="379">
        <v>0</v>
      </c>
      <c r="U18" s="380">
        <v>0</v>
      </c>
      <c r="V18" s="379">
        <v>0</v>
      </c>
      <c r="W18" s="380">
        <v>0</v>
      </c>
      <c r="X18" s="379">
        <v>0</v>
      </c>
      <c r="Y18" s="380">
        <v>0</v>
      </c>
      <c r="Z18" s="379">
        <v>0</v>
      </c>
      <c r="AA18" s="380">
        <v>0</v>
      </c>
      <c r="AB18" s="379">
        <v>0</v>
      </c>
      <c r="AC18" s="380">
        <v>0</v>
      </c>
      <c r="AD18" s="379">
        <v>0</v>
      </c>
      <c r="AE18" s="380">
        <v>0</v>
      </c>
      <c r="AF18" s="379">
        <v>0</v>
      </c>
      <c r="AG18" s="380">
        <v>0</v>
      </c>
      <c r="AH18" s="379">
        <v>0</v>
      </c>
      <c r="AI18" s="380">
        <v>0</v>
      </c>
      <c r="AJ18" s="379">
        <v>0</v>
      </c>
      <c r="AK18" s="380">
        <v>0</v>
      </c>
      <c r="AL18" s="379">
        <v>0</v>
      </c>
      <c r="AM18" s="380">
        <v>0</v>
      </c>
      <c r="AN18" s="379">
        <v>0</v>
      </c>
      <c r="AO18" s="380">
        <v>0</v>
      </c>
      <c r="AP18" s="379">
        <v>0</v>
      </c>
      <c r="AQ18" s="380">
        <v>0</v>
      </c>
      <c r="AR18" s="379">
        <v>0</v>
      </c>
      <c r="AS18" s="380">
        <v>0</v>
      </c>
    </row>
    <row r="19" spans="1:45" ht="18.75">
      <c r="A19" s="359" t="s">
        <v>434</v>
      </c>
      <c r="B19" s="379">
        <v>0</v>
      </c>
      <c r="C19" s="380">
        <v>0</v>
      </c>
      <c r="D19" s="379">
        <v>170.04623000000001</v>
      </c>
      <c r="E19" s="380">
        <v>4.8535412666003891E-2</v>
      </c>
      <c r="F19" s="379">
        <v>168.74590000000001</v>
      </c>
      <c r="G19" s="380">
        <v>4.8971405579162963E-2</v>
      </c>
      <c r="H19" s="379">
        <v>120.03375</v>
      </c>
      <c r="I19" s="380">
        <v>3.4226977704468239E-2</v>
      </c>
      <c r="J19" s="379">
        <v>514.64061000000004</v>
      </c>
      <c r="K19" s="380">
        <v>3.9772400651344166E-2</v>
      </c>
      <c r="L19" s="379">
        <v>52.013469999999998</v>
      </c>
      <c r="M19" s="380">
        <v>5.1088172263363846E-2</v>
      </c>
      <c r="N19" s="379">
        <v>816.82593999999995</v>
      </c>
      <c r="O19" s="380">
        <v>3.4866559360839024E-2</v>
      </c>
      <c r="P19" s="379">
        <v>325.09350000000001</v>
      </c>
      <c r="Q19" s="380">
        <v>2.4881149057428317E-2</v>
      </c>
      <c r="R19" s="379">
        <v>0</v>
      </c>
      <c r="S19" s="380">
        <v>0</v>
      </c>
      <c r="T19" s="379">
        <v>420.27315999999996</v>
      </c>
      <c r="U19" s="380">
        <v>3.8315986028047234E-2</v>
      </c>
      <c r="V19" s="379">
        <v>0</v>
      </c>
      <c r="W19" s="380">
        <v>0</v>
      </c>
      <c r="X19" s="379">
        <v>0</v>
      </c>
      <c r="Y19" s="380">
        <v>0</v>
      </c>
      <c r="Z19" s="379">
        <v>300.19513000000001</v>
      </c>
      <c r="AA19" s="380">
        <v>3.6471580540802954E-2</v>
      </c>
      <c r="AB19" s="379">
        <v>640.41624999999999</v>
      </c>
      <c r="AC19" s="380">
        <v>1.9170472007836045E-2</v>
      </c>
      <c r="AD19" s="379">
        <v>500.32521000000003</v>
      </c>
      <c r="AE19" s="380">
        <v>1.9143667489694229E-2</v>
      </c>
      <c r="AF19" s="379">
        <v>0</v>
      </c>
      <c r="AG19" s="380">
        <v>0</v>
      </c>
      <c r="AH19" s="379">
        <v>0</v>
      </c>
      <c r="AI19" s="380">
        <v>0</v>
      </c>
      <c r="AJ19" s="379">
        <v>0</v>
      </c>
      <c r="AK19" s="380">
        <v>0</v>
      </c>
      <c r="AL19" s="379">
        <v>0</v>
      </c>
      <c r="AM19" s="380">
        <v>0</v>
      </c>
      <c r="AN19" s="379">
        <v>0</v>
      </c>
      <c r="AO19" s="380">
        <v>0</v>
      </c>
      <c r="AP19" s="379">
        <v>0</v>
      </c>
      <c r="AQ19" s="380">
        <v>0</v>
      </c>
      <c r="AR19" s="379">
        <v>4028.6091500000002</v>
      </c>
      <c r="AS19" s="380">
        <v>2.1644561004652021E-2</v>
      </c>
    </row>
    <row r="20" spans="1:45" ht="19.5">
      <c r="A20" s="366" t="s">
        <v>435</v>
      </c>
      <c r="B20" s="379">
        <v>31.688179999999999</v>
      </c>
      <c r="C20" s="380">
        <v>0.39279472204303656</v>
      </c>
      <c r="D20" s="379">
        <v>603.86831999999993</v>
      </c>
      <c r="E20" s="380">
        <v>0.17235899970923488</v>
      </c>
      <c r="F20" s="379">
        <v>568.84059000000002</v>
      </c>
      <c r="G20" s="380">
        <v>0.16508207454391693</v>
      </c>
      <c r="H20" s="379">
        <v>529.89383999999995</v>
      </c>
      <c r="I20" s="380">
        <v>0.15109637620598423</v>
      </c>
      <c r="J20" s="379">
        <v>2113.5222000000003</v>
      </c>
      <c r="K20" s="380">
        <v>0.16333699690724049</v>
      </c>
      <c r="L20" s="379">
        <v>53.544220000000003</v>
      </c>
      <c r="M20" s="380">
        <v>5.2591690865221107E-2</v>
      </c>
      <c r="N20" s="379">
        <v>4089.11537</v>
      </c>
      <c r="O20" s="380">
        <v>0.17454561222850518</v>
      </c>
      <c r="P20" s="379">
        <v>2201.1713500000001</v>
      </c>
      <c r="Q20" s="380">
        <v>0.16846744847341061</v>
      </c>
      <c r="R20" s="379">
        <v>1011.84842</v>
      </c>
      <c r="S20" s="380">
        <v>0.25159359685302157</v>
      </c>
      <c r="T20" s="379">
        <v>5735.1699900000003</v>
      </c>
      <c r="U20" s="380">
        <v>0.52287110888859956</v>
      </c>
      <c r="V20" s="379">
        <v>2257.3662400000003</v>
      </c>
      <c r="W20" s="380">
        <v>0.33133296175460691</v>
      </c>
      <c r="X20" s="379">
        <v>2427.3295899999998</v>
      </c>
      <c r="Y20" s="380">
        <v>0.29988527566754125</v>
      </c>
      <c r="Z20" s="379">
        <v>3725.6029700000004</v>
      </c>
      <c r="AA20" s="380">
        <v>0.4526343541396215</v>
      </c>
      <c r="AB20" s="379">
        <v>17071.9303</v>
      </c>
      <c r="AC20" s="380">
        <v>0.51103787877943141</v>
      </c>
      <c r="AD20" s="379">
        <v>13404.427449999999</v>
      </c>
      <c r="AE20" s="380">
        <v>0.5128862125347029</v>
      </c>
      <c r="AF20" s="379">
        <v>1808.3788200000001</v>
      </c>
      <c r="AG20" s="380">
        <v>0.34924509115394958</v>
      </c>
      <c r="AH20" s="379">
        <v>147.19567000000001</v>
      </c>
      <c r="AI20" s="380">
        <v>0.33522044615191249</v>
      </c>
      <c r="AJ20" s="379">
        <v>52.867629999999998</v>
      </c>
      <c r="AK20" s="380">
        <v>0.17627554259424147</v>
      </c>
      <c r="AL20" s="379">
        <v>1624.1054899999999</v>
      </c>
      <c r="AM20" s="380">
        <v>0.20345788261810424</v>
      </c>
      <c r="AN20" s="379">
        <v>2075.6678999999999</v>
      </c>
      <c r="AO20" s="380">
        <v>0.34754817064596105</v>
      </c>
      <c r="AP20" s="379">
        <v>2306.4052200000001</v>
      </c>
      <c r="AQ20" s="380">
        <v>0.30363795760038331</v>
      </c>
      <c r="AR20" s="379">
        <v>63839.939760000001</v>
      </c>
      <c r="AS20" s="380">
        <v>0.34299367826949162</v>
      </c>
    </row>
    <row r="21" spans="1:45" s="261" customFormat="1" ht="19.5">
      <c r="A21" s="366" t="s">
        <v>436</v>
      </c>
      <c r="B21" s="379">
        <v>0</v>
      </c>
      <c r="C21" s="380">
        <v>0</v>
      </c>
      <c r="D21" s="379">
        <v>219.91614999999999</v>
      </c>
      <c r="E21" s="380">
        <v>6.2769525041330293E-2</v>
      </c>
      <c r="F21" s="379">
        <v>229.16253</v>
      </c>
      <c r="G21" s="380">
        <v>6.6504793302694168E-2</v>
      </c>
      <c r="H21" s="379">
        <v>239.21087</v>
      </c>
      <c r="I21" s="380">
        <v>6.8209691975435666E-2</v>
      </c>
      <c r="J21" s="379">
        <v>850.84324000000004</v>
      </c>
      <c r="K21" s="380">
        <v>6.5754776391952013E-2</v>
      </c>
      <c r="L21" s="379">
        <v>1.3805000000000001</v>
      </c>
      <c r="M21" s="380">
        <v>1.3559414861106902E-3</v>
      </c>
      <c r="N21" s="379">
        <v>1509.2745199999999</v>
      </c>
      <c r="O21" s="380">
        <v>6.4424018712458897E-2</v>
      </c>
      <c r="P21" s="379">
        <v>882.64025000000004</v>
      </c>
      <c r="Q21" s="380">
        <v>6.7553192002718587E-2</v>
      </c>
      <c r="R21" s="379">
        <v>247.62679999999997</v>
      </c>
      <c r="S21" s="380">
        <v>6.1571788874467771E-2</v>
      </c>
      <c r="T21" s="379">
        <v>876.68290000000002</v>
      </c>
      <c r="U21" s="380">
        <v>7.9926516714576623E-2</v>
      </c>
      <c r="V21" s="379">
        <v>885.52629000000002</v>
      </c>
      <c r="W21" s="380">
        <v>0.12997627198379158</v>
      </c>
      <c r="X21" s="379">
        <v>517.63869999999997</v>
      </c>
      <c r="Y21" s="380">
        <v>6.3951852638886045E-2</v>
      </c>
      <c r="Z21" s="379">
        <v>620.83596</v>
      </c>
      <c r="AA21" s="380">
        <v>7.542716871445157E-2</v>
      </c>
      <c r="AB21" s="379">
        <v>2645.1608700000002</v>
      </c>
      <c r="AC21" s="380">
        <v>7.9181286256490596E-2</v>
      </c>
      <c r="AD21" s="379">
        <v>2009.86672</v>
      </c>
      <c r="AE21" s="380">
        <v>7.6902421499572993E-2</v>
      </c>
      <c r="AF21" s="379">
        <v>719.45988</v>
      </c>
      <c r="AG21" s="380">
        <v>0.13894645778488468</v>
      </c>
      <c r="AH21" s="379">
        <v>26.938299999999998</v>
      </c>
      <c r="AI21" s="380">
        <v>6.1348740384646258E-2</v>
      </c>
      <c r="AJ21" s="379">
        <v>8.9812000000000012</v>
      </c>
      <c r="AK21" s="380">
        <v>2.994584593913897E-2</v>
      </c>
      <c r="AL21" s="379">
        <v>329.35859999999997</v>
      </c>
      <c r="AM21" s="380">
        <v>4.1260006687166083E-2</v>
      </c>
      <c r="AN21" s="379">
        <v>819.34470999999996</v>
      </c>
      <c r="AO21" s="380">
        <v>0.13719042197884615</v>
      </c>
      <c r="AP21" s="379">
        <v>614.15142000000003</v>
      </c>
      <c r="AQ21" s="380">
        <v>8.0852957324721628E-2</v>
      </c>
      <c r="AR21" s="379">
        <v>14254.000409999999</v>
      </c>
      <c r="AS21" s="380">
        <v>7.6582654198305608E-2</v>
      </c>
    </row>
    <row r="22" spans="1:45" s="261" customFormat="1" ht="19.5">
      <c r="A22" s="366" t="s">
        <v>437</v>
      </c>
      <c r="B22" s="379">
        <v>0</v>
      </c>
      <c r="C22" s="380">
        <v>0</v>
      </c>
      <c r="D22" s="379">
        <v>51.802210000000002</v>
      </c>
      <c r="E22" s="380">
        <v>1.4785635878907716E-2</v>
      </c>
      <c r="F22" s="379">
        <v>50.924210000000002</v>
      </c>
      <c r="G22" s="380">
        <v>1.4778611757135825E-2</v>
      </c>
      <c r="H22" s="379">
        <v>51.802210000000002</v>
      </c>
      <c r="I22" s="380">
        <v>1.4771121344723312E-2</v>
      </c>
      <c r="J22" s="379">
        <v>189.64877999999999</v>
      </c>
      <c r="K22" s="380">
        <v>1.4656416758869117E-2</v>
      </c>
      <c r="L22" s="379">
        <v>33.004349999999995</v>
      </c>
      <c r="M22" s="380">
        <v>3.2417216506423284E-2</v>
      </c>
      <c r="N22" s="379">
        <v>346.81142</v>
      </c>
      <c r="O22" s="380">
        <v>1.4803791567205706E-2</v>
      </c>
      <c r="P22" s="379">
        <v>194.03879999999998</v>
      </c>
      <c r="Q22" s="380">
        <v>1.4850830009595766E-2</v>
      </c>
      <c r="R22" s="379">
        <v>284.97805</v>
      </c>
      <c r="S22" s="380">
        <v>7.0859084430512045E-2</v>
      </c>
      <c r="T22" s="379">
        <v>2723.0704500000002</v>
      </c>
      <c r="U22" s="380">
        <v>0.24826027271308096</v>
      </c>
      <c r="V22" s="379">
        <v>462.31099999999998</v>
      </c>
      <c r="W22" s="380">
        <v>6.7857341962256887E-2</v>
      </c>
      <c r="X22" s="379">
        <v>592.04250999999999</v>
      </c>
      <c r="Y22" s="380">
        <v>7.3144097138556713E-2</v>
      </c>
      <c r="Z22" s="379">
        <v>1652.00433</v>
      </c>
      <c r="AA22" s="380">
        <v>0.20070681684726274</v>
      </c>
      <c r="AB22" s="379">
        <v>7902.9791299999997</v>
      </c>
      <c r="AC22" s="380">
        <v>0.23657088681022298</v>
      </c>
      <c r="AD22" s="379">
        <v>6399.61114</v>
      </c>
      <c r="AE22" s="380">
        <v>0.24486479049797033</v>
      </c>
      <c r="AF22" s="379">
        <v>366.78066999999999</v>
      </c>
      <c r="AG22" s="380">
        <v>7.0834908654623968E-2</v>
      </c>
      <c r="AH22" s="379">
        <v>22.820310000000003</v>
      </c>
      <c r="AI22" s="380">
        <v>5.1970513123959089E-2</v>
      </c>
      <c r="AJ22" s="379">
        <v>14.219670000000001</v>
      </c>
      <c r="AK22" s="380">
        <v>4.741237775858418E-2</v>
      </c>
      <c r="AL22" s="379">
        <v>691.41458</v>
      </c>
      <c r="AM22" s="380">
        <v>8.6616138744833537E-2</v>
      </c>
      <c r="AN22" s="379">
        <v>406.99126000000001</v>
      </c>
      <c r="AO22" s="380">
        <v>6.8146290590076916E-2</v>
      </c>
      <c r="AP22" s="379">
        <v>615.96354000000008</v>
      </c>
      <c r="AQ22" s="380">
        <v>8.1091522695175847E-2</v>
      </c>
      <c r="AR22" s="379">
        <v>23053.21862</v>
      </c>
      <c r="AS22" s="380">
        <v>0.12385832881657677</v>
      </c>
    </row>
    <row r="23" spans="1:45" ht="19.5">
      <c r="A23" s="366" t="s">
        <v>429</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c r="T23" s="379">
        <v>0</v>
      </c>
      <c r="U23" s="380">
        <v>0</v>
      </c>
      <c r="V23" s="379">
        <v>0</v>
      </c>
      <c r="W23" s="380">
        <v>0</v>
      </c>
      <c r="X23" s="379">
        <v>0</v>
      </c>
      <c r="Y23" s="380">
        <v>0</v>
      </c>
      <c r="Z23" s="379">
        <v>0</v>
      </c>
      <c r="AA23" s="380">
        <v>0</v>
      </c>
      <c r="AB23" s="379">
        <v>0</v>
      </c>
      <c r="AC23" s="380">
        <v>0</v>
      </c>
      <c r="AD23" s="379">
        <v>0</v>
      </c>
      <c r="AE23" s="380">
        <v>0</v>
      </c>
      <c r="AF23" s="379">
        <v>0</v>
      </c>
      <c r="AG23" s="380">
        <v>0</v>
      </c>
      <c r="AH23" s="379">
        <v>0</v>
      </c>
      <c r="AI23" s="380">
        <v>0</v>
      </c>
      <c r="AJ23" s="379">
        <v>0</v>
      </c>
      <c r="AK23" s="380">
        <v>0</v>
      </c>
      <c r="AL23" s="379">
        <v>0</v>
      </c>
      <c r="AM23" s="380">
        <v>0</v>
      </c>
      <c r="AN23" s="379">
        <v>0</v>
      </c>
      <c r="AO23" s="380">
        <v>0</v>
      </c>
      <c r="AP23" s="379">
        <v>0</v>
      </c>
      <c r="AQ23" s="380">
        <v>0</v>
      </c>
      <c r="AR23" s="379">
        <v>0</v>
      </c>
      <c r="AS23" s="380">
        <v>0</v>
      </c>
    </row>
    <row r="24" spans="1:45" ht="19.5">
      <c r="A24" s="366" t="s">
        <v>438</v>
      </c>
      <c r="B24" s="379">
        <v>0</v>
      </c>
      <c r="C24" s="380">
        <v>0</v>
      </c>
      <c r="D24" s="379">
        <v>0</v>
      </c>
      <c r="E24" s="380">
        <v>0</v>
      </c>
      <c r="F24" s="379">
        <v>0</v>
      </c>
      <c r="G24" s="380">
        <v>0</v>
      </c>
      <c r="H24" s="379">
        <v>0</v>
      </c>
      <c r="I24" s="380">
        <v>0</v>
      </c>
      <c r="J24" s="379">
        <v>0</v>
      </c>
      <c r="K24" s="380">
        <v>0</v>
      </c>
      <c r="L24" s="379">
        <v>0</v>
      </c>
      <c r="M24" s="380">
        <v>0</v>
      </c>
      <c r="N24" s="379">
        <v>0</v>
      </c>
      <c r="O24" s="380">
        <v>0</v>
      </c>
      <c r="P24" s="379">
        <v>0</v>
      </c>
      <c r="Q24" s="380">
        <v>0</v>
      </c>
      <c r="R24" s="379">
        <v>0</v>
      </c>
      <c r="S24" s="380">
        <v>0</v>
      </c>
      <c r="T24" s="379">
        <v>307.85480000000001</v>
      </c>
      <c r="U24" s="380">
        <v>2.8066889200031895E-2</v>
      </c>
      <c r="V24" s="379">
        <v>0</v>
      </c>
      <c r="W24" s="380">
        <v>0</v>
      </c>
      <c r="X24" s="379">
        <v>0</v>
      </c>
      <c r="Y24" s="380">
        <v>0</v>
      </c>
      <c r="Z24" s="379">
        <v>228.4084</v>
      </c>
      <c r="AA24" s="380">
        <v>2.7750001663237968E-2</v>
      </c>
      <c r="AB24" s="379">
        <v>943.42600000000004</v>
      </c>
      <c r="AC24" s="380">
        <v>2.824088508757348E-2</v>
      </c>
      <c r="AD24" s="379">
        <v>744.81</v>
      </c>
      <c r="AE24" s="380">
        <v>2.8498254131546073E-2</v>
      </c>
      <c r="AF24" s="379">
        <v>0</v>
      </c>
      <c r="AG24" s="380">
        <v>0</v>
      </c>
      <c r="AH24" s="379">
        <v>0</v>
      </c>
      <c r="AI24" s="380">
        <v>0</v>
      </c>
      <c r="AJ24" s="379">
        <v>0</v>
      </c>
      <c r="AK24" s="380">
        <v>0</v>
      </c>
      <c r="AL24" s="379">
        <v>0</v>
      </c>
      <c r="AM24" s="380">
        <v>0</v>
      </c>
      <c r="AN24" s="379">
        <v>0</v>
      </c>
      <c r="AO24" s="380">
        <v>0</v>
      </c>
      <c r="AP24" s="379">
        <v>0</v>
      </c>
      <c r="AQ24" s="380">
        <v>0</v>
      </c>
      <c r="AR24" s="379">
        <v>2224.4992000000002</v>
      </c>
      <c r="AS24" s="380">
        <v>1.195159590976941E-2</v>
      </c>
    </row>
    <row r="25" spans="1:45" ht="19.5">
      <c r="A25" s="367" t="s">
        <v>431</v>
      </c>
      <c r="B25" s="379">
        <v>0</v>
      </c>
      <c r="C25" s="380">
        <v>0</v>
      </c>
      <c r="D25" s="379">
        <v>31.291799999999999</v>
      </c>
      <c r="E25" s="380">
        <v>8.931456028528597E-3</v>
      </c>
      <c r="F25" s="379">
        <v>30.33032</v>
      </c>
      <c r="G25" s="380">
        <v>8.8021006855028647E-3</v>
      </c>
      <c r="H25" s="379">
        <v>30.85407</v>
      </c>
      <c r="I25" s="380">
        <v>8.7978719816893362E-3</v>
      </c>
      <c r="J25" s="379">
        <v>115.24529</v>
      </c>
      <c r="K25" s="380">
        <v>8.9063741920023514E-3</v>
      </c>
      <c r="L25" s="379">
        <v>0</v>
      </c>
      <c r="M25" s="380">
        <v>0</v>
      </c>
      <c r="N25" s="379">
        <v>209.20997</v>
      </c>
      <c r="O25" s="380">
        <v>8.9302157052998966E-3</v>
      </c>
      <c r="P25" s="379">
        <v>120.02257</v>
      </c>
      <c r="Q25" s="380">
        <v>9.1859709727374565E-3</v>
      </c>
      <c r="R25" s="379">
        <v>0</v>
      </c>
      <c r="S25" s="380">
        <v>0</v>
      </c>
      <c r="T25" s="379">
        <v>147.07951</v>
      </c>
      <c r="U25" s="380">
        <v>1.3409127649674401E-2</v>
      </c>
      <c r="V25" s="379">
        <v>0</v>
      </c>
      <c r="W25" s="380">
        <v>0</v>
      </c>
      <c r="X25" s="379">
        <v>0</v>
      </c>
      <c r="Y25" s="380">
        <v>0</v>
      </c>
      <c r="Z25" s="379">
        <v>0</v>
      </c>
      <c r="AA25" s="380">
        <v>0</v>
      </c>
      <c r="AB25" s="379">
        <v>445.36159000000004</v>
      </c>
      <c r="AC25" s="380">
        <v>1.3331629068532153E-2</v>
      </c>
      <c r="AD25" s="379">
        <v>342.17034999999998</v>
      </c>
      <c r="AE25" s="380">
        <v>1.3092275332742667E-2</v>
      </c>
      <c r="AF25" s="379">
        <v>0</v>
      </c>
      <c r="AG25" s="380">
        <v>0</v>
      </c>
      <c r="AH25" s="379">
        <v>0</v>
      </c>
      <c r="AI25" s="380">
        <v>0</v>
      </c>
      <c r="AJ25" s="379">
        <v>0</v>
      </c>
      <c r="AK25" s="380">
        <v>0</v>
      </c>
      <c r="AL25" s="379">
        <v>0</v>
      </c>
      <c r="AM25" s="380">
        <v>0</v>
      </c>
      <c r="AN25" s="379">
        <v>0</v>
      </c>
      <c r="AO25" s="380">
        <v>0</v>
      </c>
      <c r="AP25" s="379">
        <v>0</v>
      </c>
      <c r="AQ25" s="380">
        <v>0</v>
      </c>
      <c r="AR25" s="379">
        <v>1471.56547</v>
      </c>
      <c r="AS25" s="380">
        <v>7.906299023263258E-3</v>
      </c>
    </row>
    <row r="26" spans="1:45" ht="39">
      <c r="A26" s="367" t="s">
        <v>439</v>
      </c>
      <c r="B26" s="379">
        <v>31.688179999999999</v>
      </c>
      <c r="C26" s="380">
        <v>0.39279472204303656</v>
      </c>
      <c r="D26" s="379">
        <v>300.85816</v>
      </c>
      <c r="E26" s="380">
        <v>8.5872382760468283E-2</v>
      </c>
      <c r="F26" s="379">
        <v>258.42352999999997</v>
      </c>
      <c r="G26" s="380">
        <v>7.499656879858406E-2</v>
      </c>
      <c r="H26" s="379">
        <v>208.02669</v>
      </c>
      <c r="I26" s="380">
        <v>5.9317690904135932E-2</v>
      </c>
      <c r="J26" s="379">
        <v>957.78489000000002</v>
      </c>
      <c r="K26" s="380">
        <v>7.4019429564416997E-2</v>
      </c>
      <c r="L26" s="379">
        <v>19.159369999999999</v>
      </c>
      <c r="M26" s="380">
        <v>1.8818532872687119E-2</v>
      </c>
      <c r="N26" s="379">
        <v>2023.8194599999999</v>
      </c>
      <c r="O26" s="380">
        <v>8.6387586243540676E-2</v>
      </c>
      <c r="P26" s="379">
        <v>1004.46973</v>
      </c>
      <c r="Q26" s="380">
        <v>7.6877455488358809E-2</v>
      </c>
      <c r="R26" s="379">
        <v>479.24357000000003</v>
      </c>
      <c r="S26" s="380">
        <v>0.11916272354804174</v>
      </c>
      <c r="T26" s="379">
        <v>1680.48233</v>
      </c>
      <c r="U26" s="380">
        <v>0.15320830261123566</v>
      </c>
      <c r="V26" s="379">
        <v>909.52895000000001</v>
      </c>
      <c r="W26" s="380">
        <v>0.13349934780855843</v>
      </c>
      <c r="X26" s="379">
        <v>1317.6483799999999</v>
      </c>
      <c r="Y26" s="380">
        <v>0.16278932589009848</v>
      </c>
      <c r="Z26" s="379">
        <v>1224.35428</v>
      </c>
      <c r="AA26" s="380">
        <v>0.1487503669146692</v>
      </c>
      <c r="AB26" s="379">
        <v>5135.0027099999998</v>
      </c>
      <c r="AC26" s="380">
        <v>0.15371319155661217</v>
      </c>
      <c r="AD26" s="379">
        <v>3907.9692400000004</v>
      </c>
      <c r="AE26" s="380">
        <v>0.1495284710728709</v>
      </c>
      <c r="AF26" s="379">
        <v>722.13827000000003</v>
      </c>
      <c r="AG26" s="380">
        <v>0.13946372471444088</v>
      </c>
      <c r="AH26" s="379">
        <v>97.437060000000002</v>
      </c>
      <c r="AI26" s="380">
        <v>0.22190119264330715</v>
      </c>
      <c r="AJ26" s="379">
        <v>29.66676</v>
      </c>
      <c r="AK26" s="380">
        <v>9.8917318896518322E-2</v>
      </c>
      <c r="AL26" s="379">
        <v>603.33231000000001</v>
      </c>
      <c r="AM26" s="380">
        <v>7.5581737186104642E-2</v>
      </c>
      <c r="AN26" s="379">
        <v>849.33193000000006</v>
      </c>
      <c r="AO26" s="380">
        <v>0.14221145807703797</v>
      </c>
      <c r="AP26" s="379">
        <v>1076.29026</v>
      </c>
      <c r="AQ26" s="380">
        <v>0.14169347758048584</v>
      </c>
      <c r="AR26" s="379">
        <v>22836.656060000005</v>
      </c>
      <c r="AS26" s="380">
        <v>0.12269480032157658</v>
      </c>
    </row>
    <row r="27" spans="1:45" ht="19.5">
      <c r="A27" s="368" t="s">
        <v>433</v>
      </c>
      <c r="B27" s="379">
        <v>0</v>
      </c>
      <c r="C27" s="380">
        <v>0</v>
      </c>
      <c r="D27" s="379">
        <v>0</v>
      </c>
      <c r="E27" s="380">
        <v>0</v>
      </c>
      <c r="F27" s="379">
        <v>0</v>
      </c>
      <c r="G27" s="380">
        <v>0</v>
      </c>
      <c r="H27" s="379">
        <v>0</v>
      </c>
      <c r="I27" s="380">
        <v>0</v>
      </c>
      <c r="J27" s="379">
        <v>0</v>
      </c>
      <c r="K27" s="380">
        <v>0</v>
      </c>
      <c r="L27" s="379">
        <v>0</v>
      </c>
      <c r="M27" s="380">
        <v>0</v>
      </c>
      <c r="N27" s="379">
        <v>0</v>
      </c>
      <c r="O27" s="380">
        <v>0</v>
      </c>
      <c r="P27" s="379">
        <v>0</v>
      </c>
      <c r="Q27" s="380">
        <v>0</v>
      </c>
      <c r="R27" s="379">
        <v>0</v>
      </c>
      <c r="S27" s="380">
        <v>0</v>
      </c>
      <c r="T27" s="379">
        <v>0</v>
      </c>
      <c r="U27" s="380">
        <v>0</v>
      </c>
      <c r="V27" s="379">
        <v>0</v>
      </c>
      <c r="W27" s="380">
        <v>0</v>
      </c>
      <c r="X27" s="379">
        <v>0</v>
      </c>
      <c r="Y27" s="380">
        <v>0</v>
      </c>
      <c r="Z27" s="379">
        <v>0</v>
      </c>
      <c r="AA27" s="380">
        <v>0</v>
      </c>
      <c r="AB27" s="379">
        <v>0</v>
      </c>
      <c r="AC27" s="380">
        <v>0</v>
      </c>
      <c r="AD27" s="379">
        <v>0</v>
      </c>
      <c r="AE27" s="380">
        <v>0</v>
      </c>
      <c r="AF27" s="379">
        <v>0</v>
      </c>
      <c r="AG27" s="380">
        <v>0</v>
      </c>
      <c r="AH27" s="379">
        <v>0</v>
      </c>
      <c r="AI27" s="380">
        <v>0</v>
      </c>
      <c r="AJ27" s="379">
        <v>0</v>
      </c>
      <c r="AK27" s="380">
        <v>0</v>
      </c>
      <c r="AL27" s="379">
        <v>0</v>
      </c>
      <c r="AM27" s="380">
        <v>0</v>
      </c>
      <c r="AN27" s="379">
        <v>0</v>
      </c>
      <c r="AO27" s="380">
        <v>0</v>
      </c>
      <c r="AP27" s="379">
        <v>0</v>
      </c>
      <c r="AQ27" s="380">
        <v>0</v>
      </c>
      <c r="AR27" s="379">
        <v>0</v>
      </c>
      <c r="AS27" s="380">
        <v>0</v>
      </c>
    </row>
    <row r="28" spans="1:45" ht="19.5">
      <c r="A28" s="366" t="s">
        <v>434</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c r="T28" s="379">
        <v>0</v>
      </c>
      <c r="U28" s="380">
        <v>0</v>
      </c>
      <c r="V28" s="379">
        <v>0</v>
      </c>
      <c r="W28" s="380">
        <v>0</v>
      </c>
      <c r="X28" s="379">
        <v>0</v>
      </c>
      <c r="Y28" s="380">
        <v>0</v>
      </c>
      <c r="Z28" s="379">
        <v>0</v>
      </c>
      <c r="AA28" s="380">
        <v>0</v>
      </c>
      <c r="AB28" s="379">
        <v>0</v>
      </c>
      <c r="AC28" s="380">
        <v>0</v>
      </c>
      <c r="AD28" s="379">
        <v>0</v>
      </c>
      <c r="AE28" s="380">
        <v>0</v>
      </c>
      <c r="AF28" s="379">
        <v>0</v>
      </c>
      <c r="AG28" s="380">
        <v>0</v>
      </c>
      <c r="AH28" s="379">
        <v>0</v>
      </c>
      <c r="AI28" s="380">
        <v>0</v>
      </c>
      <c r="AJ28" s="379">
        <v>0</v>
      </c>
      <c r="AK28" s="380">
        <v>0</v>
      </c>
      <c r="AL28" s="379">
        <v>0</v>
      </c>
      <c r="AM28" s="380">
        <v>0</v>
      </c>
      <c r="AN28" s="379">
        <v>0</v>
      </c>
      <c r="AO28" s="380">
        <v>0</v>
      </c>
      <c r="AP28" s="379">
        <v>0</v>
      </c>
      <c r="AQ28" s="380">
        <v>0</v>
      </c>
      <c r="AR28" s="379">
        <v>0</v>
      </c>
      <c r="AS28" s="380">
        <v>0</v>
      </c>
    </row>
    <row r="29" spans="1:45" ht="19.5">
      <c r="A29" s="366" t="s">
        <v>440</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c r="T29" s="379">
        <v>0</v>
      </c>
      <c r="U29" s="380">
        <v>0</v>
      </c>
      <c r="V29" s="379">
        <v>0</v>
      </c>
      <c r="W29" s="380">
        <v>0</v>
      </c>
      <c r="X29" s="379">
        <v>0</v>
      </c>
      <c r="Y29" s="380">
        <v>0</v>
      </c>
      <c r="Z29" s="379">
        <v>0</v>
      </c>
      <c r="AA29" s="380">
        <v>0</v>
      </c>
      <c r="AB29" s="379">
        <v>0</v>
      </c>
      <c r="AC29" s="380">
        <v>0</v>
      </c>
      <c r="AD29" s="379">
        <v>0</v>
      </c>
      <c r="AE29" s="380">
        <v>0</v>
      </c>
      <c r="AF29" s="379">
        <v>0</v>
      </c>
      <c r="AG29" s="380">
        <v>0</v>
      </c>
      <c r="AH29" s="379">
        <v>0</v>
      </c>
      <c r="AI29" s="380">
        <v>0</v>
      </c>
      <c r="AJ29" s="379">
        <v>0</v>
      </c>
      <c r="AK29" s="380">
        <v>0</v>
      </c>
      <c r="AL29" s="379">
        <v>0</v>
      </c>
      <c r="AM29" s="380">
        <v>0</v>
      </c>
      <c r="AN29" s="379">
        <v>0</v>
      </c>
      <c r="AO29" s="380">
        <v>0</v>
      </c>
      <c r="AP29" s="379">
        <v>0</v>
      </c>
      <c r="AQ29" s="380">
        <v>0</v>
      </c>
      <c r="AR29" s="379">
        <v>0</v>
      </c>
      <c r="AS29" s="380">
        <v>0</v>
      </c>
    </row>
    <row r="30" spans="1:45" ht="18">
      <c r="A30" s="359" t="s">
        <v>441</v>
      </c>
      <c r="B30" s="377">
        <v>80.742140000000006</v>
      </c>
      <c r="C30" s="378">
        <v>1.0008491001521687</v>
      </c>
      <c r="D30" s="377">
        <v>3544.40589</v>
      </c>
      <c r="E30" s="378">
        <v>1.011661373068752</v>
      </c>
      <c r="F30" s="377">
        <v>3465.2152599999999</v>
      </c>
      <c r="G30" s="378">
        <v>1.0056330963689466</v>
      </c>
      <c r="H30" s="377">
        <v>3529.4008199999998</v>
      </c>
      <c r="I30" s="378">
        <v>1.0063896460476485</v>
      </c>
      <c r="J30" s="377">
        <v>13014.249589999999</v>
      </c>
      <c r="K30" s="378">
        <v>1.0057658467140234</v>
      </c>
      <c r="L30" s="377">
        <v>1018.88417</v>
      </c>
      <c r="M30" s="378">
        <v>1.0007586495070315</v>
      </c>
      <c r="N30" s="377">
        <v>23577.466469999999</v>
      </c>
      <c r="O30" s="378">
        <v>1.0064140889727948</v>
      </c>
      <c r="P30" s="377">
        <v>13143.560109999999</v>
      </c>
      <c r="Q30" s="378">
        <v>1.0059471451818596</v>
      </c>
      <c r="R30" s="377">
        <v>4027.7464</v>
      </c>
      <c r="S30" s="378">
        <v>1.0014891400312795</v>
      </c>
      <c r="T30" s="377">
        <v>10994.706779999999</v>
      </c>
      <c r="U30" s="378">
        <v>1.002379098786504</v>
      </c>
      <c r="V30" s="377">
        <v>6820.66057</v>
      </c>
      <c r="W30" s="378">
        <v>1.0011267235842798</v>
      </c>
      <c r="X30" s="377">
        <v>8106.4862499999999</v>
      </c>
      <c r="Y30" s="378">
        <v>1.0015186539939072</v>
      </c>
      <c r="Z30" s="377">
        <v>8242.6774600000008</v>
      </c>
      <c r="AA30" s="378">
        <v>1.0014268880852637</v>
      </c>
      <c r="AB30" s="377">
        <v>33463.612780000003</v>
      </c>
      <c r="AC30" s="378">
        <v>1.0017129516623831</v>
      </c>
      <c r="AD30" s="377">
        <v>26168.485140000001</v>
      </c>
      <c r="AE30" s="378">
        <v>1.0012703102231537</v>
      </c>
      <c r="AF30" s="377">
        <v>5184.6847500000003</v>
      </c>
      <c r="AG30" s="378">
        <v>1.0012977801400273</v>
      </c>
      <c r="AH30" s="377">
        <v>439.62545</v>
      </c>
      <c r="AI30" s="378">
        <v>1.0011941213266347</v>
      </c>
      <c r="AJ30" s="377">
        <v>300.32407000000001</v>
      </c>
      <c r="AK30" s="378">
        <v>1.0013648879921599</v>
      </c>
      <c r="AL30" s="377">
        <v>7997.4725399999998</v>
      </c>
      <c r="AM30" s="378">
        <v>1.001873855672289</v>
      </c>
      <c r="AN30" s="377">
        <v>5979.0740199999991</v>
      </c>
      <c r="AO30" s="378">
        <v>1.0011313649008071</v>
      </c>
      <c r="AP30" s="377">
        <v>7612.6971599999997</v>
      </c>
      <c r="AQ30" s="378">
        <v>1.0022106251964857</v>
      </c>
      <c r="AR30" s="377">
        <v>186712.17781999998</v>
      </c>
      <c r="AS30" s="378">
        <v>1.0031509567356329</v>
      </c>
    </row>
    <row r="31" spans="1:45" ht="19.5">
      <c r="A31" s="366" t="s">
        <v>442</v>
      </c>
      <c r="B31" s="379">
        <v>6.8500000000000005E-2</v>
      </c>
      <c r="C31" s="380">
        <v>8.4910015216866372E-4</v>
      </c>
      <c r="D31" s="379">
        <v>40.856199999999994</v>
      </c>
      <c r="E31" s="380">
        <v>1.166137306875188E-2</v>
      </c>
      <c r="F31" s="379">
        <v>19.410550000000001</v>
      </c>
      <c r="G31" s="380">
        <v>5.6330963689465736E-3</v>
      </c>
      <c r="H31" s="379">
        <v>22.408439999999999</v>
      </c>
      <c r="I31" s="380">
        <v>6.3896460476483841E-3</v>
      </c>
      <c r="J31" s="379">
        <v>74.607990000000001</v>
      </c>
      <c r="K31" s="380">
        <v>5.7658467140233628E-3</v>
      </c>
      <c r="L31" s="379">
        <v>0.77239000000000002</v>
      </c>
      <c r="M31" s="380">
        <v>7.5864950703153635E-4</v>
      </c>
      <c r="N31" s="379">
        <v>150.26416</v>
      </c>
      <c r="O31" s="380">
        <v>6.4140889727946357E-3</v>
      </c>
      <c r="P31" s="379">
        <v>77.704539999999994</v>
      </c>
      <c r="Q31" s="380">
        <v>5.9471451818596827E-3</v>
      </c>
      <c r="R31" s="379">
        <v>5.9889599999999996</v>
      </c>
      <c r="S31" s="380">
        <v>1.4891400312794596E-3</v>
      </c>
      <c r="T31" s="379">
        <v>26.095410000000001</v>
      </c>
      <c r="U31" s="380">
        <v>2.3790987865039111E-3</v>
      </c>
      <c r="V31" s="379">
        <v>7.6763500000000002</v>
      </c>
      <c r="W31" s="380">
        <v>1.1267235842797828E-3</v>
      </c>
      <c r="X31" s="379">
        <v>12.29228</v>
      </c>
      <c r="Y31" s="380">
        <v>1.5186539939071909E-3</v>
      </c>
      <c r="Z31" s="379">
        <v>11.744620000000001</v>
      </c>
      <c r="AA31" s="380">
        <v>1.4268880852634927E-3</v>
      </c>
      <c r="AB31" s="379">
        <v>57.223529999999997</v>
      </c>
      <c r="AC31" s="380">
        <v>1.7129516623829676E-3</v>
      </c>
      <c r="AD31" s="379">
        <v>33.199919999999999</v>
      </c>
      <c r="AE31" s="380">
        <v>1.2703102231535549E-3</v>
      </c>
      <c r="AF31" s="379">
        <v>6.7198599999999997</v>
      </c>
      <c r="AG31" s="380">
        <v>1.2977801400271759E-3</v>
      </c>
      <c r="AH31" s="379">
        <v>0.52434000000000003</v>
      </c>
      <c r="AI31" s="380">
        <v>1.1941213266347698E-3</v>
      </c>
      <c r="AJ31" s="379">
        <v>0.40935000000000005</v>
      </c>
      <c r="AK31" s="380">
        <v>1.364887992159905E-3</v>
      </c>
      <c r="AL31" s="379">
        <v>14.958080000000001</v>
      </c>
      <c r="AM31" s="380">
        <v>1.8738556722890046E-3</v>
      </c>
      <c r="AN31" s="379">
        <v>6.7568700000000002</v>
      </c>
      <c r="AO31" s="380">
        <v>1.1313649008073859E-3</v>
      </c>
      <c r="AP31" s="379">
        <v>16.791700000000002</v>
      </c>
      <c r="AQ31" s="380">
        <v>2.2106251964857924E-3</v>
      </c>
      <c r="AR31" s="379">
        <v>586.47404000000017</v>
      </c>
      <c r="AS31" s="380">
        <v>3.1509567356328753E-3</v>
      </c>
    </row>
    <row r="32" spans="1:45" ht="22.5" customHeight="1">
      <c r="A32" s="913" t="s">
        <v>443</v>
      </c>
      <c r="B32" s="914">
        <v>80.673640000000006</v>
      </c>
      <c r="C32" s="915">
        <v>1</v>
      </c>
      <c r="D32" s="914">
        <v>3503.5496899999998</v>
      </c>
      <c r="E32" s="915">
        <v>1</v>
      </c>
      <c r="F32" s="914">
        <v>3445.8047099999999</v>
      </c>
      <c r="G32" s="915">
        <v>1</v>
      </c>
      <c r="H32" s="914">
        <v>3506.9923799999997</v>
      </c>
      <c r="I32" s="915">
        <v>1</v>
      </c>
      <c r="J32" s="914">
        <v>12939.641599999999</v>
      </c>
      <c r="K32" s="915">
        <v>1</v>
      </c>
      <c r="L32" s="914">
        <v>1018.1117800000001</v>
      </c>
      <c r="M32" s="915">
        <v>1</v>
      </c>
      <c r="N32" s="914">
        <v>23427.202309999997</v>
      </c>
      <c r="O32" s="915">
        <v>1</v>
      </c>
      <c r="P32" s="914">
        <v>13065.85557</v>
      </c>
      <c r="Q32" s="915">
        <v>1</v>
      </c>
      <c r="R32" s="914">
        <v>4021.7574399999999</v>
      </c>
      <c r="S32" s="915">
        <v>1</v>
      </c>
      <c r="T32" s="914">
        <v>10968.611369999999</v>
      </c>
      <c r="U32" s="915">
        <v>1</v>
      </c>
      <c r="V32" s="914">
        <v>6812.9842199999994</v>
      </c>
      <c r="W32" s="915">
        <v>1</v>
      </c>
      <c r="X32" s="914">
        <v>8094.1939699999994</v>
      </c>
      <c r="Y32" s="915">
        <v>1</v>
      </c>
      <c r="Z32" s="914">
        <v>8230.9328399999995</v>
      </c>
      <c r="AA32" s="915">
        <v>1</v>
      </c>
      <c r="AB32" s="914">
        <v>33406.38925</v>
      </c>
      <c r="AC32" s="915">
        <v>1</v>
      </c>
      <c r="AD32" s="914">
        <v>26135.285219999998</v>
      </c>
      <c r="AE32" s="915">
        <v>1</v>
      </c>
      <c r="AF32" s="914">
        <v>5177.9648899999993</v>
      </c>
      <c r="AG32" s="915">
        <v>1</v>
      </c>
      <c r="AH32" s="914">
        <v>439.10111000000001</v>
      </c>
      <c r="AI32" s="915">
        <v>1</v>
      </c>
      <c r="AJ32" s="914">
        <v>299.91471999999999</v>
      </c>
      <c r="AK32" s="915">
        <v>1</v>
      </c>
      <c r="AL32" s="914">
        <v>7982.5144600000003</v>
      </c>
      <c r="AM32" s="915">
        <v>1</v>
      </c>
      <c r="AN32" s="914">
        <v>5972.3171500000008</v>
      </c>
      <c r="AO32" s="915">
        <v>1</v>
      </c>
      <c r="AP32" s="914">
        <v>7595.9054599999999</v>
      </c>
      <c r="AQ32" s="915">
        <v>1</v>
      </c>
      <c r="AR32" s="914">
        <v>186125.70377999995</v>
      </c>
      <c r="AS32" s="915">
        <v>1</v>
      </c>
    </row>
    <row r="33" spans="1:45" ht="19.5">
      <c r="A33" s="368" t="s">
        <v>444</v>
      </c>
      <c r="B33" s="379">
        <v>0</v>
      </c>
      <c r="C33" s="380">
        <v>0</v>
      </c>
      <c r="D33" s="379">
        <v>0</v>
      </c>
      <c r="E33" s="380">
        <v>0</v>
      </c>
      <c r="F33" s="379">
        <v>0</v>
      </c>
      <c r="G33" s="380">
        <v>0</v>
      </c>
      <c r="H33" s="379">
        <v>0</v>
      </c>
      <c r="I33" s="380">
        <v>0</v>
      </c>
      <c r="J33" s="379">
        <v>0</v>
      </c>
      <c r="K33" s="380">
        <v>0</v>
      </c>
      <c r="L33" s="379">
        <v>0.69613999999999998</v>
      </c>
      <c r="M33" s="380">
        <v>6.8375596243469452E-4</v>
      </c>
      <c r="N33" s="379">
        <v>0</v>
      </c>
      <c r="O33" s="380">
        <v>0</v>
      </c>
      <c r="P33" s="379">
        <v>1.27346</v>
      </c>
      <c r="Q33" s="380">
        <v>9.7464723467779771E-5</v>
      </c>
      <c r="R33" s="379">
        <v>0</v>
      </c>
      <c r="S33" s="380">
        <v>0</v>
      </c>
      <c r="T33" s="379">
        <v>0</v>
      </c>
      <c r="U33" s="380">
        <v>0</v>
      </c>
      <c r="V33" s="379">
        <v>2.0484899999999997</v>
      </c>
      <c r="W33" s="380">
        <v>3.0067440843125861E-4</v>
      </c>
      <c r="X33" s="379">
        <v>0</v>
      </c>
      <c r="Y33" s="380">
        <v>0</v>
      </c>
      <c r="Z33" s="379">
        <v>0</v>
      </c>
      <c r="AA33" s="380">
        <v>0</v>
      </c>
      <c r="AB33" s="379">
        <v>0</v>
      </c>
      <c r="AC33" s="380">
        <v>0</v>
      </c>
      <c r="AD33" s="379">
        <v>0</v>
      </c>
      <c r="AE33" s="380">
        <v>0</v>
      </c>
      <c r="AF33" s="379">
        <v>2.02949</v>
      </c>
      <c r="AG33" s="380">
        <v>3.9194742396177201E-4</v>
      </c>
      <c r="AH33" s="379">
        <v>0</v>
      </c>
      <c r="AI33" s="380">
        <v>0</v>
      </c>
      <c r="AJ33" s="379">
        <v>0</v>
      </c>
      <c r="AK33" s="380">
        <v>0</v>
      </c>
      <c r="AL33" s="379">
        <v>0</v>
      </c>
      <c r="AM33" s="380">
        <v>0</v>
      </c>
      <c r="AN33" s="379">
        <v>7.2032299999999996</v>
      </c>
      <c r="AO33" s="380">
        <v>1.2061030616902183E-3</v>
      </c>
      <c r="AP33" s="379">
        <v>2.8401100000000001</v>
      </c>
      <c r="AQ33" s="380">
        <v>3.739001248706958E-4</v>
      </c>
      <c r="AR33" s="379">
        <v>16.090920000000001</v>
      </c>
      <c r="AS33" s="380">
        <v>8.6451896074598179E-5</v>
      </c>
    </row>
    <row r="34" spans="1:45" ht="28.5">
      <c r="A34" s="368" t="s">
        <v>445</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c r="T34" s="379">
        <v>0</v>
      </c>
      <c r="U34" s="380">
        <v>0</v>
      </c>
      <c r="V34" s="379">
        <v>0</v>
      </c>
      <c r="W34" s="380">
        <v>0</v>
      </c>
      <c r="X34" s="379">
        <v>0</v>
      </c>
      <c r="Y34" s="380">
        <v>0</v>
      </c>
      <c r="Z34" s="379">
        <v>0</v>
      </c>
      <c r="AA34" s="380">
        <v>0</v>
      </c>
      <c r="AB34" s="379">
        <v>0</v>
      </c>
      <c r="AC34" s="380">
        <v>0</v>
      </c>
      <c r="AD34" s="379">
        <v>0</v>
      </c>
      <c r="AE34" s="380">
        <v>0</v>
      </c>
      <c r="AF34" s="379">
        <v>0</v>
      </c>
      <c r="AG34" s="380">
        <v>0</v>
      </c>
      <c r="AH34" s="379">
        <v>0</v>
      </c>
      <c r="AI34" s="380">
        <v>0</v>
      </c>
      <c r="AJ34" s="379">
        <v>0</v>
      </c>
      <c r="AK34" s="380">
        <v>0</v>
      </c>
      <c r="AL34" s="379">
        <v>0</v>
      </c>
      <c r="AM34" s="380">
        <v>0</v>
      </c>
      <c r="AN34" s="379">
        <v>0</v>
      </c>
      <c r="AO34" s="380">
        <v>0</v>
      </c>
      <c r="AP34" s="379">
        <v>0</v>
      </c>
      <c r="AQ34" s="380">
        <v>0</v>
      </c>
      <c r="AR34" s="379">
        <v>0</v>
      </c>
      <c r="AS34" s="380">
        <v>0</v>
      </c>
    </row>
    <row r="35" spans="1:45" ht="12.75" customHeight="1">
      <c r="A35" s="33" t="s">
        <v>533</v>
      </c>
      <c r="B35" s="33"/>
      <c r="C35" s="33"/>
    </row>
    <row r="37" spans="1:45">
      <c r="A37" s="611" t="s">
        <v>81</v>
      </c>
      <c r="B37" s="611"/>
      <c r="C37" s="611"/>
      <c r="AS37" s="24" t="s">
        <v>1009</v>
      </c>
    </row>
    <row r="39" spans="1:45" ht="12.75" customHeight="1"/>
    <row r="51" spans="1:3">
      <c r="A51" s="33"/>
      <c r="B51" s="33"/>
      <c r="C51" s="33"/>
    </row>
    <row r="52" spans="1:3">
      <c r="A52" s="534"/>
      <c r="B52" s="534"/>
      <c r="C52" s="534"/>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2" t="s">
        <v>1413</v>
      </c>
      <c r="B1" s="591"/>
      <c r="C1" s="591"/>
      <c r="D1" s="591"/>
      <c r="E1" s="591"/>
      <c r="F1" s="591"/>
      <c r="G1" s="547"/>
      <c r="H1" s="547"/>
      <c r="I1" s="547"/>
    </row>
    <row r="2" spans="1:9">
      <c r="A2" s="593" t="s">
        <v>1414</v>
      </c>
      <c r="B2" s="591"/>
      <c r="C2" s="591"/>
      <c r="D2" s="591"/>
      <c r="E2" s="591"/>
      <c r="F2" s="591"/>
      <c r="G2" s="547"/>
      <c r="H2" s="547"/>
      <c r="I2" s="547"/>
    </row>
    <row r="4" spans="1:9">
      <c r="A4" s="58" t="s">
        <v>83</v>
      </c>
      <c r="I4" s="59"/>
    </row>
    <row r="5" spans="1:9">
      <c r="A5" s="546" t="s">
        <v>84</v>
      </c>
      <c r="I5" s="60"/>
    </row>
    <row r="7" spans="1:9" ht="26.25" customHeight="1">
      <c r="A7" s="1185" t="s">
        <v>657</v>
      </c>
      <c r="B7" s="1185"/>
      <c r="C7" s="1185"/>
      <c r="D7" s="58"/>
      <c r="E7" s="1185" t="s">
        <v>659</v>
      </c>
      <c r="F7" s="1185"/>
      <c r="G7" s="1185"/>
      <c r="I7" s="58"/>
    </row>
    <row r="8" spans="1:9" ht="27.75" customHeight="1">
      <c r="A8" s="1186" t="s">
        <v>658</v>
      </c>
      <c r="B8" s="1186"/>
      <c r="C8" s="1186"/>
      <c r="E8" s="1186" t="s">
        <v>660</v>
      </c>
      <c r="F8" s="1186"/>
      <c r="G8" s="1186"/>
      <c r="H8" s="548"/>
    </row>
    <row r="9" spans="1:9">
      <c r="B9" s="547"/>
    </row>
    <row r="10" spans="1:9" ht="26.25" customHeight="1">
      <c r="A10" s="138" t="s">
        <v>529</v>
      </c>
      <c r="B10" s="138" t="s">
        <v>530</v>
      </c>
      <c r="C10" s="138" t="s">
        <v>531</v>
      </c>
      <c r="E10" s="138" t="s">
        <v>532</v>
      </c>
      <c r="F10" s="138" t="s">
        <v>530</v>
      </c>
      <c r="G10" s="138" t="s">
        <v>531</v>
      </c>
    </row>
    <row r="11" spans="1:9">
      <c r="A11" s="80" t="s">
        <v>229</v>
      </c>
      <c r="B11" s="81">
        <v>347</v>
      </c>
      <c r="C11" s="81">
        <v>343</v>
      </c>
      <c r="E11" s="82" t="s">
        <v>1438</v>
      </c>
      <c r="F11" s="81">
        <v>7820</v>
      </c>
      <c r="G11" s="81">
        <v>7813</v>
      </c>
    </row>
    <row r="12" spans="1:9">
      <c r="A12" s="80" t="s">
        <v>870</v>
      </c>
      <c r="B12" s="179">
        <v>1521</v>
      </c>
      <c r="C12" s="81">
        <v>1513</v>
      </c>
      <c r="E12" s="82" t="s">
        <v>1441</v>
      </c>
      <c r="F12" s="81">
        <v>8642</v>
      </c>
      <c r="G12" s="81">
        <v>8630</v>
      </c>
    </row>
    <row r="13" spans="1:9">
      <c r="A13" s="80" t="s">
        <v>1128</v>
      </c>
      <c r="B13" s="81">
        <v>4427</v>
      </c>
      <c r="C13" s="81">
        <v>4419</v>
      </c>
      <c r="E13" s="82" t="s">
        <v>1480</v>
      </c>
      <c r="F13" s="81">
        <v>9205</v>
      </c>
      <c r="G13" s="81">
        <v>9192</v>
      </c>
    </row>
    <row r="14" spans="1:9">
      <c r="A14" s="80" t="s">
        <v>1437</v>
      </c>
      <c r="B14" s="81">
        <v>7820</v>
      </c>
      <c r="C14" s="81">
        <v>7813</v>
      </c>
      <c r="E14" s="82" t="s">
        <v>1499</v>
      </c>
      <c r="F14" s="81">
        <v>10376</v>
      </c>
      <c r="G14" s="81">
        <v>10362</v>
      </c>
    </row>
    <row r="15" spans="1:9">
      <c r="A15" s="80" t="s">
        <v>1587</v>
      </c>
      <c r="B15" s="81">
        <v>11113</v>
      </c>
      <c r="C15" s="81">
        <v>11097</v>
      </c>
      <c r="E15" s="82" t="s">
        <v>1588</v>
      </c>
      <c r="F15" s="81">
        <v>11113</v>
      </c>
      <c r="G15" s="81">
        <v>11097</v>
      </c>
    </row>
    <row r="16" spans="1:9" ht="15">
      <c r="A16" s="33" t="s">
        <v>533</v>
      </c>
      <c r="E16" s="33" t="s">
        <v>528</v>
      </c>
      <c r="F16"/>
      <c r="G16"/>
    </row>
    <row r="17" spans="1:9">
      <c r="A17" s="33"/>
    </row>
    <row r="18" spans="1:9">
      <c r="A18" s="875"/>
    </row>
    <row r="19" spans="1:9">
      <c r="A19" s="876"/>
    </row>
    <row r="21" spans="1:9">
      <c r="A21" s="58" t="s">
        <v>85</v>
      </c>
    </row>
    <row r="22" spans="1:9">
      <c r="A22" s="546" t="s">
        <v>86</v>
      </c>
    </row>
    <row r="23" spans="1:9">
      <c r="E23" s="33"/>
    </row>
    <row r="24" spans="1:9" ht="29.25" customHeight="1">
      <c r="A24" s="1185" t="s">
        <v>661</v>
      </c>
      <c r="B24" s="1185"/>
      <c r="C24" s="1185"/>
      <c r="E24" s="1185" t="s">
        <v>663</v>
      </c>
      <c r="F24" s="1185"/>
      <c r="G24" s="1185"/>
    </row>
    <row r="25" spans="1:9" ht="27" customHeight="1">
      <c r="A25" s="1186" t="s">
        <v>662</v>
      </c>
      <c r="B25" s="1186"/>
      <c r="C25" s="1186"/>
      <c r="E25" s="1186" t="s">
        <v>664</v>
      </c>
      <c r="F25" s="1186"/>
      <c r="G25" s="1186"/>
      <c r="H25" s="1187"/>
      <c r="I25" s="1187"/>
    </row>
    <row r="26" spans="1:9">
      <c r="H26" s="74"/>
      <c r="I26" s="75"/>
    </row>
    <row r="27" spans="1:9" ht="25.5" customHeight="1">
      <c r="A27" s="138" t="s">
        <v>529</v>
      </c>
      <c r="B27" s="138" t="s">
        <v>530</v>
      </c>
      <c r="C27" s="138" t="s">
        <v>531</v>
      </c>
      <c r="E27" s="138" t="s">
        <v>532</v>
      </c>
      <c r="F27" s="138" t="s">
        <v>530</v>
      </c>
      <c r="G27" s="138" t="s">
        <v>531</v>
      </c>
    </row>
    <row r="28" spans="1:9">
      <c r="A28" s="80" t="s">
        <v>229</v>
      </c>
      <c r="B28" s="81">
        <v>10024</v>
      </c>
      <c r="C28" s="81">
        <v>10317</v>
      </c>
      <c r="E28" s="82" t="s">
        <v>1438</v>
      </c>
      <c r="F28" s="81">
        <v>5674</v>
      </c>
      <c r="G28" s="81">
        <v>5806</v>
      </c>
    </row>
    <row r="29" spans="1:9">
      <c r="A29" s="80" t="s">
        <v>870</v>
      </c>
      <c r="B29" s="81">
        <v>7714</v>
      </c>
      <c r="C29" s="81">
        <v>7908</v>
      </c>
      <c r="E29" s="82" t="s">
        <v>1441</v>
      </c>
      <c r="F29" s="81">
        <v>5471</v>
      </c>
      <c r="G29" s="81">
        <v>5604</v>
      </c>
    </row>
    <row r="30" spans="1:9">
      <c r="A30" s="80" t="s">
        <v>1128</v>
      </c>
      <c r="B30" s="81">
        <v>6273</v>
      </c>
      <c r="C30" s="81">
        <v>6390</v>
      </c>
      <c r="E30" s="82" t="s">
        <v>1480</v>
      </c>
      <c r="F30" s="81">
        <v>5394</v>
      </c>
      <c r="G30" s="81">
        <v>5534</v>
      </c>
    </row>
    <row r="31" spans="1:9">
      <c r="A31" s="80" t="s">
        <v>1437</v>
      </c>
      <c r="B31" s="81">
        <v>5674</v>
      </c>
      <c r="C31" s="81">
        <v>5806</v>
      </c>
      <c r="E31" s="82" t="s">
        <v>1499</v>
      </c>
      <c r="F31" s="81">
        <v>5308</v>
      </c>
      <c r="G31" s="81">
        <v>5447</v>
      </c>
    </row>
    <row r="32" spans="1:9">
      <c r="A32" s="80" t="s">
        <v>1587</v>
      </c>
      <c r="B32" s="81">
        <v>5232</v>
      </c>
      <c r="C32" s="81">
        <v>5366</v>
      </c>
      <c r="E32" s="82" t="s">
        <v>1588</v>
      </c>
      <c r="F32" s="81">
        <v>5232</v>
      </c>
      <c r="G32" s="81">
        <v>5366</v>
      </c>
    </row>
    <row r="33" spans="1:9" ht="15">
      <c r="A33" s="33" t="s">
        <v>528</v>
      </c>
      <c r="E33" s="33" t="s">
        <v>528</v>
      </c>
      <c r="F33" s="261"/>
      <c r="G33" s="261"/>
    </row>
    <row r="35" spans="1:9">
      <c r="A35" s="875"/>
    </row>
    <row r="36" spans="1:9">
      <c r="A36" s="876"/>
    </row>
    <row r="37" spans="1:9">
      <c r="A37" s="611"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1010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1" customWidth="1"/>
    <col min="2" max="2" width="14.28515625" style="821" bestFit="1" customWidth="1"/>
    <col min="3" max="3" width="12.5703125" style="821" customWidth="1"/>
    <col min="4" max="4" width="13.7109375" style="821" customWidth="1"/>
    <col min="5" max="16384" width="9.140625" style="821"/>
  </cols>
  <sheetData>
    <row r="1" spans="1:4">
      <c r="A1" s="148" t="s">
        <v>947</v>
      </c>
      <c r="B1" s="284"/>
      <c r="C1" s="284"/>
      <c r="D1" s="284"/>
    </row>
    <row r="2" spans="1:4">
      <c r="A2" s="522" t="s">
        <v>948</v>
      </c>
      <c r="B2" s="284"/>
      <c r="C2" s="284"/>
      <c r="D2" s="284"/>
    </row>
    <row r="3" spans="1:4">
      <c r="A3" s="284"/>
      <c r="B3" s="284"/>
      <c r="C3" s="284"/>
      <c r="D3" s="284"/>
    </row>
    <row r="4" spans="1:4">
      <c r="A4" s="284"/>
      <c r="B4" s="284"/>
      <c r="C4" s="284"/>
      <c r="D4" s="13" t="s">
        <v>1537</v>
      </c>
    </row>
    <row r="5" spans="1:4" ht="35.25" customHeight="1">
      <c r="A5" s="1188" t="s">
        <v>308</v>
      </c>
      <c r="B5" s="822" t="s">
        <v>949</v>
      </c>
      <c r="C5" s="1190" t="s">
        <v>346</v>
      </c>
      <c r="D5" s="1190"/>
    </row>
    <row r="6" spans="1:4" ht="22.5">
      <c r="A6" s="1189"/>
      <c r="B6" s="823" t="s">
        <v>1588</v>
      </c>
      <c r="C6" s="824" t="s">
        <v>347</v>
      </c>
      <c r="D6" s="824" t="s">
        <v>348</v>
      </c>
    </row>
    <row r="7" spans="1:4">
      <c r="A7" s="453" t="s">
        <v>950</v>
      </c>
      <c r="B7" s="454">
        <v>1046.5441767867806</v>
      </c>
      <c r="C7" s="455">
        <v>0.42116161956262693</v>
      </c>
      <c r="D7" s="454">
        <v>310.14364191386284</v>
      </c>
    </row>
    <row r="8" spans="1:4">
      <c r="A8" s="453" t="s">
        <v>993</v>
      </c>
      <c r="B8" s="454">
        <v>1505.9564921361737</v>
      </c>
      <c r="C8" s="455">
        <v>-4.8581449751415776E-2</v>
      </c>
      <c r="D8" s="454">
        <v>-76.897333598778815</v>
      </c>
    </row>
    <row r="9" spans="1:4">
      <c r="A9" s="453" t="s">
        <v>994</v>
      </c>
      <c r="B9" s="454">
        <v>322550.56671311968</v>
      </c>
      <c r="C9" s="455">
        <v>0.2567603411563924</v>
      </c>
      <c r="D9" s="454">
        <v>65898.159607140507</v>
      </c>
    </row>
    <row r="10" spans="1:4">
      <c r="A10" s="453" t="s">
        <v>951</v>
      </c>
      <c r="B10" s="454">
        <v>234.70593005507996</v>
      </c>
      <c r="C10" s="455">
        <v>26.523256979444</v>
      </c>
      <c r="D10" s="454">
        <v>226.17838078173733</v>
      </c>
    </row>
    <row r="11" spans="1:4">
      <c r="A11" s="453" t="s">
        <v>952</v>
      </c>
      <c r="B11" s="454">
        <v>314.3154051363727</v>
      </c>
      <c r="C11" s="455">
        <v>-0.75805459405773679</v>
      </c>
      <c r="D11" s="454">
        <v>-984.80165770787698</v>
      </c>
    </row>
    <row r="12" spans="1:4">
      <c r="A12" s="453" t="s">
        <v>995</v>
      </c>
      <c r="B12" s="454">
        <v>47445.907222775233</v>
      </c>
      <c r="C12" s="455">
        <v>2.2115365916934846</v>
      </c>
      <c r="D12" s="454">
        <v>32672.322719490348</v>
      </c>
    </row>
    <row r="13" spans="1:4" ht="22.5">
      <c r="A13" s="456" t="s">
        <v>996</v>
      </c>
      <c r="B13" s="454">
        <v>85.846880350388219</v>
      </c>
      <c r="C13" s="455">
        <v>-0.19160789290899863</v>
      </c>
      <c r="D13" s="454">
        <v>-20.347724467449719</v>
      </c>
    </row>
    <row r="14" spans="1:4">
      <c r="A14" s="825" t="s">
        <v>953</v>
      </c>
      <c r="B14" s="826">
        <v>373183.84282035968</v>
      </c>
      <c r="C14" s="827">
        <v>0.35624757789481176</v>
      </c>
      <c r="D14" s="826">
        <v>98024.757633552304</v>
      </c>
    </row>
    <row r="15" spans="1:4">
      <c r="A15" s="453" t="s">
        <v>997</v>
      </c>
      <c r="B15" s="454">
        <v>6.8138987324971794</v>
      </c>
      <c r="C15" s="455">
        <v>-0.99995593724441045</v>
      </c>
      <c r="D15" s="454">
        <v>-154633.96245139028</v>
      </c>
    </row>
    <row r="16" spans="1:4">
      <c r="A16" s="456" t="s">
        <v>998</v>
      </c>
      <c r="B16" s="454">
        <v>23250.492874112417</v>
      </c>
      <c r="C16" s="455">
        <v>0.70053166671970957</v>
      </c>
      <c r="D16" s="454">
        <v>9578.0083628641569</v>
      </c>
    </row>
    <row r="17" spans="1:4" ht="22.5">
      <c r="A17" s="456" t="s">
        <v>1000</v>
      </c>
      <c r="B17" s="454">
        <v>0</v>
      </c>
      <c r="C17" s="455">
        <v>0</v>
      </c>
      <c r="D17" s="454">
        <v>0</v>
      </c>
    </row>
    <row r="18" spans="1:4">
      <c r="A18" s="453" t="s">
        <v>1001</v>
      </c>
      <c r="B18" s="454">
        <v>0</v>
      </c>
      <c r="C18" s="455">
        <v>0</v>
      </c>
      <c r="D18" s="454">
        <v>0</v>
      </c>
    </row>
    <row r="19" spans="1:4">
      <c r="A19" s="453" t="s">
        <v>1002</v>
      </c>
      <c r="B19" s="454">
        <v>330439.26840135379</v>
      </c>
      <c r="C19" s="455">
        <v>0.38294425566433443</v>
      </c>
      <c r="D19" s="454">
        <v>91500.30390735947</v>
      </c>
    </row>
    <row r="20" spans="1:4">
      <c r="A20" s="453" t="s">
        <v>1003</v>
      </c>
      <c r="B20" s="454">
        <v>0</v>
      </c>
      <c r="C20" s="455">
        <v>-1</v>
      </c>
      <c r="D20" s="454">
        <v>-2262.6874855663946</v>
      </c>
    </row>
    <row r="21" spans="1:4">
      <c r="A21" s="453" t="s">
        <v>1004</v>
      </c>
      <c r="B21" s="454">
        <v>514.9349897139823</v>
      </c>
      <c r="C21" s="455">
        <v>-0.36725839420770534</v>
      </c>
      <c r="D21" s="454">
        <v>-298.88061052491861</v>
      </c>
    </row>
    <row r="22" spans="1:4">
      <c r="A22" s="453" t="s">
        <v>1005</v>
      </c>
      <c r="B22" s="454">
        <v>0</v>
      </c>
      <c r="C22" s="455">
        <v>-1</v>
      </c>
      <c r="D22" s="454">
        <v>-9.3479461145397842</v>
      </c>
    </row>
    <row r="23" spans="1:4">
      <c r="A23" s="456" t="s">
        <v>1006</v>
      </c>
      <c r="B23" s="454">
        <v>477.82751741986857</v>
      </c>
      <c r="C23" s="455">
        <v>-0.15482851431612676</v>
      </c>
      <c r="D23" s="454">
        <v>-87.534099143937866</v>
      </c>
    </row>
    <row r="24" spans="1:4" ht="22.5">
      <c r="A24" s="456" t="s">
        <v>1007</v>
      </c>
      <c r="B24" s="454">
        <v>18501.319037759637</v>
      </c>
      <c r="C24" s="455">
        <v>-2.0908956307544212E-2</v>
      </c>
      <c r="D24" s="454">
        <v>-395.10449399429325</v>
      </c>
    </row>
    <row r="25" spans="1:4">
      <c r="A25" s="825" t="s">
        <v>954</v>
      </c>
      <c r="B25" s="826">
        <v>373183.84282035968</v>
      </c>
      <c r="C25" s="827">
        <v>0.35624757790135364</v>
      </c>
      <c r="D25" s="826">
        <v>98024.757634879526</v>
      </c>
    </row>
    <row r="26" spans="1:4">
      <c r="A26" s="453" t="s">
        <v>1024</v>
      </c>
      <c r="B26" s="454">
        <v>6.8138987324971794</v>
      </c>
      <c r="C26" s="455">
        <v>-0.99995593724441045</v>
      </c>
      <c r="D26" s="454">
        <v>-154633.96245139028</v>
      </c>
    </row>
    <row r="27" spans="1:4">
      <c r="A27" s="33" t="s">
        <v>533</v>
      </c>
      <c r="B27" s="828"/>
      <c r="C27" s="828"/>
      <c r="D27" s="829"/>
    </row>
    <row r="28" spans="1:4">
      <c r="A28" s="875"/>
      <c r="B28" s="828"/>
      <c r="C28" s="828"/>
      <c r="D28" s="829"/>
    </row>
    <row r="29" spans="1:4">
      <c r="A29" s="876"/>
      <c r="B29" s="831"/>
      <c r="C29" s="831"/>
      <c r="D29" s="829"/>
    </row>
    <row r="30" spans="1:4">
      <c r="A30" s="876"/>
      <c r="B30" s="831"/>
      <c r="C30" s="831"/>
      <c r="D30" s="829"/>
    </row>
    <row r="31" spans="1:4">
      <c r="A31" s="148" t="s">
        <v>1013</v>
      </c>
      <c r="B31" s="831"/>
      <c r="C31" s="831"/>
      <c r="D31" s="829"/>
    </row>
    <row r="32" spans="1:4">
      <c r="A32" s="522" t="s">
        <v>1014</v>
      </c>
      <c r="B32" s="831"/>
      <c r="C32" s="831"/>
      <c r="D32" s="829"/>
    </row>
    <row r="33" spans="1:6">
      <c r="A33" s="830"/>
      <c r="B33" s="831"/>
      <c r="C33" s="831"/>
      <c r="D33" s="829"/>
    </row>
    <row r="34" spans="1:6">
      <c r="A34" s="832"/>
      <c r="B34" s="284"/>
      <c r="C34" s="284"/>
      <c r="D34" s="13" t="s">
        <v>1537</v>
      </c>
    </row>
    <row r="35" spans="1:6" ht="40.5" customHeight="1">
      <c r="A35" s="1188" t="s">
        <v>308</v>
      </c>
      <c r="B35" s="822" t="s">
        <v>309</v>
      </c>
      <c r="C35" s="1190" t="s">
        <v>366</v>
      </c>
      <c r="D35" s="1190"/>
    </row>
    <row r="36" spans="1:6" ht="24">
      <c r="A36" s="1191"/>
      <c r="B36" s="823" t="s">
        <v>1589</v>
      </c>
      <c r="C36" s="824" t="s">
        <v>347</v>
      </c>
      <c r="D36" s="824" t="s">
        <v>348</v>
      </c>
    </row>
    <row r="37" spans="1:6" ht="45">
      <c r="A37" s="79" t="s">
        <v>981</v>
      </c>
      <c r="B37" s="454">
        <v>118533.41562147455</v>
      </c>
      <c r="C37" s="455">
        <v>3.1873798247943182E-2</v>
      </c>
      <c r="D37" s="454">
        <v>3661.4072201207837</v>
      </c>
    </row>
    <row r="38" spans="1:6">
      <c r="A38" s="79" t="s">
        <v>982</v>
      </c>
      <c r="B38" s="454">
        <v>61257.09938283894</v>
      </c>
      <c r="C38" s="455">
        <v>1.6421681224021603</v>
      </c>
      <c r="D38" s="454">
        <v>38072.693037361467</v>
      </c>
    </row>
    <row r="39" spans="1:6">
      <c r="A39" s="79" t="s">
        <v>983</v>
      </c>
      <c r="B39" s="454">
        <v>0</v>
      </c>
      <c r="C39" s="455">
        <v>0</v>
      </c>
      <c r="D39" s="454">
        <v>0</v>
      </c>
    </row>
    <row r="40" spans="1:6">
      <c r="A40" s="79" t="s">
        <v>984</v>
      </c>
      <c r="B40" s="454">
        <v>54.753253699648283</v>
      </c>
      <c r="C40" s="455">
        <v>-0.80075040412751486</v>
      </c>
      <c r="D40" s="454">
        <v>-220.04405999070934</v>
      </c>
    </row>
    <row r="41" spans="1:6" ht="22.5">
      <c r="A41" s="79" t="s">
        <v>985</v>
      </c>
      <c r="B41" s="512">
        <v>-127153.91231800383</v>
      </c>
      <c r="C41" s="833">
        <v>0.12476276686558474</v>
      </c>
      <c r="D41" s="512">
        <v>-14104.37328289865</v>
      </c>
    </row>
    <row r="42" spans="1:6">
      <c r="A42" s="79" t="s">
        <v>986</v>
      </c>
      <c r="B42" s="512">
        <v>-6207.0014891499095</v>
      </c>
      <c r="C42" s="833">
        <v>1.3234479361336426</v>
      </c>
      <c r="D42" s="512">
        <v>-3535.5400836153685</v>
      </c>
    </row>
    <row r="43" spans="1:6">
      <c r="A43" s="79" t="s">
        <v>987</v>
      </c>
      <c r="B43" s="512">
        <v>-49035.447409914384</v>
      </c>
      <c r="C43" s="833">
        <v>1.2846323430365316</v>
      </c>
      <c r="D43" s="512">
        <v>-27572.279579268692</v>
      </c>
    </row>
    <row r="44" spans="1:6">
      <c r="A44" s="79" t="s">
        <v>988</v>
      </c>
      <c r="B44" s="512">
        <v>-8388.9201393589483</v>
      </c>
      <c r="C44" s="833">
        <v>24.111997066766985</v>
      </c>
      <c r="D44" s="512">
        <v>-8054.8598845311553</v>
      </c>
    </row>
    <row r="45" spans="1:6" ht="22.5">
      <c r="A45" s="79" t="s">
        <v>989</v>
      </c>
      <c r="B45" s="512">
        <v>-10940.013098413961</v>
      </c>
      <c r="C45" s="833">
        <v>-14.45662320993384</v>
      </c>
      <c r="D45" s="512">
        <v>-11752.996632822349</v>
      </c>
      <c r="E45" s="981"/>
      <c r="F45" s="981"/>
    </row>
    <row r="46" spans="1:6">
      <c r="A46" s="79" t="s">
        <v>990</v>
      </c>
      <c r="B46" s="512">
        <v>-8.5381578074192035</v>
      </c>
      <c r="C46" s="833">
        <v>-0.96236780683609335</v>
      </c>
      <c r="D46" s="512">
        <v>218.34624858982016</v>
      </c>
    </row>
    <row r="47" spans="1:6" ht="22.5">
      <c r="A47" s="79" t="s">
        <v>991</v>
      </c>
      <c r="B47" s="512">
        <v>-10948.551256221381</v>
      </c>
      <c r="C47" s="833">
        <v>-19.680374586759527</v>
      </c>
      <c r="D47" s="512">
        <v>-11534.650384232529</v>
      </c>
    </row>
    <row r="48" spans="1:6">
      <c r="A48" s="79" t="s">
        <v>992</v>
      </c>
      <c r="B48" s="512">
        <v>-47.948684053354569</v>
      </c>
      <c r="C48" s="833">
        <v>-0.4453553792640137</v>
      </c>
      <c r="D48" s="512">
        <v>38.500696794744179</v>
      </c>
    </row>
    <row r="49" spans="1:5" ht="21.75">
      <c r="A49" s="834" t="s">
        <v>999</v>
      </c>
      <c r="B49" s="835">
        <v>-10996.499940274734</v>
      </c>
      <c r="C49" s="836">
        <v>-23.008416901462507</v>
      </c>
      <c r="D49" s="835">
        <v>-11496.149687437784</v>
      </c>
    </row>
    <row r="50" spans="1:5">
      <c r="A50" s="33" t="s">
        <v>533</v>
      </c>
    </row>
    <row r="51" spans="1:5">
      <c r="A51" s="875"/>
    </row>
    <row r="52" spans="1:5">
      <c r="A52" s="876"/>
    </row>
    <row r="54" spans="1:5">
      <c r="A54" s="611" t="s">
        <v>81</v>
      </c>
    </row>
    <row r="56" spans="1:5">
      <c r="E56" s="61" t="s">
        <v>1071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1" customWidth="1"/>
    <col min="2" max="2" width="13.140625" style="821" customWidth="1"/>
    <col min="3" max="3" width="13.42578125" style="821" customWidth="1"/>
    <col min="4" max="4" width="12.85546875" style="821" customWidth="1"/>
    <col min="5" max="5" width="12.7109375" style="821" bestFit="1" customWidth="1"/>
    <col min="6" max="6" width="15.7109375" style="821" bestFit="1" customWidth="1"/>
    <col min="7" max="16384" width="9.140625" style="821"/>
  </cols>
  <sheetData>
    <row r="1" spans="1:8">
      <c r="A1" s="837" t="s">
        <v>1016</v>
      </c>
      <c r="B1" s="838"/>
      <c r="C1" s="838"/>
      <c r="D1" s="839"/>
      <c r="E1" s="697" t="s">
        <v>1576</v>
      </c>
    </row>
    <row r="2" spans="1:8">
      <c r="A2" s="522" t="s">
        <v>1017</v>
      </c>
      <c r="B2" s="839"/>
      <c r="C2" s="839"/>
      <c r="D2" s="839"/>
      <c r="E2" s="527" t="s">
        <v>1577</v>
      </c>
    </row>
    <row r="3" spans="1:8">
      <c r="A3" s="839"/>
      <c r="B3" s="839"/>
      <c r="C3" s="13" t="s">
        <v>1537</v>
      </c>
      <c r="D3" s="839"/>
    </row>
    <row r="4" spans="1:8" ht="24">
      <c r="A4" s="822" t="s">
        <v>416</v>
      </c>
      <c r="B4" s="851" t="s">
        <v>955</v>
      </c>
      <c r="C4" s="851" t="s">
        <v>956</v>
      </c>
      <c r="D4" s="839"/>
      <c r="E4" s="1081"/>
      <c r="F4" s="1083"/>
      <c r="G4" s="1083"/>
      <c r="H4" s="1084"/>
    </row>
    <row r="5" spans="1:8" ht="15">
      <c r="A5" s="866" t="s">
        <v>1015</v>
      </c>
      <c r="B5" s="849">
        <v>14024.557498175063</v>
      </c>
      <c r="C5" s="850">
        <v>4.2421527282361461E-2</v>
      </c>
      <c r="D5" s="1087"/>
      <c r="E5" s="1081"/>
      <c r="F5" s="1082"/>
      <c r="G5" s="1082"/>
      <c r="H5" s="1083"/>
    </row>
    <row r="6" spans="1:8" ht="15">
      <c r="A6" s="79" t="s">
        <v>957</v>
      </c>
      <c r="B6" s="849">
        <v>0</v>
      </c>
      <c r="C6" s="850">
        <v>0</v>
      </c>
      <c r="D6" s="1087"/>
      <c r="E6" s="1081"/>
      <c r="F6" s="1082"/>
      <c r="G6" s="1082"/>
      <c r="H6" s="1083"/>
    </row>
    <row r="7" spans="1:8" ht="15">
      <c r="A7" s="79" t="s">
        <v>961</v>
      </c>
      <c r="B7" s="849">
        <v>0</v>
      </c>
      <c r="C7" s="850">
        <v>0</v>
      </c>
      <c r="D7" s="1087"/>
      <c r="E7" s="1081"/>
      <c r="F7" s="1082"/>
      <c r="G7" s="1082"/>
      <c r="H7" s="1083"/>
    </row>
    <row r="8" spans="1:8" ht="15">
      <c r="A8" s="79" t="s">
        <v>958</v>
      </c>
      <c r="B8" s="849">
        <v>264772.82726657373</v>
      </c>
      <c r="C8" s="850">
        <v>0.80088571186495561</v>
      </c>
      <c r="D8" s="1087"/>
      <c r="E8" s="43"/>
      <c r="F8" s="1082"/>
      <c r="G8" s="1082"/>
      <c r="H8" s="1084"/>
    </row>
    <row r="9" spans="1:8" ht="15">
      <c r="A9" s="79" t="s">
        <v>959</v>
      </c>
      <c r="B9" s="849">
        <v>162.10115601566127</v>
      </c>
      <c r="C9" s="850">
        <v>4.9032410564935948E-4</v>
      </c>
      <c r="D9" s="1087"/>
      <c r="E9" s="1081"/>
      <c r="F9" s="1082"/>
      <c r="G9" s="1082"/>
      <c r="H9" s="1083"/>
    </row>
    <row r="10" spans="1:8" ht="15">
      <c r="A10" s="79" t="s">
        <v>960</v>
      </c>
      <c r="B10" s="849">
        <v>20726.441790430687</v>
      </c>
      <c r="C10" s="850">
        <v>6.2693408757705446E-2</v>
      </c>
      <c r="D10" s="1087"/>
      <c r="E10" s="1081"/>
      <c r="F10" s="1082"/>
      <c r="G10" s="1082"/>
      <c r="H10" s="1083"/>
    </row>
    <row r="11" spans="1:8" ht="15">
      <c r="A11" s="79" t="s">
        <v>962</v>
      </c>
      <c r="B11" s="849">
        <v>0</v>
      </c>
      <c r="C11" s="850">
        <v>0</v>
      </c>
      <c r="D11" s="1087"/>
      <c r="E11" s="1081"/>
      <c r="F11" s="1082"/>
      <c r="G11" s="1082"/>
      <c r="H11" s="1083"/>
    </row>
    <row r="12" spans="1:8" ht="15">
      <c r="A12" s="848" t="s">
        <v>967</v>
      </c>
      <c r="B12" s="849">
        <v>15117.636884995687</v>
      </c>
      <c r="C12" s="850">
        <v>4.5727877378315074E-2</v>
      </c>
      <c r="D12" s="1087"/>
      <c r="E12" s="1081"/>
      <c r="F12" s="1082"/>
      <c r="G12" s="1082"/>
      <c r="H12" s="1083"/>
    </row>
    <row r="13" spans="1:8" ht="15">
      <c r="A13" s="79" t="s">
        <v>963</v>
      </c>
      <c r="B13" s="849">
        <v>15796.449043732166</v>
      </c>
      <c r="C13" s="850">
        <v>4.7781150611013165E-2</v>
      </c>
      <c r="D13" s="1087"/>
      <c r="E13" s="43"/>
      <c r="F13" s="1082"/>
      <c r="G13" s="1082"/>
      <c r="H13" s="1084"/>
    </row>
    <row r="14" spans="1:8" ht="21.75">
      <c r="A14" s="867" t="s">
        <v>1035</v>
      </c>
      <c r="B14" s="868">
        <v>330600.01363992295</v>
      </c>
      <c r="C14" s="869">
        <v>0.99999999999999989</v>
      </c>
      <c r="D14" s="1087"/>
      <c r="E14" s="1081"/>
      <c r="F14" s="1082"/>
      <c r="G14" s="1082"/>
      <c r="H14" s="1083"/>
    </row>
    <row r="15" spans="1:8">
      <c r="A15" s="33" t="s">
        <v>533</v>
      </c>
      <c r="B15" s="839"/>
      <c r="C15" s="839"/>
      <c r="D15" s="1087"/>
    </row>
    <row r="16" spans="1:8">
      <c r="A16" s="875"/>
      <c r="B16" s="839"/>
      <c r="C16" s="839"/>
      <c r="D16" s="839"/>
    </row>
    <row r="17" spans="1:5">
      <c r="A17" s="876"/>
      <c r="B17" s="839"/>
      <c r="C17" s="839"/>
      <c r="D17" s="839"/>
    </row>
    <row r="18" spans="1:5">
      <c r="A18" s="876"/>
      <c r="B18" s="839"/>
      <c r="C18" s="839"/>
      <c r="D18" s="839"/>
    </row>
    <row r="19" spans="1:5">
      <c r="A19" s="840" t="s">
        <v>1018</v>
      </c>
      <c r="B19" s="839"/>
      <c r="C19" s="839"/>
      <c r="E19" s="697" t="s">
        <v>1576</v>
      </c>
    </row>
    <row r="20" spans="1:5">
      <c r="A20" s="522" t="s">
        <v>1019</v>
      </c>
      <c r="B20" s="839"/>
      <c r="C20" s="839"/>
      <c r="E20" s="527" t="s">
        <v>1577</v>
      </c>
    </row>
    <row r="21" spans="1:5">
      <c r="A21" s="839"/>
      <c r="B21" s="13" t="s">
        <v>1537</v>
      </c>
      <c r="C21" s="839"/>
      <c r="D21" s="839"/>
    </row>
    <row r="22" spans="1:5" ht="24">
      <c r="A22" s="854" t="s">
        <v>972</v>
      </c>
      <c r="B22" s="855" t="s">
        <v>973</v>
      </c>
      <c r="C22" s="839"/>
      <c r="D22" s="839"/>
    </row>
    <row r="23" spans="1:5">
      <c r="A23" s="841" t="s">
        <v>964</v>
      </c>
      <c r="B23" s="842">
        <v>13066.38829915721</v>
      </c>
      <c r="C23" s="839"/>
      <c r="D23" s="839"/>
    </row>
    <row r="24" spans="1:5">
      <c r="A24" s="841" t="s">
        <v>965</v>
      </c>
      <c r="B24" s="842">
        <v>22203.948697325628</v>
      </c>
      <c r="C24" s="839"/>
      <c r="D24" s="839"/>
    </row>
    <row r="25" spans="1:5" ht="21.75">
      <c r="A25" s="852" t="s">
        <v>1038</v>
      </c>
      <c r="B25" s="844">
        <v>9137.5603981684253</v>
      </c>
      <c r="C25" s="839"/>
      <c r="D25" s="839"/>
    </row>
    <row r="26" spans="1:5">
      <c r="A26" s="841" t="s">
        <v>966</v>
      </c>
      <c r="B26" s="842">
        <v>4355.4627659433272</v>
      </c>
      <c r="C26" s="839"/>
      <c r="D26" s="839"/>
    </row>
    <row r="27" spans="1:5">
      <c r="A27" s="841" t="s">
        <v>976</v>
      </c>
      <c r="B27" s="842">
        <v>22203.948697325628</v>
      </c>
      <c r="C27" s="839"/>
      <c r="D27" s="839"/>
    </row>
    <row r="28" spans="1:5" ht="32.25">
      <c r="A28" s="852" t="s">
        <v>968</v>
      </c>
      <c r="B28" s="844">
        <v>17848.485931382307</v>
      </c>
      <c r="C28" s="839"/>
      <c r="D28" s="839"/>
    </row>
    <row r="29" spans="1:5" ht="22.5">
      <c r="A29" s="853" t="s">
        <v>969</v>
      </c>
      <c r="B29" s="842">
        <v>6131.7937487557238</v>
      </c>
      <c r="C29" s="839"/>
      <c r="D29" s="839"/>
    </row>
    <row r="30" spans="1:5">
      <c r="A30" s="841" t="s">
        <v>976</v>
      </c>
      <c r="B30" s="842">
        <v>22203.948697325628</v>
      </c>
      <c r="C30" s="839"/>
      <c r="D30" s="839"/>
    </row>
    <row r="31" spans="1:5" ht="32.25">
      <c r="A31" s="852" t="s">
        <v>970</v>
      </c>
      <c r="B31" s="844">
        <v>16072.154948569911</v>
      </c>
      <c r="C31" s="839"/>
      <c r="D31" s="839"/>
    </row>
    <row r="32" spans="1:5">
      <c r="A32" s="33" t="s">
        <v>533</v>
      </c>
      <c r="B32" s="839"/>
      <c r="C32" s="839"/>
      <c r="D32" s="839"/>
    </row>
    <row r="33" spans="1:4">
      <c r="A33" s="56" t="s">
        <v>1039</v>
      </c>
      <c r="B33" s="839"/>
      <c r="C33" s="839"/>
      <c r="D33" s="839"/>
    </row>
    <row r="34" spans="1:4">
      <c r="A34" s="875"/>
      <c r="B34" s="839"/>
      <c r="C34" s="839"/>
      <c r="D34" s="839"/>
    </row>
    <row r="35" spans="1:4">
      <c r="A35" s="876"/>
    </row>
    <row r="36" spans="1:4">
      <c r="A36" s="876"/>
    </row>
    <row r="37" spans="1:4">
      <c r="A37" s="840" t="s">
        <v>1020</v>
      </c>
      <c r="B37" s="839"/>
      <c r="C37" s="839"/>
      <c r="D37" s="839"/>
    </row>
    <row r="38" spans="1:4">
      <c r="A38" s="522" t="s">
        <v>1021</v>
      </c>
      <c r="B38" s="839"/>
      <c r="C38" s="839"/>
      <c r="D38" s="839"/>
    </row>
    <row r="39" spans="1:4">
      <c r="A39" s="839"/>
      <c r="C39" s="839"/>
      <c r="D39" s="13" t="s">
        <v>1537</v>
      </c>
    </row>
    <row r="40" spans="1:4" ht="78.75" customHeight="1">
      <c r="A40" s="863" t="s">
        <v>974</v>
      </c>
      <c r="B40" s="863" t="s">
        <v>949</v>
      </c>
      <c r="C40" s="1190" t="s">
        <v>346</v>
      </c>
      <c r="D40" s="1190"/>
    </row>
    <row r="41" spans="1:4" ht="22.5">
      <c r="A41" s="864"/>
      <c r="B41" s="877" t="s">
        <v>1588</v>
      </c>
      <c r="C41" s="865" t="s">
        <v>347</v>
      </c>
      <c r="D41" s="865" t="s">
        <v>348</v>
      </c>
    </row>
    <row r="42" spans="1:4">
      <c r="A42" s="841" t="s">
        <v>975</v>
      </c>
      <c r="B42" s="842">
        <v>1548.4789262724798</v>
      </c>
      <c r="C42" s="845">
        <v>0.30645825499786539</v>
      </c>
      <c r="D42" s="842">
        <v>363.22947773574896</v>
      </c>
    </row>
    <row r="43" spans="1:4">
      <c r="A43" s="841" t="s">
        <v>977</v>
      </c>
      <c r="B43" s="842">
        <v>393.19466321587362</v>
      </c>
      <c r="C43" s="845">
        <v>3.8435863260446679E-2</v>
      </c>
      <c r="D43" s="842">
        <v>14.553403676421711</v>
      </c>
    </row>
    <row r="44" spans="1:4">
      <c r="A44" s="841" t="s">
        <v>978</v>
      </c>
      <c r="B44" s="842">
        <v>256480.32417413231</v>
      </c>
      <c r="C44" s="845">
        <v>0.47173256484999015</v>
      </c>
      <c r="D44" s="842">
        <v>82209.311695533892</v>
      </c>
    </row>
    <row r="45" spans="1:4">
      <c r="A45" s="841" t="s">
        <v>979</v>
      </c>
      <c r="B45" s="842">
        <v>22032.731058464393</v>
      </c>
      <c r="C45" s="845">
        <v>6.1370399283521282E-2</v>
      </c>
      <c r="D45" s="842">
        <v>1273.9732550268757</v>
      </c>
    </row>
    <row r="46" spans="1:4">
      <c r="A46" s="841" t="s">
        <v>980</v>
      </c>
      <c r="B46" s="842">
        <v>46168.905796005041</v>
      </c>
      <c r="C46" s="845">
        <v>0.38559070461133205</v>
      </c>
      <c r="D46" s="842">
        <v>12848.167108633619</v>
      </c>
    </row>
    <row r="47" spans="1:4">
      <c r="A47" s="843" t="s">
        <v>1008</v>
      </c>
      <c r="B47" s="846">
        <v>326623.63461809012</v>
      </c>
      <c r="C47" s="847">
        <v>0.42063148317924903</v>
      </c>
      <c r="D47" s="846">
        <v>96709.234940606548</v>
      </c>
    </row>
    <row r="48" spans="1:4">
      <c r="A48" s="33" t="s">
        <v>533</v>
      </c>
    </row>
    <row r="49" spans="1:5">
      <c r="E49" s="821" t="s">
        <v>971</v>
      </c>
    </row>
    <row r="50" spans="1:5">
      <c r="A50" s="875"/>
    </row>
    <row r="51" spans="1:5">
      <c r="A51" s="876"/>
    </row>
    <row r="54" spans="1:5">
      <c r="A54" s="611" t="s">
        <v>81</v>
      </c>
    </row>
    <row r="58" spans="1:5">
      <c r="E58" s="61" t="s">
        <v>1072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4"/>
  <sheetViews>
    <sheetView showGridLines="0" zoomScaleNormal="100" workbookViewId="0"/>
  </sheetViews>
  <sheetFormatPr defaultRowHeight="15"/>
  <cols>
    <col min="1" max="1" width="29.140625" customWidth="1"/>
    <col min="2" max="2" width="23.28515625" style="261" bestFit="1" customWidth="1"/>
    <col min="3" max="4" width="12.140625" customWidth="1"/>
    <col min="5" max="5" width="11" customWidth="1"/>
    <col min="6" max="7" width="11.42578125" customWidth="1"/>
    <col min="8" max="8" width="11.5703125" customWidth="1"/>
    <col min="9" max="9" width="11.85546875" customWidth="1"/>
    <col min="10" max="10" width="11" customWidth="1"/>
    <col min="11" max="12" width="11.42578125" customWidth="1"/>
    <col min="13" max="14" width="11" bestFit="1" customWidth="1"/>
    <col min="15" max="15" width="11" customWidth="1"/>
    <col min="16" max="17" width="11.42578125" customWidth="1"/>
  </cols>
  <sheetData>
    <row r="1" spans="1:19" ht="18">
      <c r="A1" s="594" t="s">
        <v>87</v>
      </c>
      <c r="B1" s="594"/>
      <c r="C1" s="543"/>
      <c r="D1" s="543"/>
      <c r="E1" s="197"/>
      <c r="F1" s="197"/>
      <c r="G1" s="197"/>
      <c r="H1" s="197"/>
      <c r="I1" s="197"/>
      <c r="J1" s="197"/>
      <c r="K1" s="197"/>
      <c r="L1" s="197"/>
      <c r="M1" s="197"/>
      <c r="N1" s="197"/>
      <c r="O1" s="197"/>
      <c r="P1" s="197"/>
      <c r="Q1" s="197"/>
    </row>
    <row r="2" spans="1:19" ht="18">
      <c r="A2" s="595" t="s">
        <v>88</v>
      </c>
      <c r="B2" s="595"/>
      <c r="C2" s="543"/>
      <c r="D2" s="543"/>
      <c r="E2" s="197"/>
      <c r="F2" s="197"/>
      <c r="G2" s="197"/>
      <c r="H2" s="197"/>
      <c r="I2" s="197"/>
      <c r="J2" s="197"/>
      <c r="K2" s="197"/>
      <c r="L2" s="197"/>
      <c r="M2" s="197"/>
      <c r="N2" s="197"/>
      <c r="O2" s="197"/>
      <c r="P2" s="197"/>
      <c r="Q2" s="197"/>
    </row>
    <row r="3" spans="1:19" s="261" customFormat="1" ht="18">
      <c r="A3" s="544"/>
      <c r="B3" s="544"/>
      <c r="C3" s="543"/>
      <c r="D3" s="543"/>
      <c r="E3" s="197"/>
      <c r="F3" s="197"/>
      <c r="G3" s="197"/>
      <c r="H3" s="197"/>
      <c r="I3" s="197"/>
      <c r="J3" s="197"/>
      <c r="K3" s="197"/>
      <c r="L3" s="197"/>
      <c r="M3" s="197"/>
      <c r="N3" s="197"/>
      <c r="O3" s="197"/>
      <c r="P3" s="197"/>
      <c r="Q3" s="197"/>
    </row>
    <row r="4" spans="1:19" ht="12.6" customHeight="1">
      <c r="A4" s="148" t="s">
        <v>1611</v>
      </c>
      <c r="B4" s="148"/>
    </row>
    <row r="5" spans="1:19" ht="12.75" customHeight="1">
      <c r="A5" s="522" t="s">
        <v>1612</v>
      </c>
      <c r="B5" s="522"/>
      <c r="I5" s="52"/>
      <c r="K5" s="52"/>
    </row>
    <row r="6" spans="1:19" ht="12.75" customHeight="1">
      <c r="N6" s="986"/>
      <c r="O6" s="986"/>
      <c r="P6" s="986"/>
      <c r="Q6" s="24" t="s">
        <v>1590</v>
      </c>
    </row>
    <row r="7" spans="1:19" ht="24" customHeight="1">
      <c r="A7" s="960"/>
      <c r="B7" s="959"/>
      <c r="C7" s="1192" t="s">
        <v>522</v>
      </c>
      <c r="D7" s="1192"/>
      <c r="E7" s="1192"/>
      <c r="F7" s="1192"/>
      <c r="G7" s="1192"/>
      <c r="H7" s="1192" t="s">
        <v>523</v>
      </c>
      <c r="I7" s="1192"/>
      <c r="J7" s="1192"/>
      <c r="K7" s="1192"/>
      <c r="L7" s="1192"/>
      <c r="M7" s="1192" t="s">
        <v>524</v>
      </c>
      <c r="N7" s="1192"/>
      <c r="O7" s="1192"/>
      <c r="P7" s="1192"/>
      <c r="Q7" s="1192"/>
    </row>
    <row r="8" spans="1:19" ht="48" customHeight="1">
      <c r="A8" s="959" t="s">
        <v>1411</v>
      </c>
      <c r="B8" s="959" t="s">
        <v>1412</v>
      </c>
      <c r="C8" s="1193" t="s">
        <v>1599</v>
      </c>
      <c r="D8" s="1193"/>
      <c r="E8" s="1193"/>
      <c r="F8" s="1193" t="s">
        <v>525</v>
      </c>
      <c r="G8" s="1193"/>
      <c r="H8" s="1193" t="s">
        <v>1599</v>
      </c>
      <c r="I8" s="1193"/>
      <c r="J8" s="1193"/>
      <c r="K8" s="1193" t="s">
        <v>526</v>
      </c>
      <c r="L8" s="1193"/>
      <c r="M8" s="1193" t="s">
        <v>1599</v>
      </c>
      <c r="N8" s="1193"/>
      <c r="O8" s="1193"/>
      <c r="P8" s="1193" t="s">
        <v>526</v>
      </c>
      <c r="Q8" s="1193"/>
    </row>
    <row r="9" spans="1:19" ht="48">
      <c r="A9" s="960"/>
      <c r="B9" s="959"/>
      <c r="C9" s="800" t="s">
        <v>1600</v>
      </c>
      <c r="D9" s="800" t="s">
        <v>1601</v>
      </c>
      <c r="E9" s="381" t="s">
        <v>1602</v>
      </c>
      <c r="F9" s="800" t="s">
        <v>1600</v>
      </c>
      <c r="G9" s="800" t="s">
        <v>1601</v>
      </c>
      <c r="H9" s="800" t="s">
        <v>1600</v>
      </c>
      <c r="I9" s="800" t="s">
        <v>1601</v>
      </c>
      <c r="J9" s="1088" t="s">
        <v>1602</v>
      </c>
      <c r="K9" s="800" t="s">
        <v>1600</v>
      </c>
      <c r="L9" s="800" t="s">
        <v>1601</v>
      </c>
      <c r="M9" s="800" t="s">
        <v>1600</v>
      </c>
      <c r="N9" s="800" t="s">
        <v>1601</v>
      </c>
      <c r="O9" s="1088" t="s">
        <v>1602</v>
      </c>
      <c r="P9" s="800" t="s">
        <v>1600</v>
      </c>
      <c r="Q9" s="800" t="s">
        <v>1601</v>
      </c>
    </row>
    <row r="10" spans="1:19">
      <c r="A10" s="83" t="s">
        <v>1378</v>
      </c>
      <c r="B10" s="83" t="s">
        <v>1396</v>
      </c>
      <c r="C10" s="84">
        <v>12595.514880881279</v>
      </c>
      <c r="D10" s="84">
        <v>14107.58891</v>
      </c>
      <c r="E10" s="85">
        <v>112.00486080496714</v>
      </c>
      <c r="F10" s="86">
        <v>9.3598548893746886E-2</v>
      </c>
      <c r="G10" s="87">
        <v>0.14131872233177104</v>
      </c>
      <c r="H10" s="84">
        <v>0</v>
      </c>
      <c r="I10" s="84">
        <v>0</v>
      </c>
      <c r="J10" s="85" t="s">
        <v>139</v>
      </c>
      <c r="K10" s="86">
        <v>0</v>
      </c>
      <c r="L10" s="87">
        <v>0</v>
      </c>
      <c r="M10" s="84">
        <v>12595.514880881279</v>
      </c>
      <c r="N10" s="84">
        <v>14107.58891</v>
      </c>
      <c r="O10" s="88">
        <v>112.00486080496714</v>
      </c>
      <c r="P10" s="89">
        <v>7.7339188955277582E-2</v>
      </c>
      <c r="Q10" s="87">
        <v>0.11469713969015521</v>
      </c>
      <c r="R10" s="63"/>
    </row>
    <row r="11" spans="1:19">
      <c r="A11" s="83" t="s">
        <v>1379</v>
      </c>
      <c r="B11" s="83" t="s">
        <v>1397</v>
      </c>
      <c r="C11" s="84">
        <v>1295.3372154754793</v>
      </c>
      <c r="D11" s="84">
        <v>1437.1409900000001</v>
      </c>
      <c r="E11" s="85">
        <v>110.94724777690178</v>
      </c>
      <c r="F11" s="86">
        <v>9.6257822600491101E-3</v>
      </c>
      <c r="G11" s="87">
        <v>1.4396147336945372E-2</v>
      </c>
      <c r="H11" s="84">
        <v>3146.9126365385896</v>
      </c>
      <c r="I11" s="84">
        <v>3183.9772899999998</v>
      </c>
      <c r="J11" s="85">
        <v>101.17781005519679</v>
      </c>
      <c r="K11" s="86">
        <v>0.11123310099925492</v>
      </c>
      <c r="L11" s="87">
        <v>0.13741545646872358</v>
      </c>
      <c r="M11" s="84">
        <v>4442.2498520140689</v>
      </c>
      <c r="N11" s="84">
        <v>4621.1182800000006</v>
      </c>
      <c r="O11" s="88">
        <v>104.02652786188591</v>
      </c>
      <c r="P11" s="89">
        <v>2.7276376070418478E-2</v>
      </c>
      <c r="Q11" s="87">
        <v>3.7570491475703897E-2</v>
      </c>
      <c r="R11" s="63"/>
      <c r="S11" s="261"/>
    </row>
    <row r="12" spans="1:19">
      <c r="A12" s="83" t="s">
        <v>1380</v>
      </c>
      <c r="B12" s="83" t="s">
        <v>1398</v>
      </c>
      <c r="C12" s="84">
        <v>19864.231231004047</v>
      </c>
      <c r="D12" s="84">
        <v>8563.1622699999989</v>
      </c>
      <c r="E12" s="85">
        <v>43.108450412289976</v>
      </c>
      <c r="F12" s="86">
        <v>0.14761311750216741</v>
      </c>
      <c r="G12" s="87">
        <v>8.577901998960559E-2</v>
      </c>
      <c r="H12" s="84">
        <v>3417.1783900723335</v>
      </c>
      <c r="I12" s="84">
        <v>3004.46425</v>
      </c>
      <c r="J12" s="85">
        <v>87.922370653186846</v>
      </c>
      <c r="K12" s="86">
        <v>0.12078611416854504</v>
      </c>
      <c r="L12" s="87">
        <v>0.12966795575282236</v>
      </c>
      <c r="M12" s="84">
        <v>23281.409621076378</v>
      </c>
      <c r="N12" s="84">
        <v>11567.62652</v>
      </c>
      <c r="O12" s="88">
        <v>49.686108823616792</v>
      </c>
      <c r="P12" s="89">
        <v>0.14295289671426772</v>
      </c>
      <c r="Q12" s="87">
        <v>9.4046805822894083E-2</v>
      </c>
      <c r="R12" s="63"/>
      <c r="S12" s="261"/>
    </row>
    <row r="13" spans="1:19">
      <c r="A13" s="83" t="s">
        <v>1381</v>
      </c>
      <c r="B13" s="83" t="s">
        <v>1399</v>
      </c>
      <c r="C13" s="84">
        <v>37253.454742849557</v>
      </c>
      <c r="D13" s="84">
        <v>29222.16058</v>
      </c>
      <c r="E13" s="85">
        <v>78.441478197693641</v>
      </c>
      <c r="F13" s="86">
        <v>0.27683420155394417</v>
      </c>
      <c r="G13" s="87">
        <v>0.29272460540810058</v>
      </c>
      <c r="H13" s="84">
        <v>5121.988600437985</v>
      </c>
      <c r="I13" s="84">
        <v>2484.4527400000002</v>
      </c>
      <c r="J13" s="85">
        <v>48.505628063825696</v>
      </c>
      <c r="K13" s="87">
        <v>0.18104559646632701</v>
      </c>
      <c r="L13" s="87">
        <v>0.10722507613804967</v>
      </c>
      <c r="M13" s="84">
        <v>42375.443343287545</v>
      </c>
      <c r="N13" s="84">
        <v>31706.61332</v>
      </c>
      <c r="O13" s="88">
        <v>74.823083414471142</v>
      </c>
      <c r="P13" s="89">
        <v>0.26019439862397042</v>
      </c>
      <c r="Q13" s="87">
        <v>0.25778025432028101</v>
      </c>
      <c r="R13" s="63"/>
      <c r="S13" s="261"/>
    </row>
    <row r="14" spans="1:19">
      <c r="A14" s="83" t="s">
        <v>1382</v>
      </c>
      <c r="B14" s="83" t="s">
        <v>1400</v>
      </c>
      <c r="C14" s="84">
        <v>14720.078376800053</v>
      </c>
      <c r="D14" s="84">
        <v>15792.894319999999</v>
      </c>
      <c r="E14" s="85">
        <v>107.2881129824063</v>
      </c>
      <c r="F14" s="86">
        <v>0.10938639576870605</v>
      </c>
      <c r="G14" s="87">
        <v>0.15820078551063224</v>
      </c>
      <c r="H14" s="84">
        <v>0</v>
      </c>
      <c r="I14" s="84">
        <v>0</v>
      </c>
      <c r="J14" s="85" t="s">
        <v>139</v>
      </c>
      <c r="K14" s="86">
        <v>0</v>
      </c>
      <c r="L14" s="87">
        <v>0</v>
      </c>
      <c r="M14" s="84">
        <v>14720.078376800053</v>
      </c>
      <c r="N14" s="84">
        <v>15792.894319999999</v>
      </c>
      <c r="O14" s="88">
        <v>107.2881129824063</v>
      </c>
      <c r="P14" s="89">
        <v>9.0384468899153178E-2</v>
      </c>
      <c r="Q14" s="87">
        <v>0.12839896437930007</v>
      </c>
      <c r="R14" s="63"/>
      <c r="S14" s="261"/>
    </row>
    <row r="15" spans="1:19">
      <c r="A15" s="83" t="s">
        <v>1383</v>
      </c>
      <c r="B15" s="83" t="s">
        <v>1401</v>
      </c>
      <c r="C15" s="84">
        <v>10332.683871524321</v>
      </c>
      <c r="D15" s="84">
        <v>8515.6503300000004</v>
      </c>
      <c r="E15" s="85">
        <v>82.414699180608295</v>
      </c>
      <c r="F15" s="86">
        <v>7.6783222099201048E-2</v>
      </c>
      <c r="G15" s="87">
        <v>8.5303082768926855E-2</v>
      </c>
      <c r="H15" s="84">
        <v>2895.6232477271219</v>
      </c>
      <c r="I15" s="84">
        <v>3513.9683599999998</v>
      </c>
      <c r="J15" s="85">
        <v>121.35447395507131</v>
      </c>
      <c r="K15" s="86">
        <v>0.10235084044929182</v>
      </c>
      <c r="L15" s="87">
        <v>0.15165735249514045</v>
      </c>
      <c r="M15" s="84">
        <v>13228.307119251442</v>
      </c>
      <c r="N15" s="84">
        <v>12029.618689999999</v>
      </c>
      <c r="O15" s="88">
        <v>90.938459332358818</v>
      </c>
      <c r="P15" s="89">
        <v>8.1224670331432242E-2</v>
      </c>
      <c r="Q15" s="87">
        <v>9.7802882130213126E-2</v>
      </c>
      <c r="R15" s="63"/>
      <c r="S15" s="261"/>
    </row>
    <row r="16" spans="1:19">
      <c r="A16" s="83" t="s">
        <v>1384</v>
      </c>
      <c r="B16" s="83" t="s">
        <v>1402</v>
      </c>
      <c r="C16" s="84">
        <v>2222.5648695998407</v>
      </c>
      <c r="D16" s="84">
        <v>2311.60682</v>
      </c>
      <c r="E16" s="85">
        <v>104.00627003594234</v>
      </c>
      <c r="F16" s="86">
        <v>1.6516105025014237E-2</v>
      </c>
      <c r="G16" s="87">
        <v>2.3155857774126778E-2</v>
      </c>
      <c r="H16" s="84">
        <v>2665.9651098281238</v>
      </c>
      <c r="I16" s="84">
        <v>2523.4701700000001</v>
      </c>
      <c r="J16" s="85">
        <v>94.655033582292063</v>
      </c>
      <c r="K16" s="86">
        <v>9.4233174089059263E-2</v>
      </c>
      <c r="L16" s="87">
        <v>0.1089090071040543</v>
      </c>
      <c r="M16" s="84">
        <v>4888.5299794279645</v>
      </c>
      <c r="N16" s="84">
        <v>4835.0769900000005</v>
      </c>
      <c r="O16" s="88">
        <v>98.906563125256341</v>
      </c>
      <c r="P16" s="89">
        <v>3.0016632695690607E-2</v>
      </c>
      <c r="Q16" s="87">
        <v>3.9310012821651273E-2</v>
      </c>
      <c r="R16" s="63"/>
      <c r="S16" s="261"/>
    </row>
    <row r="17" spans="1:19">
      <c r="A17" s="83" t="s">
        <v>1385</v>
      </c>
      <c r="B17" s="83" t="s">
        <v>1403</v>
      </c>
      <c r="C17" s="84">
        <v>0</v>
      </c>
      <c r="D17" s="84">
        <v>0</v>
      </c>
      <c r="E17" s="85" t="s">
        <v>139</v>
      </c>
      <c r="F17" s="86">
        <v>0</v>
      </c>
      <c r="G17" s="87">
        <v>0</v>
      </c>
      <c r="H17" s="84">
        <v>433.32489216271813</v>
      </c>
      <c r="I17" s="84">
        <v>541.98592000000008</v>
      </c>
      <c r="J17" s="85">
        <v>125.07611028181564</v>
      </c>
      <c r="K17" s="86">
        <v>1.5316622055464489E-2</v>
      </c>
      <c r="L17" s="87">
        <v>2.3391260619330962E-2</v>
      </c>
      <c r="M17" s="84">
        <v>433.32489216271813</v>
      </c>
      <c r="N17" s="84">
        <v>541.98592000000008</v>
      </c>
      <c r="O17" s="88">
        <v>125.07611028181564</v>
      </c>
      <c r="P17" s="89">
        <v>2.6607086753449903E-3</v>
      </c>
      <c r="Q17" s="87">
        <v>4.4064393407631051E-3</v>
      </c>
      <c r="R17" s="63"/>
      <c r="S17" s="261"/>
    </row>
    <row r="18" spans="1:19">
      <c r="A18" s="83" t="s">
        <v>1386</v>
      </c>
      <c r="B18" s="83" t="s">
        <v>1404</v>
      </c>
      <c r="C18" s="84">
        <v>3228.8895069347664</v>
      </c>
      <c r="D18" s="84">
        <v>2685.03575</v>
      </c>
      <c r="E18" s="85">
        <v>83.156631536423959</v>
      </c>
      <c r="F18" s="86">
        <v>2.3994205496599311E-2</v>
      </c>
      <c r="G18" s="87">
        <v>2.6896574887872077E-2</v>
      </c>
      <c r="H18" s="84">
        <v>0</v>
      </c>
      <c r="I18" s="84">
        <v>0</v>
      </c>
      <c r="J18" s="85" t="s">
        <v>139</v>
      </c>
      <c r="K18" s="86">
        <v>0</v>
      </c>
      <c r="L18" s="87">
        <v>0</v>
      </c>
      <c r="M18" s="84">
        <v>3228.8895069347664</v>
      </c>
      <c r="N18" s="84">
        <v>2685.03575</v>
      </c>
      <c r="O18" s="88">
        <v>83.156631536423959</v>
      </c>
      <c r="P18" s="89">
        <v>1.9826080795759312E-2</v>
      </c>
      <c r="Q18" s="87">
        <v>2.1829805394493217E-2</v>
      </c>
      <c r="R18" s="63"/>
      <c r="S18" s="261"/>
    </row>
    <row r="19" spans="1:19">
      <c r="A19" s="83" t="s">
        <v>1387</v>
      </c>
      <c r="B19" s="83" t="s">
        <v>1405</v>
      </c>
      <c r="C19" s="84">
        <v>203.53762824341362</v>
      </c>
      <c r="D19" s="84">
        <v>184.56568999999999</v>
      </c>
      <c r="E19" s="85">
        <v>90.678903745146911</v>
      </c>
      <c r="F19" s="86">
        <v>1.5125087643519568E-3</v>
      </c>
      <c r="G19" s="87">
        <v>1.8488338201146045E-3</v>
      </c>
      <c r="H19" s="84">
        <v>0</v>
      </c>
      <c r="I19" s="84">
        <v>0</v>
      </c>
      <c r="J19" s="85" t="s">
        <v>139</v>
      </c>
      <c r="K19" s="86">
        <v>0</v>
      </c>
      <c r="L19" s="87">
        <v>0</v>
      </c>
      <c r="M19" s="84">
        <v>203.53762824341362</v>
      </c>
      <c r="N19" s="84">
        <v>184.56568999999999</v>
      </c>
      <c r="O19" s="88">
        <v>90.678903745146911</v>
      </c>
      <c r="P19" s="89">
        <v>1.249765113939115E-3</v>
      </c>
      <c r="Q19" s="87">
        <v>1.5005510057735218E-3</v>
      </c>
      <c r="R19" s="63"/>
      <c r="S19" s="261"/>
    </row>
    <row r="20" spans="1:19">
      <c r="A20" s="83" t="s">
        <v>1388</v>
      </c>
      <c r="B20" s="83" t="s">
        <v>1406</v>
      </c>
      <c r="C20" s="84">
        <v>485.44305926073395</v>
      </c>
      <c r="D20" s="84">
        <v>373.69024000000002</v>
      </c>
      <c r="E20" s="85">
        <v>76.979211644117683</v>
      </c>
      <c r="F20" s="86">
        <v>3.6073766215237698E-3</v>
      </c>
      <c r="G20" s="87">
        <v>3.7433347116614334E-3</v>
      </c>
      <c r="H20" s="84">
        <v>1998.482825668591</v>
      </c>
      <c r="I20" s="84">
        <v>2306.6834700000004</v>
      </c>
      <c r="J20" s="85">
        <v>115.42173094373733</v>
      </c>
      <c r="K20" s="86">
        <v>7.0639851711099377E-2</v>
      </c>
      <c r="L20" s="87">
        <v>9.9552833795152271E-2</v>
      </c>
      <c r="M20" s="84">
        <v>2483.9258849293246</v>
      </c>
      <c r="N20" s="84">
        <v>2680.3737099999998</v>
      </c>
      <c r="O20" s="88">
        <v>107.90876355299403</v>
      </c>
      <c r="P20" s="89">
        <v>1.5251842833122276E-2</v>
      </c>
      <c r="Q20" s="87">
        <v>2.179190220235086E-2</v>
      </c>
      <c r="R20" s="63"/>
      <c r="S20" s="261"/>
    </row>
    <row r="21" spans="1:19">
      <c r="A21" s="83" t="s">
        <v>1389</v>
      </c>
      <c r="B21" s="83" t="s">
        <v>1407</v>
      </c>
      <c r="C21" s="84">
        <v>12655.609893158138</v>
      </c>
      <c r="D21" s="84">
        <v>5495.9271399999998</v>
      </c>
      <c r="E21" s="85">
        <v>43.426805870266286</v>
      </c>
      <c r="F21" s="86">
        <v>9.404512102661014E-2</v>
      </c>
      <c r="G21" s="87">
        <v>5.5053872522665144E-2</v>
      </c>
      <c r="H21" s="84">
        <v>661.59408454442882</v>
      </c>
      <c r="I21" s="84">
        <v>676.54191000000003</v>
      </c>
      <c r="J21" s="85">
        <v>102.25936504040303</v>
      </c>
      <c r="K21" s="85">
        <v>2.3385193720403308E-2</v>
      </c>
      <c r="L21" s="87">
        <v>2.9198485703669112E-2</v>
      </c>
      <c r="M21" s="84">
        <v>13317.203977702567</v>
      </c>
      <c r="N21" s="84">
        <v>6172.4690499999997</v>
      </c>
      <c r="O21" s="88">
        <v>46.349587047962679</v>
      </c>
      <c r="P21" s="89">
        <v>8.1770516293133894E-2</v>
      </c>
      <c r="Q21" s="87">
        <v>5.018324175573171E-2</v>
      </c>
      <c r="R21" s="63"/>
      <c r="S21" s="261"/>
    </row>
    <row r="22" spans="1:19">
      <c r="A22" s="83" t="s">
        <v>1390</v>
      </c>
      <c r="B22" s="83" t="s">
        <v>1408</v>
      </c>
      <c r="C22" s="84">
        <v>6492.0185573030722</v>
      </c>
      <c r="D22" s="84">
        <v>4892.2197200000001</v>
      </c>
      <c r="E22" s="85">
        <v>75.357451258308416</v>
      </c>
      <c r="F22" s="86">
        <v>4.8242848514052042E-2</v>
      </c>
      <c r="G22" s="87">
        <v>4.900640673663454E-2</v>
      </c>
      <c r="H22" s="84">
        <v>1769.1200889242816</v>
      </c>
      <c r="I22" s="84">
        <v>1748.21867</v>
      </c>
      <c r="J22" s="85">
        <v>98.818541541914726</v>
      </c>
      <c r="K22" s="85">
        <v>6.2532626818511405E-2</v>
      </c>
      <c r="L22" s="87">
        <v>7.5450370610273682E-2</v>
      </c>
      <c r="M22" s="84">
        <v>8261.1386462273549</v>
      </c>
      <c r="N22" s="84">
        <v>6640.4383899999993</v>
      </c>
      <c r="O22" s="88">
        <v>80.381635926574276</v>
      </c>
      <c r="P22" s="89">
        <v>5.0725180255721342E-2</v>
      </c>
      <c r="Q22" s="87">
        <v>5.3987913489726098E-2</v>
      </c>
      <c r="R22" s="63"/>
      <c r="S22" s="261"/>
    </row>
    <row r="23" spans="1:19" ht="24">
      <c r="A23" s="83" t="s">
        <v>1391</v>
      </c>
      <c r="B23" s="83" t="s">
        <v>1409</v>
      </c>
      <c r="C23" s="84">
        <v>13220.189111420797</v>
      </c>
      <c r="D23" s="84">
        <v>6246.52351</v>
      </c>
      <c r="E23" s="85">
        <v>47.249880144329303</v>
      </c>
      <c r="F23" s="86">
        <v>9.8240566474033841E-2</v>
      </c>
      <c r="G23" s="87">
        <v>6.2572756200943894E-2</v>
      </c>
      <c r="H23" s="84">
        <v>5626.6312933837671</v>
      </c>
      <c r="I23" s="84">
        <v>2772.0981900000002</v>
      </c>
      <c r="J23" s="85">
        <v>49.267457657295758</v>
      </c>
      <c r="K23" s="85">
        <v>0.19888307024339283</v>
      </c>
      <c r="L23" s="87">
        <v>0.11963940174804842</v>
      </c>
      <c r="M23" s="84">
        <v>18846.820404804566</v>
      </c>
      <c r="N23" s="84">
        <v>9018.6216999999997</v>
      </c>
      <c r="O23" s="88">
        <v>47.852218603945033</v>
      </c>
      <c r="P23" s="89">
        <v>0.11572355860623434</v>
      </c>
      <c r="Q23" s="87">
        <v>7.3322955434598436E-2</v>
      </c>
      <c r="R23" s="63"/>
      <c r="S23" s="261"/>
    </row>
    <row r="24" spans="1:19" s="261" customFormat="1">
      <c r="A24" s="83" t="s">
        <v>1392</v>
      </c>
      <c r="B24" s="83" t="s">
        <v>1410</v>
      </c>
      <c r="C24" s="84">
        <v>0</v>
      </c>
      <c r="D24" s="84">
        <v>0</v>
      </c>
      <c r="E24" s="85" t="s">
        <v>139</v>
      </c>
      <c r="F24" s="86">
        <v>0</v>
      </c>
      <c r="G24" s="87">
        <v>0</v>
      </c>
      <c r="H24" s="84">
        <v>554.33144866945372</v>
      </c>
      <c r="I24" s="84">
        <v>414.58413000000002</v>
      </c>
      <c r="J24" s="85">
        <v>74.789934973942877</v>
      </c>
      <c r="K24" s="85">
        <v>1.9593809278650599E-2</v>
      </c>
      <c r="L24" s="87">
        <v>1.7892799564735162E-2</v>
      </c>
      <c r="M24" s="84">
        <v>554.33144866945372</v>
      </c>
      <c r="N24" s="84">
        <v>414.58413000000002</v>
      </c>
      <c r="O24" s="88">
        <v>74.789934973942877</v>
      </c>
      <c r="P24" s="89">
        <v>3.40371513653438E-3</v>
      </c>
      <c r="Q24" s="87">
        <v>3.3706407363646006E-3</v>
      </c>
      <c r="R24" s="63"/>
    </row>
    <row r="25" spans="1:19" ht="18.75" customHeight="1">
      <c r="A25" s="382" t="s">
        <v>527</v>
      </c>
      <c r="B25" s="382"/>
      <c r="C25" s="383">
        <v>134569.5529444555</v>
      </c>
      <c r="D25" s="383">
        <v>99828.166269999987</v>
      </c>
      <c r="E25" s="384">
        <v>74.183323111138478</v>
      </c>
      <c r="F25" s="385">
        <v>1</v>
      </c>
      <c r="G25" s="386">
        <v>1</v>
      </c>
      <c r="H25" s="387">
        <v>28291.152617957392</v>
      </c>
      <c r="I25" s="383">
        <v>23170.445100000001</v>
      </c>
      <c r="J25" s="384">
        <v>81.899968562231379</v>
      </c>
      <c r="K25" s="385">
        <v>1</v>
      </c>
      <c r="L25" s="386">
        <v>1</v>
      </c>
      <c r="M25" s="388">
        <v>162860.70556241291</v>
      </c>
      <c r="N25" s="389">
        <v>122998.61136999997</v>
      </c>
      <c r="O25" s="390">
        <v>75.523810943372922</v>
      </c>
      <c r="P25" s="391">
        <v>1</v>
      </c>
      <c r="Q25" s="386">
        <v>1</v>
      </c>
      <c r="S25" s="261" t="str">
        <f t="shared" ref="S25:S26" si="0">IF(A25=R25,"OK","")</f>
        <v/>
      </c>
    </row>
    <row r="26" spans="1:19" ht="12.75" customHeight="1">
      <c r="A26" s="33" t="s">
        <v>528</v>
      </c>
      <c r="B26" s="33"/>
      <c r="S26" s="261" t="str">
        <f t="shared" si="0"/>
        <v/>
      </c>
    </row>
    <row r="27" spans="1:19" ht="12.75" customHeight="1">
      <c r="N27" s="76"/>
    </row>
    <row r="28" spans="1:19" ht="12.75" customHeight="1">
      <c r="A28" s="1090" t="s">
        <v>1608</v>
      </c>
      <c r="B28" s="1081"/>
      <c r="C28" s="1081"/>
      <c r="D28" s="1081"/>
      <c r="E28" s="1081"/>
      <c r="F28" s="1081"/>
      <c r="G28" s="1081"/>
      <c r="H28" s="1081"/>
    </row>
    <row r="29" spans="1:19" ht="15" customHeight="1">
      <c r="A29" s="1092" t="s">
        <v>1609</v>
      </c>
      <c r="B29" s="1089"/>
      <c r="C29" s="1089"/>
      <c r="D29" s="1089"/>
      <c r="E29" s="1089"/>
      <c r="F29" s="1089"/>
      <c r="G29" s="1089"/>
      <c r="H29" s="1089"/>
    </row>
    <row r="30" spans="1:19" ht="12.75" customHeight="1">
      <c r="A30" s="1091"/>
      <c r="B30" s="545"/>
    </row>
    <row r="31" spans="1:19" ht="12.75" customHeight="1">
      <c r="A31" s="611" t="s">
        <v>81</v>
      </c>
      <c r="B31" s="872"/>
    </row>
    <row r="32" spans="1:19" ht="12.75" customHeight="1">
      <c r="A32" s="872"/>
      <c r="B32" s="872"/>
    </row>
    <row r="33" spans="1:2" ht="12.75" customHeight="1">
      <c r="A33" s="872"/>
      <c r="B33" s="872"/>
    </row>
    <row r="34" spans="1:2" ht="12.75" customHeight="1"/>
    <row r="35" spans="1:2" ht="12.75" customHeight="1">
      <c r="B35" s="611"/>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5" spans="17:17">
      <c r="Q55" s="24" t="s">
        <v>1073</v>
      </c>
    </row>
    <row r="102" spans="1:2">
      <c r="A102" s="641"/>
      <c r="B102" s="641"/>
    </row>
    <row r="104" spans="1:2">
      <c r="A104" s="642"/>
      <c r="B104" s="642"/>
    </row>
    <row r="106" spans="1:2">
      <c r="A106" s="642"/>
      <c r="B106" s="642"/>
    </row>
    <row r="108" spans="1:2">
      <c r="A108" s="642"/>
      <c r="B108" s="642"/>
    </row>
    <row r="110" spans="1:2">
      <c r="A110" s="642"/>
      <c r="B110" s="642"/>
    </row>
    <row r="112" spans="1:2">
      <c r="A112" s="642"/>
      <c r="B112" s="642"/>
    </row>
    <row r="114" spans="1:2">
      <c r="A114" s="642"/>
      <c r="B114" s="642"/>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5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1023</v>
      </c>
    </row>
    <row r="2" spans="1:1">
      <c r="A2" s="1"/>
    </row>
    <row r="3" spans="1:1">
      <c r="A3" s="660" t="s">
        <v>621</v>
      </c>
    </row>
    <row r="4" spans="1:1">
      <c r="A4" s="628"/>
    </row>
    <row r="5" spans="1:1">
      <c r="A5" s="809" t="s">
        <v>761</v>
      </c>
    </row>
    <row r="6" spans="1:1">
      <c r="A6" s="810" t="s">
        <v>938</v>
      </c>
    </row>
    <row r="7" spans="1:1">
      <c r="A7" s="809" t="s">
        <v>639</v>
      </c>
    </row>
    <row r="8" spans="1:1">
      <c r="A8" s="810" t="s">
        <v>640</v>
      </c>
    </row>
    <row r="9" spans="1:1">
      <c r="A9" s="809" t="s">
        <v>728</v>
      </c>
    </row>
    <row r="10" spans="1:1">
      <c r="A10" s="810" t="s">
        <v>729</v>
      </c>
    </row>
    <row r="11" spans="1:1">
      <c r="A11" s="809" t="s">
        <v>641</v>
      </c>
    </row>
    <row r="12" spans="1:1" s="261" customFormat="1">
      <c r="A12" s="810" t="s">
        <v>771</v>
      </c>
    </row>
    <row r="13" spans="1:1">
      <c r="A13" s="809" t="s">
        <v>732</v>
      </c>
    </row>
    <row r="14" spans="1:1">
      <c r="A14" s="810" t="s">
        <v>939</v>
      </c>
    </row>
    <row r="15" spans="1:1">
      <c r="A15" s="809" t="s">
        <v>643</v>
      </c>
    </row>
    <row r="16" spans="1:1">
      <c r="A16" s="810" t="s">
        <v>940</v>
      </c>
    </row>
    <row r="17" spans="1:2">
      <c r="A17" s="809" t="s">
        <v>644</v>
      </c>
    </row>
    <row r="18" spans="1:2">
      <c r="A18" s="810" t="s">
        <v>645</v>
      </c>
      <c r="B18" s="150"/>
    </row>
    <row r="19" spans="1:2">
      <c r="A19" s="809" t="s">
        <v>646</v>
      </c>
      <c r="B19" s="549"/>
    </row>
    <row r="20" spans="1:2">
      <c r="A20" s="810" t="s">
        <v>647</v>
      </c>
      <c r="B20" s="336"/>
    </row>
    <row r="21" spans="1:2">
      <c r="A21" s="809" t="s">
        <v>648</v>
      </c>
      <c r="B21" s="150"/>
    </row>
    <row r="22" spans="1:2">
      <c r="A22" s="810" t="s">
        <v>923</v>
      </c>
      <c r="B22" s="549"/>
    </row>
    <row r="23" spans="1:2">
      <c r="A23" s="809" t="s">
        <v>649</v>
      </c>
      <c r="B23" s="150"/>
    </row>
    <row r="24" spans="1:2">
      <c r="A24" s="810" t="s">
        <v>924</v>
      </c>
      <c r="B24" s="549"/>
    </row>
    <row r="25" spans="1:2">
      <c r="A25" s="809" t="s">
        <v>780</v>
      </c>
      <c r="B25" s="304"/>
    </row>
    <row r="26" spans="1:2">
      <c r="A26" s="810" t="s">
        <v>941</v>
      </c>
      <c r="B26" s="554"/>
    </row>
    <row r="27" spans="1:2">
      <c r="A27" s="809" t="s">
        <v>652</v>
      </c>
      <c r="B27" s="136"/>
    </row>
    <row r="28" spans="1:2">
      <c r="A28" s="810" t="s">
        <v>651</v>
      </c>
      <c r="B28" s="525"/>
    </row>
    <row r="29" spans="1:2">
      <c r="A29" s="809" t="s">
        <v>730</v>
      </c>
      <c r="B29" s="151"/>
    </row>
    <row r="30" spans="1:2">
      <c r="A30" s="810" t="s">
        <v>942</v>
      </c>
      <c r="B30" s="552"/>
    </row>
    <row r="31" spans="1:2">
      <c r="A31" s="809" t="s">
        <v>654</v>
      </c>
      <c r="B31" s="150"/>
    </row>
    <row r="32" spans="1:2">
      <c r="A32" s="810" t="s">
        <v>927</v>
      </c>
      <c r="B32" s="549"/>
    </row>
    <row r="33" spans="1:2">
      <c r="A33" s="809" t="s">
        <v>655</v>
      </c>
      <c r="B33" s="136"/>
    </row>
    <row r="34" spans="1:2">
      <c r="A34" s="810" t="s">
        <v>928</v>
      </c>
      <c r="B34" s="525"/>
    </row>
    <row r="35" spans="1:2">
      <c r="A35" s="809" t="s">
        <v>731</v>
      </c>
      <c r="B35" s="136"/>
    </row>
    <row r="36" spans="1:2">
      <c r="A36" s="810" t="s">
        <v>943</v>
      </c>
      <c r="B36" s="525"/>
    </row>
    <row r="37" spans="1:2">
      <c r="A37" s="809" t="s">
        <v>656</v>
      </c>
      <c r="B37" s="150"/>
    </row>
    <row r="38" spans="1:2">
      <c r="A38" s="810" t="s">
        <v>929</v>
      </c>
      <c r="B38" s="551"/>
    </row>
    <row r="39" spans="1:2">
      <c r="A39" s="809" t="s">
        <v>1084</v>
      </c>
      <c r="B39" s="152"/>
    </row>
    <row r="40" spans="1:2">
      <c r="A40" s="810" t="s">
        <v>1085</v>
      </c>
      <c r="B40" s="551"/>
    </row>
    <row r="41" spans="1:2">
      <c r="A41" s="809" t="s">
        <v>1086</v>
      </c>
      <c r="B41" s="151"/>
    </row>
    <row r="42" spans="1:2">
      <c r="A42" s="810" t="s">
        <v>1087</v>
      </c>
      <c r="B42" s="525"/>
    </row>
    <row r="43" spans="1:2">
      <c r="A43" s="809" t="s">
        <v>1088</v>
      </c>
      <c r="B43" s="151"/>
    </row>
    <row r="44" spans="1:2">
      <c r="A44" s="810" t="s">
        <v>1089</v>
      </c>
      <c r="B44" s="525"/>
    </row>
    <row r="45" spans="1:2" s="261" customFormat="1">
      <c r="A45" s="809" t="s">
        <v>1090</v>
      </c>
      <c r="B45" s="525"/>
    </row>
    <row r="46" spans="1:2" s="261" customFormat="1">
      <c r="A46" s="810" t="s">
        <v>930</v>
      </c>
      <c r="B46" s="525"/>
    </row>
    <row r="47" spans="1:2" s="261" customFormat="1">
      <c r="A47" s="809" t="s">
        <v>1064</v>
      </c>
      <c r="B47" s="525"/>
    </row>
    <row r="48" spans="1:2" s="261" customFormat="1">
      <c r="A48" s="810" t="s">
        <v>1065</v>
      </c>
      <c r="B48" s="525"/>
    </row>
    <row r="49" spans="1:5" s="261" customFormat="1">
      <c r="A49" s="809" t="s">
        <v>1067</v>
      </c>
      <c r="B49" s="525"/>
    </row>
    <row r="50" spans="1:5" s="261" customFormat="1">
      <c r="A50" s="810" t="s">
        <v>1068</v>
      </c>
      <c r="B50" s="525"/>
    </row>
    <row r="51" spans="1:5" s="261" customFormat="1">
      <c r="A51" s="809" t="s">
        <v>1091</v>
      </c>
      <c r="B51" s="525"/>
    </row>
    <row r="52" spans="1:5" s="261" customFormat="1">
      <c r="A52" s="810" t="s">
        <v>1092</v>
      </c>
      <c r="B52" s="525"/>
    </row>
    <row r="53" spans="1:5">
      <c r="A53" s="630"/>
      <c r="B53" s="549"/>
    </row>
    <row r="54" spans="1:5">
      <c r="A54" s="638" t="s">
        <v>622</v>
      </c>
      <c r="B54" s="136"/>
    </row>
    <row r="55" spans="1:5">
      <c r="A55" s="629"/>
      <c r="B55" s="525"/>
    </row>
    <row r="56" spans="1:5">
      <c r="A56" s="811" t="s">
        <v>83</v>
      </c>
      <c r="B56" s="153"/>
    </row>
    <row r="57" spans="1:5">
      <c r="A57" s="812" t="s">
        <v>84</v>
      </c>
      <c r="B57" s="525"/>
    </row>
    <row r="58" spans="1:5" ht="15" customHeight="1">
      <c r="A58" s="856" t="s">
        <v>657</v>
      </c>
      <c r="C58" s="735"/>
      <c r="D58" s="58"/>
      <c r="E58" s="58"/>
    </row>
    <row r="59" spans="1:5">
      <c r="A59" s="812" t="s">
        <v>733</v>
      </c>
      <c r="C59" s="736"/>
    </row>
    <row r="60" spans="1:5">
      <c r="A60" s="856" t="s">
        <v>659</v>
      </c>
      <c r="C60" s="736"/>
    </row>
    <row r="61" spans="1:5">
      <c r="A61" s="812" t="s">
        <v>734</v>
      </c>
      <c r="C61" s="736"/>
    </row>
    <row r="62" spans="1:5">
      <c r="A62" s="856" t="s">
        <v>85</v>
      </c>
    </row>
    <row r="63" spans="1:5">
      <c r="A63" s="812" t="s">
        <v>86</v>
      </c>
    </row>
    <row r="64" spans="1:5">
      <c r="A64" s="856" t="s">
        <v>661</v>
      </c>
    </row>
    <row r="65" spans="1:1">
      <c r="A65" s="812" t="s">
        <v>735</v>
      </c>
    </row>
    <row r="66" spans="1:1">
      <c r="A66" s="856" t="s">
        <v>663</v>
      </c>
    </row>
    <row r="67" spans="1:1">
      <c r="A67" s="812" t="s">
        <v>736</v>
      </c>
    </row>
    <row r="68" spans="1:1" s="261" customFormat="1">
      <c r="A68" s="856" t="s">
        <v>947</v>
      </c>
    </row>
    <row r="69" spans="1:1" s="261" customFormat="1">
      <c r="A69" s="812" t="s">
        <v>948</v>
      </c>
    </row>
    <row r="70" spans="1:1" s="261" customFormat="1">
      <c r="A70" s="856" t="s">
        <v>1013</v>
      </c>
    </row>
    <row r="71" spans="1:1" s="261" customFormat="1">
      <c r="A71" s="812" t="s">
        <v>1014</v>
      </c>
    </row>
    <row r="72" spans="1:1" s="261" customFormat="1">
      <c r="A72" s="856" t="s">
        <v>1016</v>
      </c>
    </row>
    <row r="73" spans="1:1" s="261" customFormat="1">
      <c r="A73" s="812" t="s">
        <v>1017</v>
      </c>
    </row>
    <row r="74" spans="1:1" s="261" customFormat="1">
      <c r="A74" s="856" t="s">
        <v>1018</v>
      </c>
    </row>
    <row r="75" spans="1:1" s="261" customFormat="1">
      <c r="A75" s="812" t="s">
        <v>1019</v>
      </c>
    </row>
    <row r="76" spans="1:1" s="261" customFormat="1">
      <c r="A76" s="856" t="s">
        <v>1020</v>
      </c>
    </row>
    <row r="77" spans="1:1" s="261" customFormat="1">
      <c r="A77" s="812" t="s">
        <v>1021</v>
      </c>
    </row>
    <row r="78" spans="1:1">
      <c r="A78" s="629"/>
    </row>
    <row r="79" spans="1:1">
      <c r="A79" s="639" t="s">
        <v>623</v>
      </c>
    </row>
    <row r="80" spans="1:1">
      <c r="A80" s="631"/>
    </row>
    <row r="81" spans="1:1">
      <c r="A81" s="858" t="s">
        <v>737</v>
      </c>
    </row>
    <row r="82" spans="1:1">
      <c r="A82" s="859" t="s">
        <v>738</v>
      </c>
    </row>
    <row r="83" spans="1:1">
      <c r="A83" s="858" t="s">
        <v>739</v>
      </c>
    </row>
    <row r="84" spans="1:1">
      <c r="A84" s="859" t="s">
        <v>740</v>
      </c>
    </row>
    <row r="85" spans="1:1">
      <c r="A85" s="632"/>
    </row>
    <row r="86" spans="1:1">
      <c r="A86" s="640" t="s">
        <v>624</v>
      </c>
    </row>
    <row r="87" spans="1:1">
      <c r="A87" s="633"/>
    </row>
    <row r="88" spans="1:1">
      <c r="A88" s="814" t="s">
        <v>665</v>
      </c>
    </row>
    <row r="89" spans="1:1">
      <c r="A89" s="857" t="s">
        <v>666</v>
      </c>
    </row>
    <row r="90" spans="1:1" s="261" customFormat="1">
      <c r="A90" s="814" t="s">
        <v>667</v>
      </c>
    </row>
    <row r="91" spans="1:1" s="261" customFormat="1">
      <c r="A91" s="857" t="s">
        <v>668</v>
      </c>
    </row>
    <row r="92" spans="1:1">
      <c r="A92" s="814" t="s">
        <v>896</v>
      </c>
    </row>
    <row r="93" spans="1:1">
      <c r="A93" s="857" t="s">
        <v>897</v>
      </c>
    </row>
    <row r="94" spans="1:1">
      <c r="A94" s="814" t="s">
        <v>906</v>
      </c>
    </row>
    <row r="95" spans="1:1">
      <c r="A95" s="857" t="s">
        <v>907</v>
      </c>
    </row>
    <row r="96" spans="1:1">
      <c r="A96" s="814" t="s">
        <v>908</v>
      </c>
    </row>
    <row r="97" spans="1:5">
      <c r="A97" s="857" t="s">
        <v>909</v>
      </c>
    </row>
    <row r="98" spans="1:5">
      <c r="A98" s="814" t="s">
        <v>910</v>
      </c>
    </row>
    <row r="99" spans="1:5">
      <c r="A99" s="857" t="s">
        <v>911</v>
      </c>
    </row>
    <row r="100" spans="1:5">
      <c r="A100" s="814" t="s">
        <v>912</v>
      </c>
    </row>
    <row r="101" spans="1:5">
      <c r="A101" s="857" t="s">
        <v>913</v>
      </c>
    </row>
    <row r="102" spans="1:5" s="261" customFormat="1">
      <c r="A102" s="814" t="s">
        <v>1050</v>
      </c>
    </row>
    <row r="103" spans="1:5" s="261" customFormat="1">
      <c r="A103" s="857" t="s">
        <v>1051</v>
      </c>
    </row>
    <row r="104" spans="1:5">
      <c r="A104" s="634"/>
    </row>
    <row r="105" spans="1:5" s="261" customFormat="1">
      <c r="A105" s="737" t="s">
        <v>744</v>
      </c>
    </row>
    <row r="106" spans="1:5" s="261" customFormat="1">
      <c r="A106" s="634"/>
    </row>
    <row r="107" spans="1:5" s="261" customFormat="1">
      <c r="A107" s="860" t="s">
        <v>672</v>
      </c>
      <c r="E107" s="148"/>
    </row>
    <row r="108" spans="1:5" s="261" customFormat="1">
      <c r="A108" s="857" t="s">
        <v>673</v>
      </c>
      <c r="E108" s="148"/>
    </row>
    <row r="109" spans="1:5" s="261" customFormat="1">
      <c r="A109" s="860" t="s">
        <v>674</v>
      </c>
      <c r="E109" s="148"/>
    </row>
    <row r="110" spans="1:5" s="261" customFormat="1">
      <c r="A110" s="857" t="s">
        <v>675</v>
      </c>
      <c r="E110" s="148"/>
    </row>
    <row r="111" spans="1:5" s="261" customFormat="1">
      <c r="A111" s="860" t="s">
        <v>676</v>
      </c>
      <c r="E111" s="148"/>
    </row>
    <row r="112" spans="1:5" s="261" customFormat="1">
      <c r="A112" s="857" t="s">
        <v>677</v>
      </c>
      <c r="E112" s="715"/>
    </row>
    <row r="113" spans="1:5" s="261" customFormat="1">
      <c r="A113" s="860" t="s">
        <v>871</v>
      </c>
      <c r="E113" s="715"/>
    </row>
    <row r="114" spans="1:5" s="261" customFormat="1">
      <c r="A114" s="857" t="s">
        <v>872</v>
      </c>
      <c r="E114" s="715"/>
    </row>
    <row r="115" spans="1:5" s="261" customFormat="1">
      <c r="A115" s="634"/>
      <c r="E115" s="715"/>
    </row>
    <row r="116" spans="1:5">
      <c r="A116" s="659" t="s">
        <v>741</v>
      </c>
      <c r="E116" s="148"/>
    </row>
    <row r="117" spans="1:5">
      <c r="A117" s="631"/>
      <c r="E117" s="715"/>
    </row>
    <row r="118" spans="1:5">
      <c r="A118" s="861" t="s">
        <v>745</v>
      </c>
    </row>
    <row r="119" spans="1:5">
      <c r="A119" s="857" t="s">
        <v>746</v>
      </c>
    </row>
    <row r="120" spans="1:5">
      <c r="A120" s="861" t="s">
        <v>747</v>
      </c>
    </row>
    <row r="121" spans="1:5">
      <c r="A121" s="857" t="s">
        <v>748</v>
      </c>
      <c r="C121" s="643"/>
    </row>
    <row r="122" spans="1:5">
      <c r="A122" s="861" t="s">
        <v>711</v>
      </c>
    </row>
    <row r="123" spans="1:5">
      <c r="A123" s="857" t="s">
        <v>712</v>
      </c>
    </row>
    <row r="124" spans="1:5">
      <c r="A124" s="861" t="s">
        <v>749</v>
      </c>
    </row>
    <row r="125" spans="1:5">
      <c r="A125" s="857" t="s">
        <v>750</v>
      </c>
    </row>
    <row r="126" spans="1:5">
      <c r="A126" s="861" t="s">
        <v>751</v>
      </c>
    </row>
    <row r="127" spans="1:5">
      <c r="A127" s="857" t="s">
        <v>752</v>
      </c>
    </row>
    <row r="128" spans="1:5">
      <c r="A128" s="861" t="s">
        <v>753</v>
      </c>
    </row>
    <row r="129" spans="1:1">
      <c r="A129" s="857" t="s">
        <v>821</v>
      </c>
    </row>
    <row r="130" spans="1:1">
      <c r="A130" s="861" t="s">
        <v>718</v>
      </c>
    </row>
    <row r="131" spans="1:1">
      <c r="A131" s="857" t="s">
        <v>817</v>
      </c>
    </row>
    <row r="132" spans="1:1">
      <c r="A132" s="861" t="s">
        <v>719</v>
      </c>
    </row>
    <row r="133" spans="1:1">
      <c r="A133" s="857" t="s">
        <v>819</v>
      </c>
    </row>
    <row r="134" spans="1:1">
      <c r="A134" s="861" t="s">
        <v>720</v>
      </c>
    </row>
    <row r="135" spans="1:1">
      <c r="A135" s="857" t="s">
        <v>754</v>
      </c>
    </row>
    <row r="136" spans="1:1">
      <c r="A136" s="861" t="s">
        <v>755</v>
      </c>
    </row>
    <row r="137" spans="1:1">
      <c r="A137" s="857" t="s">
        <v>756</v>
      </c>
    </row>
    <row r="138" spans="1:1">
      <c r="A138" s="861" t="s">
        <v>757</v>
      </c>
    </row>
    <row r="139" spans="1:1">
      <c r="A139" s="857" t="s">
        <v>758</v>
      </c>
    </row>
    <row r="140" spans="1:1">
      <c r="A140" s="861" t="s">
        <v>759</v>
      </c>
    </row>
    <row r="141" spans="1:1">
      <c r="A141" s="857" t="s">
        <v>760</v>
      </c>
    </row>
    <row r="142" spans="1:1">
      <c r="A142" s="644"/>
    </row>
    <row r="143" spans="1:1">
      <c r="A143" s="645" t="s">
        <v>742</v>
      </c>
    </row>
    <row r="144" spans="1:1">
      <c r="A144" s="634"/>
    </row>
    <row r="145" spans="1:1">
      <c r="A145" s="862" t="s">
        <v>686</v>
      </c>
    </row>
    <row r="146" spans="1:1">
      <c r="A146" s="857" t="s">
        <v>687</v>
      </c>
    </row>
    <row r="147" spans="1:1">
      <c r="A147" s="862" t="s">
        <v>688</v>
      </c>
    </row>
    <row r="148" spans="1:1">
      <c r="A148" s="857" t="s">
        <v>689</v>
      </c>
    </row>
    <row r="149" spans="1:1">
      <c r="A149" s="862" t="s">
        <v>690</v>
      </c>
    </row>
    <row r="150" spans="1:1">
      <c r="A150" s="857" t="s">
        <v>691</v>
      </c>
    </row>
    <row r="151" spans="1:1">
      <c r="A151" s="862" t="s">
        <v>692</v>
      </c>
    </row>
    <row r="152" spans="1:1">
      <c r="A152" s="857" t="s">
        <v>1022</v>
      </c>
    </row>
    <row r="153" spans="1:1">
      <c r="A153" s="862" t="s">
        <v>693</v>
      </c>
    </row>
    <row r="154" spans="1:1">
      <c r="A154" s="857" t="s">
        <v>694</v>
      </c>
    </row>
    <row r="155" spans="1:1">
      <c r="A155" s="862" t="s">
        <v>695</v>
      </c>
    </row>
    <row r="156" spans="1:1">
      <c r="A156" s="857" t="s">
        <v>696</v>
      </c>
    </row>
    <row r="157" spans="1:1">
      <c r="A157" s="862" t="s">
        <v>697</v>
      </c>
    </row>
    <row r="158" spans="1:1">
      <c r="A158" s="857" t="s">
        <v>698</v>
      </c>
    </row>
    <row r="159" spans="1:1" s="261" customFormat="1">
      <c r="A159" s="862" t="s">
        <v>831</v>
      </c>
    </row>
    <row r="160" spans="1:1" s="261" customFormat="1">
      <c r="A160" s="857" t="s">
        <v>832</v>
      </c>
    </row>
    <row r="161" spans="1:8">
      <c r="A161" s="646"/>
    </row>
    <row r="162" spans="1:8">
      <c r="A162" s="627" t="s">
        <v>743</v>
      </c>
    </row>
    <row r="163" spans="1:8">
      <c r="A163" s="188"/>
      <c r="B163" s="188"/>
      <c r="C163" s="188"/>
      <c r="D163" s="188"/>
      <c r="E163" s="188"/>
    </row>
    <row r="164" spans="1:8">
      <c r="A164" s="62" t="s">
        <v>701</v>
      </c>
    </row>
    <row r="165" spans="1:8">
      <c r="A165" s="857" t="s">
        <v>702</v>
      </c>
    </row>
    <row r="166" spans="1:8">
      <c r="A166" s="62" t="s">
        <v>703</v>
      </c>
    </row>
    <row r="167" spans="1:8">
      <c r="A167" s="857" t="s">
        <v>704</v>
      </c>
      <c r="H167" s="234"/>
    </row>
    <row r="168" spans="1:8">
      <c r="A168" s="62" t="s">
        <v>705</v>
      </c>
    </row>
    <row r="169" spans="1:8">
      <c r="A169" s="857" t="s">
        <v>706</v>
      </c>
      <c r="F169" s="62"/>
    </row>
    <row r="170" spans="1:8">
      <c r="A170" s="62" t="s">
        <v>707</v>
      </c>
    </row>
    <row r="171" spans="1:8">
      <c r="A171" s="857" t="s">
        <v>708</v>
      </c>
    </row>
    <row r="172" spans="1:8">
      <c r="A172" s="62" t="s">
        <v>709</v>
      </c>
    </row>
    <row r="173" spans="1:8" s="261" customFormat="1">
      <c r="A173" s="857" t="s">
        <v>710</v>
      </c>
    </row>
    <row r="174" spans="1:8">
      <c r="A174" s="62" t="s">
        <v>836</v>
      </c>
    </row>
    <row r="175" spans="1:8" s="261" customFormat="1">
      <c r="A175" s="857" t="s">
        <v>837</v>
      </c>
    </row>
    <row r="176" spans="1:8" s="261" customFormat="1">
      <c r="A176" s="635"/>
    </row>
    <row r="177" spans="1:1">
      <c r="A177" s="636"/>
    </row>
    <row r="178" spans="1:1">
      <c r="A178" s="25" t="s">
        <v>4</v>
      </c>
    </row>
    <row r="179" spans="1:1">
      <c r="A179" s="637" t="s">
        <v>5</v>
      </c>
    </row>
    <row r="180" spans="1:1">
      <c r="A180" s="63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1603</v>
      </c>
      <c r="F1" s="197"/>
    </row>
    <row r="2" spans="1:8">
      <c r="A2" s="542" t="s">
        <v>1604</v>
      </c>
    </row>
    <row r="3" spans="1:8" ht="12.75" customHeight="1"/>
    <row r="4" spans="1:8" ht="12.75" customHeight="1">
      <c r="B4" s="799"/>
      <c r="C4" s="798"/>
      <c r="D4" s="798"/>
      <c r="E4" s="798"/>
      <c r="F4" s="24" t="s">
        <v>1590</v>
      </c>
    </row>
    <row r="5" spans="1:8">
      <c r="A5" s="1194" t="s">
        <v>490</v>
      </c>
      <c r="B5" s="1194" t="s">
        <v>491</v>
      </c>
      <c r="C5" s="1195" t="s">
        <v>874</v>
      </c>
      <c r="D5" s="1195"/>
      <c r="E5" s="1196" t="s">
        <v>875</v>
      </c>
      <c r="F5" s="1196"/>
    </row>
    <row r="6" spans="1:8" ht="65.25">
      <c r="A6" s="1194"/>
      <c r="B6" s="1194"/>
      <c r="C6" s="392" t="s">
        <v>492</v>
      </c>
      <c r="D6" s="392" t="s">
        <v>1605</v>
      </c>
      <c r="E6" s="392" t="s">
        <v>493</v>
      </c>
      <c r="F6" s="392" t="s">
        <v>494</v>
      </c>
    </row>
    <row r="7" spans="1:8" ht="22.5">
      <c r="A7" s="90">
        <v>1</v>
      </c>
      <c r="B7" s="91" t="s">
        <v>495</v>
      </c>
      <c r="C7" s="878">
        <v>219487</v>
      </c>
      <c r="D7" s="878">
        <v>6002.8810000000012</v>
      </c>
      <c r="E7" s="878">
        <v>1328</v>
      </c>
      <c r="F7" s="878">
        <v>893.61722999999995</v>
      </c>
      <c r="G7" s="52"/>
    </row>
    <row r="8" spans="1:8" ht="22.5">
      <c r="A8" s="90">
        <v>2</v>
      </c>
      <c r="B8" s="91" t="s">
        <v>497</v>
      </c>
      <c r="C8" s="878">
        <v>47611</v>
      </c>
      <c r="D8" s="878">
        <v>8457.9757800000007</v>
      </c>
      <c r="E8" s="878">
        <v>431682</v>
      </c>
      <c r="F8" s="878">
        <v>4471.9985399999996</v>
      </c>
      <c r="G8" s="52"/>
    </row>
    <row r="9" spans="1:8" ht="22.5">
      <c r="A9" s="90">
        <v>3</v>
      </c>
      <c r="B9" s="91" t="s">
        <v>496</v>
      </c>
      <c r="C9" s="878">
        <v>67643</v>
      </c>
      <c r="D9" s="878">
        <v>16850.41677</v>
      </c>
      <c r="E9" s="878">
        <v>9453</v>
      </c>
      <c r="F9" s="878">
        <v>10939.812240000001</v>
      </c>
      <c r="G9" s="52"/>
    </row>
    <row r="10" spans="1:8" ht="22.5">
      <c r="A10" s="90">
        <v>4</v>
      </c>
      <c r="B10" s="91" t="s">
        <v>498</v>
      </c>
      <c r="C10" s="878">
        <v>6</v>
      </c>
      <c r="D10" s="878">
        <v>13.602630000000001</v>
      </c>
      <c r="E10" s="878">
        <v>6</v>
      </c>
      <c r="F10" s="878">
        <v>13.49518</v>
      </c>
    </row>
    <row r="11" spans="1:8" ht="22.5">
      <c r="A11" s="90">
        <v>5</v>
      </c>
      <c r="B11" s="91" t="s">
        <v>499</v>
      </c>
      <c r="C11" s="878">
        <v>13</v>
      </c>
      <c r="D11" s="878">
        <v>46.07085</v>
      </c>
      <c r="E11" s="878">
        <v>1</v>
      </c>
      <c r="F11" s="185">
        <v>2.4271699999999998</v>
      </c>
    </row>
    <row r="12" spans="1:8" ht="22.5">
      <c r="A12" s="90">
        <v>6</v>
      </c>
      <c r="B12" s="91" t="s">
        <v>500</v>
      </c>
      <c r="C12" s="878">
        <v>1074</v>
      </c>
      <c r="D12" s="878">
        <v>2749.6076499999999</v>
      </c>
      <c r="E12" s="878">
        <v>119</v>
      </c>
      <c r="F12" s="878">
        <v>1063.8529599999999</v>
      </c>
    </row>
    <row r="13" spans="1:8" ht="22.5">
      <c r="A13" s="90">
        <v>7</v>
      </c>
      <c r="B13" s="91" t="s">
        <v>501</v>
      </c>
      <c r="C13" s="878">
        <v>1414</v>
      </c>
      <c r="D13" s="878">
        <v>633.31421999999998</v>
      </c>
      <c r="E13" s="878">
        <v>149</v>
      </c>
      <c r="F13" s="878">
        <v>250.12902999999997</v>
      </c>
    </row>
    <row r="14" spans="1:8" ht="22.5">
      <c r="A14" s="90">
        <v>8</v>
      </c>
      <c r="B14" s="91" t="s">
        <v>502</v>
      </c>
      <c r="C14" s="878">
        <v>75552</v>
      </c>
      <c r="D14" s="878">
        <v>9592.783089999999</v>
      </c>
      <c r="E14" s="878">
        <v>2275</v>
      </c>
      <c r="F14" s="878">
        <v>2617.6943300000003</v>
      </c>
      <c r="H14" s="261"/>
    </row>
    <row r="15" spans="1:8" ht="22.5">
      <c r="A15" s="90">
        <v>9</v>
      </c>
      <c r="B15" s="91" t="s">
        <v>503</v>
      </c>
      <c r="C15" s="878">
        <v>70721</v>
      </c>
      <c r="D15" s="878">
        <v>8892.2037000000018</v>
      </c>
      <c r="E15" s="878">
        <v>6197</v>
      </c>
      <c r="F15" s="878">
        <v>5603.5367300000007</v>
      </c>
    </row>
    <row r="16" spans="1:8" ht="22.5">
      <c r="A16" s="90">
        <v>10</v>
      </c>
      <c r="B16" s="91" t="s">
        <v>504</v>
      </c>
      <c r="C16" s="878">
        <v>258865</v>
      </c>
      <c r="D16" s="878">
        <v>35757.911059999999</v>
      </c>
      <c r="E16" s="878">
        <v>11347</v>
      </c>
      <c r="F16" s="878">
        <v>22394.805690000001</v>
      </c>
    </row>
    <row r="17" spans="1:6" ht="22.5">
      <c r="A17" s="90">
        <v>11</v>
      </c>
      <c r="B17" s="91" t="s">
        <v>505</v>
      </c>
      <c r="C17" s="878">
        <v>185</v>
      </c>
      <c r="D17" s="878">
        <v>42.142320000000005</v>
      </c>
      <c r="E17" s="878">
        <v>0</v>
      </c>
      <c r="F17" s="878">
        <v>0</v>
      </c>
    </row>
    <row r="18" spans="1:6" ht="22.5">
      <c r="A18" s="90">
        <v>12</v>
      </c>
      <c r="B18" s="91" t="s">
        <v>506</v>
      </c>
      <c r="C18" s="878">
        <v>1934</v>
      </c>
      <c r="D18" s="878">
        <v>277.42437000000001</v>
      </c>
      <c r="E18" s="878">
        <v>21</v>
      </c>
      <c r="F18" s="878">
        <v>37.06344</v>
      </c>
    </row>
    <row r="19" spans="1:6" ht="22.5">
      <c r="A19" s="90">
        <v>13</v>
      </c>
      <c r="B19" s="91" t="s">
        <v>507</v>
      </c>
      <c r="C19" s="878">
        <v>36357</v>
      </c>
      <c r="D19" s="878">
        <v>5024.0246299999999</v>
      </c>
      <c r="E19" s="878">
        <v>1051</v>
      </c>
      <c r="F19" s="878">
        <v>2836.6000900000004</v>
      </c>
    </row>
    <row r="20" spans="1:6" ht="22.5">
      <c r="A20" s="90">
        <v>14</v>
      </c>
      <c r="B20" s="91" t="s">
        <v>508</v>
      </c>
      <c r="C20" s="878">
        <v>2318</v>
      </c>
      <c r="D20" s="878">
        <v>1297.8380400000001</v>
      </c>
      <c r="E20" s="878">
        <v>129</v>
      </c>
      <c r="F20" s="878">
        <v>-476.12298000000004</v>
      </c>
    </row>
    <row r="21" spans="1:6" ht="22.5">
      <c r="A21" s="90">
        <v>15</v>
      </c>
      <c r="B21" s="91" t="s">
        <v>509</v>
      </c>
      <c r="C21" s="878">
        <v>200</v>
      </c>
      <c r="D21" s="878">
        <v>122.28175999999999</v>
      </c>
      <c r="E21" s="878">
        <v>44</v>
      </c>
      <c r="F21" s="878">
        <v>16.40682</v>
      </c>
    </row>
    <row r="22" spans="1:6" ht="22.5">
      <c r="A22" s="90">
        <v>16</v>
      </c>
      <c r="B22" s="91" t="s">
        <v>510</v>
      </c>
      <c r="C22" s="878">
        <v>27939</v>
      </c>
      <c r="D22" s="878">
        <v>2082.3764099999999</v>
      </c>
      <c r="E22" s="878">
        <v>567</v>
      </c>
      <c r="F22" s="878">
        <v>410.88159000000002</v>
      </c>
    </row>
    <row r="23" spans="1:6" ht="22.5">
      <c r="A23" s="90">
        <v>17</v>
      </c>
      <c r="B23" s="91" t="s">
        <v>511</v>
      </c>
      <c r="C23" s="878">
        <v>1411</v>
      </c>
      <c r="D23" s="878">
        <v>102.71909000000001</v>
      </c>
      <c r="E23" s="878">
        <v>2</v>
      </c>
      <c r="F23" s="878">
        <v>5.18954</v>
      </c>
    </row>
    <row r="24" spans="1:6" ht="22.5">
      <c r="A24" s="90">
        <v>18</v>
      </c>
      <c r="B24" s="91" t="s">
        <v>512</v>
      </c>
      <c r="C24" s="878">
        <v>93737</v>
      </c>
      <c r="D24" s="878">
        <v>1882.5928900000001</v>
      </c>
      <c r="E24" s="878">
        <v>28954</v>
      </c>
      <c r="F24" s="878">
        <v>710.97523999999999</v>
      </c>
    </row>
    <row r="25" spans="1:6" ht="22.5">
      <c r="A25" s="90">
        <v>19</v>
      </c>
      <c r="B25" s="91" t="s">
        <v>513</v>
      </c>
      <c r="C25" s="878">
        <v>781046</v>
      </c>
      <c r="D25" s="878">
        <v>18814.061460000001</v>
      </c>
      <c r="E25" s="878">
        <v>5687</v>
      </c>
      <c r="F25" s="878">
        <v>31106.517760000002</v>
      </c>
    </row>
    <row r="26" spans="1:6" ht="22.5">
      <c r="A26" s="90">
        <v>20</v>
      </c>
      <c r="B26" s="91" t="s">
        <v>514</v>
      </c>
      <c r="C26" s="878">
        <v>3392</v>
      </c>
      <c r="D26" s="878">
        <v>347.45231999999993</v>
      </c>
      <c r="E26" s="878">
        <v>1166</v>
      </c>
      <c r="F26" s="878">
        <v>235.49955</v>
      </c>
    </row>
    <row r="27" spans="1:6" ht="33.75">
      <c r="A27" s="90">
        <v>21</v>
      </c>
      <c r="B27" s="91" t="s">
        <v>515</v>
      </c>
      <c r="C27" s="878">
        <v>521481</v>
      </c>
      <c r="D27" s="878">
        <v>1204.5246000000002</v>
      </c>
      <c r="E27" s="878">
        <v>184</v>
      </c>
      <c r="F27" s="878">
        <v>145.21151999999998</v>
      </c>
    </row>
    <row r="28" spans="1:6" ht="22.5">
      <c r="A28" s="90">
        <v>22</v>
      </c>
      <c r="B28" s="91" t="s">
        <v>516</v>
      </c>
      <c r="C28" s="878">
        <v>1782</v>
      </c>
      <c r="D28" s="878">
        <v>31.592220000000001</v>
      </c>
      <c r="E28" s="878">
        <v>15</v>
      </c>
      <c r="F28" s="878">
        <v>118.34727000000001</v>
      </c>
    </row>
    <row r="29" spans="1:6" ht="45">
      <c r="A29" s="90">
        <v>23</v>
      </c>
      <c r="B29" s="91" t="s">
        <v>517</v>
      </c>
      <c r="C29" s="878">
        <v>76878</v>
      </c>
      <c r="D29" s="878">
        <v>2772.8145</v>
      </c>
      <c r="E29" s="878">
        <v>561</v>
      </c>
      <c r="F29" s="878">
        <v>2984.5687199999998</v>
      </c>
    </row>
    <row r="30" spans="1:6" ht="22.5">
      <c r="A30" s="90">
        <v>24</v>
      </c>
      <c r="B30" s="91" t="s">
        <v>518</v>
      </c>
      <c r="C30" s="878">
        <v>0</v>
      </c>
      <c r="D30" s="878">
        <v>0</v>
      </c>
      <c r="E30" s="878">
        <v>0</v>
      </c>
      <c r="F30" s="878">
        <v>0</v>
      </c>
    </row>
    <row r="31" spans="1:6" ht="22.5">
      <c r="A31" s="90">
        <v>25</v>
      </c>
      <c r="B31" s="91" t="s">
        <v>519</v>
      </c>
      <c r="C31" s="878">
        <v>0</v>
      </c>
      <c r="D31" s="878">
        <v>0</v>
      </c>
      <c r="E31" s="878">
        <v>0</v>
      </c>
      <c r="F31" s="878">
        <v>0</v>
      </c>
    </row>
    <row r="32" spans="1:6" ht="22.5">
      <c r="A32" s="395"/>
      <c r="B32" s="396" t="s">
        <v>520</v>
      </c>
      <c r="C32" s="879">
        <v>906467</v>
      </c>
      <c r="D32" s="879">
        <v>99828.166269999987</v>
      </c>
      <c r="E32" s="879">
        <v>493325</v>
      </c>
      <c r="F32" s="879">
        <v>51792.362839999994</v>
      </c>
    </row>
    <row r="33" spans="1:7" ht="22.5">
      <c r="A33" s="395"/>
      <c r="B33" s="396" t="s">
        <v>521</v>
      </c>
      <c r="C33" s="879">
        <v>1384579</v>
      </c>
      <c r="D33" s="879">
        <v>23170.445100000001</v>
      </c>
      <c r="E33" s="879">
        <v>7613</v>
      </c>
      <c r="F33" s="879">
        <v>34590.144829999997</v>
      </c>
    </row>
    <row r="34" spans="1:7">
      <c r="A34" s="393"/>
      <c r="B34" s="394" t="s">
        <v>279</v>
      </c>
      <c r="C34" s="880">
        <v>2291046</v>
      </c>
      <c r="D34" s="880">
        <v>122998.61136999998</v>
      </c>
      <c r="E34" s="880">
        <v>500938</v>
      </c>
      <c r="F34" s="880">
        <v>86382.507670000006</v>
      </c>
    </row>
    <row r="35" spans="1:7" ht="12.75" customHeight="1">
      <c r="A35" s="33" t="s">
        <v>489</v>
      </c>
      <c r="F35" s="261"/>
    </row>
    <row r="36" spans="1:7" ht="12.75" customHeight="1">
      <c r="G36" s="76"/>
    </row>
    <row r="37" spans="1:7" s="1081" customFormat="1" ht="12.75" customHeight="1">
      <c r="A37" s="286" t="s">
        <v>1606</v>
      </c>
      <c r="G37" s="76"/>
    </row>
    <row r="38" spans="1:7" s="1081" customFormat="1" ht="12.75" customHeight="1">
      <c r="A38" s="1093" t="s">
        <v>1607</v>
      </c>
      <c r="G38" s="76"/>
    </row>
    <row r="39" spans="1:7" ht="12.75" customHeight="1"/>
    <row r="40" spans="1:7" ht="12.75" customHeight="1">
      <c r="A40" s="611" t="s">
        <v>81</v>
      </c>
      <c r="F40" s="34" t="s">
        <v>1074</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6" t="s">
        <v>89</v>
      </c>
      <c r="B1" s="197"/>
      <c r="C1" s="197"/>
      <c r="D1" s="197"/>
      <c r="E1" s="197"/>
      <c r="F1" s="197"/>
      <c r="G1" s="197"/>
    </row>
    <row r="2" spans="1:7">
      <c r="A2" s="597" t="s">
        <v>90</v>
      </c>
      <c r="B2" s="197"/>
      <c r="C2" s="197"/>
      <c r="D2" s="197"/>
      <c r="E2" s="197"/>
      <c r="F2" s="197"/>
      <c r="G2" s="197"/>
    </row>
    <row r="3" spans="1:7" s="261" customFormat="1">
      <c r="A3" s="541"/>
      <c r="B3" s="197"/>
      <c r="C3" s="197"/>
      <c r="D3" s="197"/>
      <c r="E3" s="197"/>
      <c r="F3" s="197"/>
      <c r="G3" s="197"/>
    </row>
    <row r="4" spans="1:7" ht="12.75" customHeight="1">
      <c r="A4" s="23" t="s">
        <v>665</v>
      </c>
    </row>
    <row r="5" spans="1:7" ht="12.75" customHeight="1">
      <c r="A5" s="523" t="s">
        <v>666</v>
      </c>
      <c r="B5" s="197"/>
    </row>
    <row r="6" spans="1:7" ht="53.25" customHeight="1">
      <c r="A6" s="803" t="s">
        <v>1562</v>
      </c>
      <c r="B6" s="1197" t="s">
        <v>471</v>
      </c>
      <c r="C6" s="1198"/>
      <c r="D6" s="1199"/>
      <c r="E6" s="1197" t="s">
        <v>848</v>
      </c>
      <c r="F6" s="1198"/>
      <c r="G6" s="1199"/>
    </row>
    <row r="7" spans="1:7" s="261" customFormat="1">
      <c r="A7" s="1200" t="s">
        <v>859</v>
      </c>
      <c r="B7" s="404" t="str">
        <f>Naslovnica!A20</f>
        <v>Siječanj 2023.</v>
      </c>
      <c r="C7" s="1201" t="s">
        <v>860</v>
      </c>
      <c r="D7" s="1203" t="s">
        <v>855</v>
      </c>
      <c r="E7" s="404" t="str">
        <f>$B$7</f>
        <v>Siječanj 2023.</v>
      </c>
      <c r="F7" s="1201" t="s">
        <v>860</v>
      </c>
      <c r="G7" s="1203" t="s">
        <v>855</v>
      </c>
    </row>
    <row r="8" spans="1:7" s="261" customFormat="1">
      <c r="A8" s="1200"/>
      <c r="B8" s="789" t="str">
        <f>Naslovnica!A24</f>
        <v>January 2023</v>
      </c>
      <c r="C8" s="1202"/>
      <c r="D8" s="1200"/>
      <c r="E8" s="789" t="str">
        <f>$B$8</f>
        <v>January 2023</v>
      </c>
      <c r="F8" s="1202"/>
      <c r="G8" s="1200"/>
    </row>
    <row r="9" spans="1:7" ht="25.5">
      <c r="A9" s="241" t="s">
        <v>475</v>
      </c>
      <c r="B9" s="249">
        <v>17224398.100000001</v>
      </c>
      <c r="C9" s="245">
        <v>17224398.100000001</v>
      </c>
      <c r="D9" s="252">
        <v>-0.22365643139421809</v>
      </c>
      <c r="E9" s="249">
        <v>14550.8</v>
      </c>
      <c r="F9" s="244">
        <v>14550.8</v>
      </c>
      <c r="G9" s="255">
        <v>6.1304327077502663E-3</v>
      </c>
    </row>
    <row r="10" spans="1:7">
      <c r="A10" s="92" t="s">
        <v>477</v>
      </c>
      <c r="B10" s="250">
        <v>13502541.98</v>
      </c>
      <c r="C10" s="190">
        <v>13502541.98</v>
      </c>
      <c r="D10" s="253">
        <v>-7.5538081877335461E-2</v>
      </c>
      <c r="E10" s="250">
        <v>14550.8</v>
      </c>
      <c r="F10" s="191">
        <v>14550.8</v>
      </c>
      <c r="G10" s="253">
        <v>6.1304327077502663E-3</v>
      </c>
    </row>
    <row r="11" spans="1:7">
      <c r="A11" s="92" t="s">
        <v>476</v>
      </c>
      <c r="B11" s="250">
        <v>3030239.43</v>
      </c>
      <c r="C11" s="190">
        <v>3030239.43</v>
      </c>
      <c r="D11" s="253">
        <v>-0.57253573219852194</v>
      </c>
      <c r="E11" s="250" t="s">
        <v>139</v>
      </c>
      <c r="F11" s="191" t="s">
        <v>139</v>
      </c>
      <c r="G11" s="253" t="s">
        <v>139</v>
      </c>
    </row>
    <row r="12" spans="1:7">
      <c r="A12" s="92" t="s">
        <v>478</v>
      </c>
      <c r="B12" s="250" t="s">
        <v>139</v>
      </c>
      <c r="C12" s="191" t="s">
        <v>139</v>
      </c>
      <c r="D12" s="254" t="s">
        <v>139</v>
      </c>
      <c r="E12" s="250" t="s">
        <v>139</v>
      </c>
      <c r="F12" s="191" t="s">
        <v>139</v>
      </c>
      <c r="G12" s="253" t="s">
        <v>139</v>
      </c>
    </row>
    <row r="13" spans="1:7">
      <c r="A13" s="92" t="s">
        <v>849</v>
      </c>
      <c r="B13" s="250" t="s">
        <v>139</v>
      </c>
      <c r="C13" s="191" t="s">
        <v>139</v>
      </c>
      <c r="D13" s="254" t="s">
        <v>139</v>
      </c>
      <c r="E13" s="250" t="s">
        <v>139</v>
      </c>
      <c r="F13" s="191" t="s">
        <v>139</v>
      </c>
      <c r="G13" s="253" t="s">
        <v>139</v>
      </c>
    </row>
    <row r="14" spans="1:7">
      <c r="A14" s="92" t="s">
        <v>479</v>
      </c>
      <c r="B14" s="250" t="s">
        <v>139</v>
      </c>
      <c r="C14" s="191" t="s">
        <v>139</v>
      </c>
      <c r="D14" s="254" t="s">
        <v>139</v>
      </c>
      <c r="E14" s="250" t="s">
        <v>139</v>
      </c>
      <c r="F14" s="191" t="s">
        <v>139</v>
      </c>
      <c r="G14" s="253" t="s">
        <v>139</v>
      </c>
    </row>
    <row r="15" spans="1:7" s="261" customFormat="1">
      <c r="A15" s="92" t="s">
        <v>1046</v>
      </c>
      <c r="B15" s="250">
        <v>691616.69</v>
      </c>
      <c r="C15" s="191">
        <v>691616.69</v>
      </c>
      <c r="D15" s="254">
        <v>0.40613817553606024</v>
      </c>
      <c r="E15" s="250" t="s">
        <v>139</v>
      </c>
      <c r="F15" s="191" t="s">
        <v>139</v>
      </c>
      <c r="G15" s="253" t="s">
        <v>139</v>
      </c>
    </row>
    <row r="16" spans="1:7">
      <c r="A16" s="881" t="s">
        <v>1042</v>
      </c>
      <c r="B16" s="882">
        <v>2504212.7999999998</v>
      </c>
      <c r="C16" s="883">
        <v>2504212.7999999998</v>
      </c>
      <c r="D16" s="884">
        <v>-0.59997048282859788</v>
      </c>
      <c r="E16" s="250" t="s">
        <v>139</v>
      </c>
      <c r="F16" s="191" t="s">
        <v>139</v>
      </c>
      <c r="G16" s="253" t="s">
        <v>139</v>
      </c>
    </row>
    <row r="17" spans="1:10">
      <c r="A17" s="881" t="s">
        <v>1043</v>
      </c>
      <c r="B17" s="882" t="s">
        <v>139</v>
      </c>
      <c r="C17" s="883" t="s">
        <v>139</v>
      </c>
      <c r="D17" s="884" t="s">
        <v>139</v>
      </c>
      <c r="E17" s="250" t="s">
        <v>139</v>
      </c>
      <c r="F17" s="191" t="s">
        <v>139</v>
      </c>
      <c r="G17" s="253" t="s">
        <v>139</v>
      </c>
    </row>
    <row r="18" spans="1:10" ht="18.75" customHeight="1">
      <c r="A18" s="397" t="s">
        <v>480</v>
      </c>
      <c r="B18" s="398">
        <v>19728610.900000002</v>
      </c>
      <c r="C18" s="399">
        <v>19728610.900000002</v>
      </c>
      <c r="D18" s="400">
        <v>-0.30646946733530023</v>
      </c>
      <c r="E18" s="398">
        <v>14550.8</v>
      </c>
      <c r="F18" s="759">
        <v>14550.8</v>
      </c>
      <c r="G18" s="400">
        <v>6.1304327077502663E-3</v>
      </c>
      <c r="J18" s="76"/>
    </row>
    <row r="19" spans="1:10" ht="15" customHeight="1">
      <c r="A19" s="1204" t="s">
        <v>858</v>
      </c>
      <c r="B19" s="401" t="str">
        <f>B7</f>
        <v>Siječanj 2023.</v>
      </c>
      <c r="C19" s="1202" t="s">
        <v>860</v>
      </c>
      <c r="D19" s="1200" t="s">
        <v>855</v>
      </c>
      <c r="E19" s="790" t="str">
        <f>E7</f>
        <v>Siječanj 2023.</v>
      </c>
      <c r="F19" s="1202" t="s">
        <v>860</v>
      </c>
      <c r="G19" s="1200" t="s">
        <v>855</v>
      </c>
    </row>
    <row r="20" spans="1:10" s="261" customFormat="1">
      <c r="A20" s="1204"/>
      <c r="B20" s="789" t="str">
        <f>B8</f>
        <v>January 2023</v>
      </c>
      <c r="C20" s="1202"/>
      <c r="D20" s="1200"/>
      <c r="E20" s="792" t="str">
        <f>E8</f>
        <v>January 2023</v>
      </c>
      <c r="F20" s="1202"/>
      <c r="G20" s="1200"/>
    </row>
    <row r="21" spans="1:10" ht="25.5">
      <c r="A21" s="242" t="s">
        <v>481</v>
      </c>
      <c r="B21" s="249">
        <v>7751195</v>
      </c>
      <c r="C21" s="244">
        <v>7751195</v>
      </c>
      <c r="D21" s="255">
        <v>-0.86123024820899596</v>
      </c>
      <c r="E21" s="249">
        <v>244</v>
      </c>
      <c r="F21" s="244">
        <v>244</v>
      </c>
      <c r="G21" s="255">
        <v>-0.22784810126582278</v>
      </c>
    </row>
    <row r="22" spans="1:10">
      <c r="A22" s="92" t="s">
        <v>477</v>
      </c>
      <c r="B22" s="250">
        <v>960889</v>
      </c>
      <c r="C22" s="191">
        <v>960889</v>
      </c>
      <c r="D22" s="253">
        <v>-0.19993721987282442</v>
      </c>
      <c r="E22" s="250">
        <v>244</v>
      </c>
      <c r="F22" s="191">
        <v>244</v>
      </c>
      <c r="G22" s="253">
        <v>-0.22784810126582278</v>
      </c>
    </row>
    <row r="23" spans="1:10">
      <c r="A23" s="92" t="s">
        <v>476</v>
      </c>
      <c r="B23" s="250">
        <v>6750000</v>
      </c>
      <c r="C23" s="191">
        <v>6750000</v>
      </c>
      <c r="D23" s="253">
        <v>-0.87643360360141676</v>
      </c>
      <c r="E23" s="250" t="s">
        <v>139</v>
      </c>
      <c r="F23" s="191" t="s">
        <v>139</v>
      </c>
      <c r="G23" s="253" t="s">
        <v>139</v>
      </c>
    </row>
    <row r="24" spans="1:10">
      <c r="A24" s="92" t="s">
        <v>478</v>
      </c>
      <c r="B24" s="250" t="s">
        <v>139</v>
      </c>
      <c r="C24" s="191" t="s">
        <v>139</v>
      </c>
      <c r="D24" s="254" t="s">
        <v>139</v>
      </c>
      <c r="E24" s="250" t="s">
        <v>139</v>
      </c>
      <c r="F24" s="191" t="s">
        <v>139</v>
      </c>
      <c r="G24" s="253" t="s">
        <v>139</v>
      </c>
    </row>
    <row r="25" spans="1:10">
      <c r="A25" s="92" t="s">
        <v>849</v>
      </c>
      <c r="B25" s="250" t="s">
        <v>139</v>
      </c>
      <c r="C25" s="191" t="s">
        <v>139</v>
      </c>
      <c r="D25" s="254" t="s">
        <v>139</v>
      </c>
      <c r="E25" s="250" t="s">
        <v>139</v>
      </c>
      <c r="F25" s="191" t="s">
        <v>139</v>
      </c>
      <c r="G25" s="253" t="s">
        <v>139</v>
      </c>
    </row>
    <row r="26" spans="1:10">
      <c r="A26" s="92" t="s">
        <v>479</v>
      </c>
      <c r="B26" s="250" t="s">
        <v>139</v>
      </c>
      <c r="C26" s="191" t="s">
        <v>139</v>
      </c>
      <c r="D26" s="254" t="s">
        <v>139</v>
      </c>
      <c r="E26" s="250" t="s">
        <v>139</v>
      </c>
      <c r="F26" s="191" t="s">
        <v>139</v>
      </c>
      <c r="G26" s="253" t="s">
        <v>139</v>
      </c>
    </row>
    <row r="27" spans="1:10" s="261" customFormat="1">
      <c r="A27" s="92" t="s">
        <v>1046</v>
      </c>
      <c r="B27" s="250">
        <v>40306</v>
      </c>
      <c r="C27" s="191">
        <v>40306</v>
      </c>
      <c r="D27" s="254">
        <v>0.38995792813297459</v>
      </c>
      <c r="E27" s="250" t="s">
        <v>139</v>
      </c>
      <c r="F27" s="191" t="s">
        <v>139</v>
      </c>
      <c r="G27" s="253" t="s">
        <v>139</v>
      </c>
    </row>
    <row r="28" spans="1:10">
      <c r="A28" s="881" t="s">
        <v>1044</v>
      </c>
      <c r="B28" s="882">
        <v>55744</v>
      </c>
      <c r="C28" s="883">
        <v>55744</v>
      </c>
      <c r="D28" s="935">
        <v>-0.86852365060084669</v>
      </c>
      <c r="E28" s="250" t="s">
        <v>139</v>
      </c>
      <c r="F28" s="191" t="s">
        <v>139</v>
      </c>
      <c r="G28" s="253" t="s">
        <v>139</v>
      </c>
    </row>
    <row r="29" spans="1:10">
      <c r="A29" s="881" t="s">
        <v>1045</v>
      </c>
      <c r="B29" s="882" t="s">
        <v>139</v>
      </c>
      <c r="C29" s="883" t="s">
        <v>139</v>
      </c>
      <c r="D29" s="884" t="s">
        <v>139</v>
      </c>
      <c r="E29" s="250" t="s">
        <v>139</v>
      </c>
      <c r="F29" s="191" t="s">
        <v>139</v>
      </c>
      <c r="G29" s="253" t="s">
        <v>139</v>
      </c>
    </row>
    <row r="30" spans="1:10" ht="18.75" customHeight="1">
      <c r="A30" s="397" t="s">
        <v>482</v>
      </c>
      <c r="B30" s="398">
        <v>7806939</v>
      </c>
      <c r="C30" s="402">
        <v>7806939</v>
      </c>
      <c r="D30" s="400">
        <v>-0.8612851925165842</v>
      </c>
      <c r="E30" s="398">
        <v>244</v>
      </c>
      <c r="F30" s="402">
        <v>244</v>
      </c>
      <c r="G30" s="400">
        <v>-0.22784810126582278</v>
      </c>
    </row>
    <row r="31" spans="1:10" ht="18.75" customHeight="1">
      <c r="A31" s="405" t="s">
        <v>483</v>
      </c>
      <c r="B31" s="249">
        <v>4921</v>
      </c>
      <c r="C31" s="406">
        <v>4921</v>
      </c>
      <c r="D31" s="407">
        <v>8.201407211961298E-2</v>
      </c>
      <c r="E31" s="249">
        <v>12</v>
      </c>
      <c r="F31" s="406">
        <v>12</v>
      </c>
      <c r="G31" s="407">
        <v>-0.25</v>
      </c>
    </row>
    <row r="32" spans="1:10" ht="15" customHeight="1">
      <c r="A32" s="1204" t="s">
        <v>857</v>
      </c>
      <c r="B32" s="401" t="str">
        <f>B7</f>
        <v>Siječanj 2023.</v>
      </c>
      <c r="C32" s="1202" t="s">
        <v>860</v>
      </c>
      <c r="D32" s="1200" t="s">
        <v>855</v>
      </c>
      <c r="E32" s="401" t="str">
        <f>E7</f>
        <v>Siječanj 2023.</v>
      </c>
      <c r="F32" s="1202" t="s">
        <v>860</v>
      </c>
      <c r="G32" s="1200" t="s">
        <v>855</v>
      </c>
    </row>
    <row r="33" spans="1:7" s="261" customFormat="1">
      <c r="A33" s="1204"/>
      <c r="B33" s="789" t="str">
        <f>B8</f>
        <v>January 2023</v>
      </c>
      <c r="C33" s="1202"/>
      <c r="D33" s="1200"/>
      <c r="E33" s="789" t="str">
        <f>E8</f>
        <v>January 2023</v>
      </c>
      <c r="F33" s="1202"/>
      <c r="G33" s="1200"/>
    </row>
    <row r="34" spans="1:7" ht="17.25" customHeight="1">
      <c r="A34" s="243" t="s">
        <v>484</v>
      </c>
      <c r="B34" s="250">
        <v>130780688.65000001</v>
      </c>
      <c r="C34" s="191">
        <v>130780688.65000001</v>
      </c>
      <c r="D34" s="253">
        <v>2.3990591162013244</v>
      </c>
      <c r="E34" s="250" t="s">
        <v>139</v>
      </c>
      <c r="F34" s="191" t="s">
        <v>139</v>
      </c>
      <c r="G34" s="253" t="s">
        <v>139</v>
      </c>
    </row>
    <row r="35" spans="1:7" ht="17.25" customHeight="1">
      <c r="A35" s="243" t="s">
        <v>485</v>
      </c>
      <c r="B35" s="250">
        <v>152412023.40000001</v>
      </c>
      <c r="C35" s="259">
        <v>152412023.40000001</v>
      </c>
      <c r="D35" s="253">
        <v>-0.37848243745830623</v>
      </c>
      <c r="E35" s="250" t="s">
        <v>139</v>
      </c>
      <c r="F35" s="191" t="s">
        <v>139</v>
      </c>
      <c r="G35" s="253" t="s">
        <v>139</v>
      </c>
    </row>
    <row r="36" spans="1:7">
      <c r="A36" s="1204" t="s">
        <v>853</v>
      </c>
      <c r="B36" s="791" t="str">
        <f>B7</f>
        <v>Siječanj 2023.</v>
      </c>
      <c r="C36" s="1205" t="s">
        <v>854</v>
      </c>
      <c r="D36" s="1200" t="s">
        <v>855</v>
      </c>
      <c r="E36" s="403"/>
      <c r="F36" s="1205"/>
      <c r="G36" s="1200"/>
    </row>
    <row r="37" spans="1:7" s="261" customFormat="1" ht="21" customHeight="1">
      <c r="A37" s="1204"/>
      <c r="B37" s="789" t="str">
        <f>B8</f>
        <v>January 2023</v>
      </c>
      <c r="C37" s="1205"/>
      <c r="D37" s="1200"/>
      <c r="E37" s="403"/>
      <c r="F37" s="1205"/>
      <c r="G37" s="1200"/>
    </row>
    <row r="38" spans="1:7">
      <c r="A38" s="192" t="s">
        <v>62</v>
      </c>
      <c r="B38" s="251">
        <v>2110.79</v>
      </c>
      <c r="C38" s="93">
        <v>6.6120168899125087E-2</v>
      </c>
      <c r="D38" s="253">
        <v>6.6120168899125087E-2</v>
      </c>
      <c r="E38" s="251"/>
      <c r="F38" s="93"/>
      <c r="G38" s="253"/>
    </row>
    <row r="39" spans="1:7">
      <c r="A39" s="94" t="s">
        <v>111</v>
      </c>
      <c r="B39" s="251">
        <v>1509.09</v>
      </c>
      <c r="C39" s="93">
        <v>6.5771631967004529E-2</v>
      </c>
      <c r="D39" s="253">
        <v>6.5771631967004529E-2</v>
      </c>
      <c r="E39" s="251"/>
      <c r="F39" s="93"/>
      <c r="G39" s="253"/>
    </row>
    <row r="40" spans="1:7">
      <c r="A40" s="94" t="s">
        <v>63</v>
      </c>
      <c r="B40" s="251">
        <v>1235.0899999999999</v>
      </c>
      <c r="C40" s="93">
        <v>6.8278337585953253E-2</v>
      </c>
      <c r="D40" s="253">
        <v>6.8278337585953253E-2</v>
      </c>
      <c r="E40" s="251"/>
      <c r="F40" s="93"/>
      <c r="G40" s="253"/>
    </row>
    <row r="41" spans="1:7" s="261" customFormat="1">
      <c r="A41" s="94" t="s">
        <v>1032</v>
      </c>
      <c r="B41" s="251">
        <v>1305.3900000000001</v>
      </c>
      <c r="C41" s="93">
        <v>6.7899770122465064E-2</v>
      </c>
      <c r="D41" s="253">
        <v>6.7899770122465064E-2</v>
      </c>
      <c r="E41" s="251"/>
      <c r="F41" s="93"/>
      <c r="G41" s="253"/>
    </row>
    <row r="42" spans="1:7">
      <c r="A42" s="94" t="s">
        <v>815</v>
      </c>
      <c r="B42" s="251">
        <v>1223.6500000000001</v>
      </c>
      <c r="C42" s="93">
        <v>6.4376674437215176E-2</v>
      </c>
      <c r="D42" s="253">
        <v>6.4376674437215176E-2</v>
      </c>
      <c r="E42" s="251"/>
      <c r="F42" s="93"/>
      <c r="G42" s="253"/>
    </row>
    <row r="43" spans="1:7" s="261" customFormat="1">
      <c r="A43" s="94" t="s">
        <v>91</v>
      </c>
      <c r="B43" s="251">
        <v>1445.45</v>
      </c>
      <c r="C43" s="93">
        <v>6.2159222844377915E-2</v>
      </c>
      <c r="D43" s="253">
        <v>6.2159222844377915E-2</v>
      </c>
      <c r="E43" s="251"/>
      <c r="F43" s="93"/>
      <c r="G43" s="253"/>
    </row>
    <row r="44" spans="1:7">
      <c r="A44" s="94" t="s">
        <v>92</v>
      </c>
      <c r="B44" s="251">
        <v>1161.6199999999999</v>
      </c>
      <c r="C44" s="93">
        <v>0.1078663258688437</v>
      </c>
      <c r="D44" s="253">
        <v>0.1078663258688437</v>
      </c>
      <c r="E44" s="251"/>
      <c r="F44" s="93"/>
      <c r="G44" s="253"/>
    </row>
    <row r="45" spans="1:7">
      <c r="A45" s="94" t="s">
        <v>93</v>
      </c>
      <c r="B45" s="251">
        <v>551.76</v>
      </c>
      <c r="C45" s="93">
        <v>-4.4207069522383957E-3</v>
      </c>
      <c r="D45" s="253">
        <v>-4.4207069522383957E-3</v>
      </c>
      <c r="E45" s="251"/>
      <c r="F45" s="93"/>
      <c r="G45" s="253"/>
    </row>
    <row r="46" spans="1:7">
      <c r="A46" s="94" t="s">
        <v>94</v>
      </c>
      <c r="B46" s="251">
        <v>796.81</v>
      </c>
      <c r="C46" s="93">
        <v>9.6779077770130728E-2</v>
      </c>
      <c r="D46" s="253">
        <v>9.6779077770130728E-2</v>
      </c>
      <c r="E46" s="251"/>
      <c r="F46" s="93"/>
      <c r="G46" s="253"/>
    </row>
    <row r="47" spans="1:7">
      <c r="A47" s="94" t="s">
        <v>95</v>
      </c>
      <c r="B47" s="251">
        <v>1295.8900000000001</v>
      </c>
      <c r="C47" s="93">
        <v>5.0119931282616603E-2</v>
      </c>
      <c r="D47" s="253">
        <v>5.0119931282616603E-2</v>
      </c>
      <c r="E47" s="251"/>
      <c r="F47" s="93"/>
      <c r="G47" s="253"/>
    </row>
    <row r="48" spans="1:7">
      <c r="A48" s="94" t="s">
        <v>96</v>
      </c>
      <c r="B48" s="251">
        <v>3555.54</v>
      </c>
      <c r="C48" s="93">
        <v>8.2147809344490508E-3</v>
      </c>
      <c r="D48" s="253">
        <v>8.2147809344490508E-3</v>
      </c>
      <c r="E48" s="251"/>
      <c r="F48" s="93"/>
      <c r="G48" s="253"/>
    </row>
    <row r="49" spans="1:7">
      <c r="A49" s="192" t="s">
        <v>64</v>
      </c>
      <c r="B49" s="251">
        <v>94.729900000000001</v>
      </c>
      <c r="C49" s="93">
        <v>-1.9629170435470078E-2</v>
      </c>
      <c r="D49" s="253">
        <v>-1.9629170435470078E-2</v>
      </c>
      <c r="E49" s="251"/>
      <c r="F49" s="93"/>
      <c r="G49" s="253"/>
    </row>
    <row r="50" spans="1:7">
      <c r="A50" s="192" t="s">
        <v>82</v>
      </c>
      <c r="B50" s="251">
        <v>165.60570000000001</v>
      </c>
      <c r="C50" s="93">
        <v>-1.7122023424452126E-2</v>
      </c>
      <c r="D50" s="253">
        <v>-1.7122023424452126E-2</v>
      </c>
      <c r="E50" s="251"/>
      <c r="F50" s="93"/>
      <c r="G50" s="253"/>
    </row>
    <row r="51" spans="1:7" ht="15" customHeight="1">
      <c r="A51" s="1204" t="s">
        <v>856</v>
      </c>
      <c r="B51" s="401" t="str">
        <f>B7</f>
        <v>Siječanj 2023.</v>
      </c>
      <c r="C51" s="1206"/>
      <c r="D51" s="1200" t="s">
        <v>855</v>
      </c>
      <c r="E51" s="401" t="str">
        <f>E7</f>
        <v>Siječanj 2023.</v>
      </c>
      <c r="F51" s="1206"/>
      <c r="G51" s="1200" t="s">
        <v>855</v>
      </c>
    </row>
    <row r="52" spans="1:7" s="261" customFormat="1">
      <c r="A52" s="1204"/>
      <c r="B52" s="789" t="str">
        <f>B8</f>
        <v>January 2023</v>
      </c>
      <c r="C52" s="1206"/>
      <c r="D52" s="1200"/>
      <c r="E52" s="789" t="str">
        <f>E8</f>
        <v>January 2023</v>
      </c>
      <c r="F52" s="1206"/>
      <c r="G52" s="1200"/>
    </row>
    <row r="53" spans="1:7">
      <c r="A53" s="92" t="s">
        <v>477</v>
      </c>
      <c r="B53" s="250">
        <v>18721.60043559</v>
      </c>
      <c r="C53" s="191"/>
      <c r="D53" s="253">
        <v>3.8917369895300702E-2</v>
      </c>
      <c r="E53" s="250">
        <v>40.875228</v>
      </c>
      <c r="F53" s="191"/>
      <c r="G53" s="253">
        <v>-2.241497302523543E-3</v>
      </c>
    </row>
    <row r="54" spans="1:7">
      <c r="A54" s="92" t="s">
        <v>476</v>
      </c>
      <c r="B54" s="250">
        <v>16029.66587382</v>
      </c>
      <c r="C54" s="191"/>
      <c r="D54" s="253">
        <v>-1.8383846871790954E-2</v>
      </c>
      <c r="E54" s="250" t="s">
        <v>139</v>
      </c>
      <c r="F54" s="191"/>
      <c r="G54" s="253" t="s">
        <v>139</v>
      </c>
    </row>
    <row r="55" spans="1:7">
      <c r="A55" s="92" t="s">
        <v>478</v>
      </c>
      <c r="B55" s="250" t="s">
        <v>139</v>
      </c>
      <c r="C55" s="191"/>
      <c r="D55" s="254" t="s">
        <v>139</v>
      </c>
      <c r="E55" s="250" t="s">
        <v>139</v>
      </c>
      <c r="F55" s="191"/>
      <c r="G55" s="253" t="s">
        <v>139</v>
      </c>
    </row>
    <row r="56" spans="1:7">
      <c r="A56" s="92" t="s">
        <v>486</v>
      </c>
      <c r="B56" s="250" t="s">
        <v>139</v>
      </c>
      <c r="C56" s="191"/>
      <c r="D56" s="254" t="s">
        <v>139</v>
      </c>
      <c r="E56" s="250" t="s">
        <v>139</v>
      </c>
      <c r="F56" s="191"/>
      <c r="G56" s="253" t="s">
        <v>139</v>
      </c>
    </row>
    <row r="57" spans="1:7" s="261" customFormat="1">
      <c r="A57" s="92" t="s">
        <v>1046</v>
      </c>
      <c r="B57" s="250">
        <v>8.4335717399999997</v>
      </c>
      <c r="C57" s="191"/>
      <c r="D57" s="253">
        <v>0.12795641880911601</v>
      </c>
      <c r="E57" s="250" t="s">
        <v>139</v>
      </c>
      <c r="F57" s="191"/>
      <c r="G57" s="253" t="s">
        <v>139</v>
      </c>
    </row>
    <row r="58" spans="1:7" ht="18.75" customHeight="1">
      <c r="A58" s="397" t="s">
        <v>487</v>
      </c>
      <c r="B58" s="398">
        <v>34759.699881150002</v>
      </c>
      <c r="C58" s="402"/>
      <c r="D58" s="400">
        <v>1.1702007823936045E-2</v>
      </c>
      <c r="E58" s="398">
        <v>40.875228</v>
      </c>
      <c r="F58" s="402"/>
      <c r="G58" s="400">
        <v>-2.241497302523543E-3</v>
      </c>
    </row>
    <row r="59" spans="1:7" s="197" customFormat="1">
      <c r="A59" s="19" t="s">
        <v>488</v>
      </c>
      <c r="B59" s="256"/>
      <c r="C59" s="237"/>
      <c r="D59" s="237"/>
    </row>
    <row r="60" spans="1:7" s="197" customFormat="1">
      <c r="A60" s="287"/>
      <c r="B60" s="257"/>
      <c r="C60" s="239"/>
      <c r="D60" s="240"/>
    </row>
    <row r="61" spans="1:7" s="197" customFormat="1">
      <c r="B61" s="238"/>
      <c r="C61" s="239"/>
      <c r="D61" s="240"/>
    </row>
    <row r="62" spans="1:7" s="197" customFormat="1">
      <c r="A62" s="611" t="s">
        <v>81</v>
      </c>
      <c r="B62" s="238"/>
      <c r="C62" s="239"/>
      <c r="D62" s="240"/>
    </row>
    <row r="63" spans="1:7" ht="12.75" customHeight="1">
      <c r="B63" s="35"/>
      <c r="C63" s="35"/>
      <c r="D63" s="35"/>
    </row>
    <row r="64" spans="1:7" ht="12.75" customHeight="1">
      <c r="B64" s="51"/>
      <c r="C64" s="51"/>
      <c r="G64" s="13" t="s">
        <v>1075</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1"/>
    </row>
    <row r="118" spans="1:1">
      <c r="A118" s="642"/>
    </row>
    <row r="120" spans="1:1">
      <c r="A120" s="642"/>
    </row>
    <row r="122" spans="1:1">
      <c r="A122" s="642"/>
    </row>
    <row r="124" spans="1:1">
      <c r="A124" s="642"/>
    </row>
    <row r="126" spans="1:1">
      <c r="A126" s="642"/>
    </row>
    <row r="128" spans="1:1">
      <c r="A128" s="64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667</v>
      </c>
      <c r="E1" s="137" t="str">
        <f>Naslovnica!A20</f>
        <v>Siječanj 2023.</v>
      </c>
      <c r="G1" s="139" t="s">
        <v>896</v>
      </c>
      <c r="H1" s="261"/>
      <c r="I1" s="261"/>
      <c r="J1" s="261"/>
      <c r="K1" s="137" t="str">
        <f>E1</f>
        <v>Siječanj 2023.</v>
      </c>
    </row>
    <row r="2" spans="1:18" ht="12.75" customHeight="1">
      <c r="A2" s="529" t="s">
        <v>668</v>
      </c>
      <c r="E2" s="539" t="str">
        <f>Naslovnica!A24</f>
        <v>January 2023</v>
      </c>
      <c r="G2" s="529" t="s">
        <v>897</v>
      </c>
      <c r="H2" s="261"/>
      <c r="I2" s="261"/>
      <c r="J2" s="261"/>
      <c r="K2" s="527" t="str">
        <f>E2</f>
        <v>January 2023</v>
      </c>
    </row>
    <row r="3" spans="1:18" ht="12.75" customHeight="1">
      <c r="A3" s="38" t="s">
        <v>1560</v>
      </c>
      <c r="G3" s="38" t="s">
        <v>1560</v>
      </c>
      <c r="H3" s="261"/>
      <c r="I3" s="261"/>
      <c r="J3" s="261"/>
      <c r="K3" s="261"/>
    </row>
    <row r="4" spans="1:18" ht="45" customHeight="1">
      <c r="A4" s="408" t="s">
        <v>458</v>
      </c>
      <c r="B4" s="408" t="s">
        <v>459</v>
      </c>
      <c r="C4" s="408" t="s">
        <v>460</v>
      </c>
      <c r="D4" s="408" t="s">
        <v>461</v>
      </c>
      <c r="E4" s="408" t="s">
        <v>462</v>
      </c>
      <c r="G4" s="408" t="s">
        <v>458</v>
      </c>
      <c r="H4" s="408" t="s">
        <v>459</v>
      </c>
      <c r="I4" s="408" t="s">
        <v>460</v>
      </c>
      <c r="J4" s="408" t="s">
        <v>461</v>
      </c>
      <c r="K4" s="408" t="s">
        <v>466</v>
      </c>
    </row>
    <row r="5" spans="1:18" ht="12.75" customHeight="1">
      <c r="A5" s="95" t="s">
        <v>1538</v>
      </c>
      <c r="B5" s="96">
        <v>1519891.7</v>
      </c>
      <c r="C5" s="97">
        <v>0.11256337527046886</v>
      </c>
      <c r="D5" s="98">
        <v>24.3</v>
      </c>
      <c r="E5" s="246">
        <v>3.15</v>
      </c>
      <c r="F5" s="52"/>
      <c r="G5" s="95" t="s">
        <v>1563</v>
      </c>
      <c r="H5" s="96">
        <v>9402</v>
      </c>
      <c r="I5" s="97">
        <v>0.64615003986035136</v>
      </c>
      <c r="J5" s="98">
        <v>107</v>
      </c>
      <c r="K5" s="246">
        <v>1.41</v>
      </c>
      <c r="P5" s="76"/>
      <c r="R5" s="788"/>
    </row>
    <row r="6" spans="1:18" ht="12.75" customHeight="1">
      <c r="A6" s="95" t="s">
        <v>1539</v>
      </c>
      <c r="B6" s="96">
        <v>1450768.8</v>
      </c>
      <c r="C6" s="97">
        <v>0.10744412438405171</v>
      </c>
      <c r="D6" s="98">
        <v>94.8</v>
      </c>
      <c r="E6" s="246">
        <v>12.659999999999998</v>
      </c>
      <c r="F6" s="52"/>
      <c r="G6" s="95" t="s">
        <v>1564</v>
      </c>
      <c r="H6" s="96">
        <v>5148.8</v>
      </c>
      <c r="I6" s="97">
        <v>0.3538499601396487</v>
      </c>
      <c r="J6" s="98">
        <v>33.200000000000003</v>
      </c>
      <c r="K6" s="246">
        <v>-3.7900000000000005</v>
      </c>
      <c r="P6" s="76"/>
      <c r="R6" s="788"/>
    </row>
    <row r="7" spans="1:18" ht="12.75" customHeight="1">
      <c r="A7" s="95" t="s">
        <v>1540</v>
      </c>
      <c r="B7" s="96">
        <v>1275843.98</v>
      </c>
      <c r="C7" s="97">
        <v>9.448916966077818E-2</v>
      </c>
      <c r="D7" s="98">
        <v>4.0599999999999996</v>
      </c>
      <c r="E7" s="246">
        <v>0.3</v>
      </c>
      <c r="F7" s="52"/>
      <c r="G7" s="95" t="s">
        <v>1565</v>
      </c>
      <c r="H7" s="96">
        <v>0</v>
      </c>
      <c r="I7" s="97">
        <v>0</v>
      </c>
      <c r="J7" s="98">
        <v>2180</v>
      </c>
      <c r="K7" s="96">
        <v>0</v>
      </c>
      <c r="P7" s="76"/>
      <c r="R7" s="788"/>
    </row>
    <row r="8" spans="1:18" ht="12.75" customHeight="1">
      <c r="A8" s="95" t="s">
        <v>1541</v>
      </c>
      <c r="B8" s="96">
        <v>1009233.22</v>
      </c>
      <c r="C8" s="97">
        <v>7.4743942399503632E-2</v>
      </c>
      <c r="D8" s="98">
        <v>9.6999999999999993</v>
      </c>
      <c r="E8" s="246">
        <v>13.489999999999998</v>
      </c>
      <c r="G8" s="95"/>
      <c r="H8" s="96"/>
      <c r="I8" s="97"/>
      <c r="J8" s="98"/>
      <c r="K8" s="246"/>
      <c r="P8" s="76"/>
      <c r="R8" s="788"/>
    </row>
    <row r="9" spans="1:18" ht="12.75" customHeight="1">
      <c r="A9" s="95" t="s">
        <v>1542</v>
      </c>
      <c r="B9" s="96">
        <v>1003549.5</v>
      </c>
      <c r="C9" s="97">
        <v>7.4323005363468586E-2</v>
      </c>
      <c r="D9" s="98">
        <v>41.3</v>
      </c>
      <c r="E9" s="246">
        <v>16.11</v>
      </c>
      <c r="G9" s="95"/>
      <c r="H9" s="96"/>
      <c r="I9" s="97"/>
      <c r="J9" s="98"/>
      <c r="K9" s="246"/>
      <c r="P9" s="76"/>
      <c r="R9" s="788"/>
    </row>
    <row r="10" spans="1:18" ht="12.75" customHeight="1">
      <c r="A10" s="95" t="s">
        <v>1543</v>
      </c>
      <c r="B10" s="96">
        <v>967889.3</v>
      </c>
      <c r="C10" s="97">
        <v>7.1682006353591787E-2</v>
      </c>
      <c r="D10" s="98">
        <v>52.2</v>
      </c>
      <c r="E10" s="247">
        <v>8.0500000000000007</v>
      </c>
      <c r="G10" s="95"/>
      <c r="H10" s="96"/>
      <c r="I10" s="97"/>
      <c r="J10" s="98"/>
      <c r="K10" s="247"/>
    </row>
    <row r="11" spans="1:18" ht="12.75" customHeight="1">
      <c r="A11" s="95" t="s">
        <v>1544</v>
      </c>
      <c r="B11" s="96">
        <v>646064.55000000005</v>
      </c>
      <c r="C11" s="97">
        <v>4.7847623873856673E-2</v>
      </c>
      <c r="D11" s="98">
        <v>13.05</v>
      </c>
      <c r="E11" s="246">
        <v>23.84</v>
      </c>
      <c r="G11" s="95"/>
      <c r="H11" s="96"/>
      <c r="I11" s="97"/>
      <c r="J11" s="98"/>
      <c r="K11" s="246"/>
    </row>
    <row r="12" spans="1:18" ht="12.75" customHeight="1">
      <c r="A12" s="95" t="s">
        <v>1545</v>
      </c>
      <c r="B12" s="96">
        <v>599249</v>
      </c>
      <c r="C12" s="97">
        <v>4.4380458204655762E-2</v>
      </c>
      <c r="D12" s="98">
        <v>243</v>
      </c>
      <c r="E12" s="246">
        <v>7.3800000000000008</v>
      </c>
      <c r="G12" s="95"/>
      <c r="H12" s="96"/>
      <c r="I12" s="97"/>
      <c r="J12" s="98"/>
      <c r="K12" s="246"/>
    </row>
    <row r="13" spans="1:18" ht="12.75" customHeight="1">
      <c r="A13" s="95" t="s">
        <v>1546</v>
      </c>
      <c r="B13" s="96">
        <v>561406.5</v>
      </c>
      <c r="C13" s="97">
        <v>4.1577837775402339E-2</v>
      </c>
      <c r="D13" s="98">
        <v>50.4</v>
      </c>
      <c r="E13" s="246">
        <v>2.63</v>
      </c>
      <c r="G13" s="95"/>
      <c r="H13" s="96"/>
      <c r="I13" s="97"/>
      <c r="J13" s="98"/>
      <c r="K13" s="246"/>
    </row>
    <row r="14" spans="1:18" ht="12.75" customHeight="1">
      <c r="A14" s="95" t="s">
        <v>1547</v>
      </c>
      <c r="B14" s="96">
        <v>533285.6</v>
      </c>
      <c r="C14" s="97">
        <v>3.9495200295611294E-2</v>
      </c>
      <c r="D14" s="98">
        <v>48.4</v>
      </c>
      <c r="E14" s="246">
        <v>6.63</v>
      </c>
      <c r="G14" s="95"/>
      <c r="H14" s="96"/>
      <c r="I14" s="97"/>
      <c r="J14" s="98"/>
      <c r="K14" s="246"/>
    </row>
    <row r="15" spans="1:18" ht="12.75" customHeight="1">
      <c r="A15" s="95" t="s">
        <v>463</v>
      </c>
      <c r="B15" s="96">
        <v>3935359.83</v>
      </c>
      <c r="C15" s="97">
        <v>0.29145325641861103</v>
      </c>
      <c r="D15" s="99"/>
      <c r="E15" s="248"/>
      <c r="G15" s="95" t="s">
        <v>467</v>
      </c>
      <c r="H15" s="96"/>
      <c r="I15" s="97"/>
      <c r="J15" s="99"/>
      <c r="K15" s="248"/>
    </row>
    <row r="16" spans="1:18" ht="15.75" customHeight="1">
      <c r="A16" s="410" t="s">
        <v>464</v>
      </c>
      <c r="B16" s="411">
        <f>SUM(B5:B15)</f>
        <v>13502541.98</v>
      </c>
      <c r="C16" s="983">
        <f>SUM(C5:C15)</f>
        <v>0.99999999999999978</v>
      </c>
      <c r="D16" s="412"/>
      <c r="E16" s="412"/>
      <c r="G16" s="410" t="s">
        <v>464</v>
      </c>
      <c r="H16" s="411">
        <f>SUM(H5:H15)</f>
        <v>14550.8</v>
      </c>
      <c r="I16" s="983">
        <f>SUM(I5:I15)</f>
        <v>1</v>
      </c>
      <c r="J16" s="412"/>
      <c r="K16" s="412"/>
    </row>
    <row r="17" spans="1:11" ht="12.75" customHeight="1">
      <c r="A17" s="37" t="s">
        <v>465</v>
      </c>
      <c r="G17" s="37" t="s">
        <v>465</v>
      </c>
      <c r="H17" s="261"/>
      <c r="I17" s="261"/>
      <c r="J17" s="261"/>
      <c r="K17" s="261"/>
    </row>
    <row r="18" spans="1:11" ht="12.75" customHeight="1"/>
    <row r="19" spans="1:11" ht="12.75" customHeight="1">
      <c r="A19" s="139" t="s">
        <v>898</v>
      </c>
    </row>
    <row r="20" spans="1:11" ht="12.75" customHeight="1">
      <c r="A20" s="529" t="s">
        <v>899</v>
      </c>
    </row>
    <row r="21" spans="1:11" ht="12.75" customHeight="1">
      <c r="A21" s="38" t="s">
        <v>1561</v>
      </c>
    </row>
    <row r="22" spans="1:11" ht="43.5">
      <c r="A22" s="408" t="s">
        <v>468</v>
      </c>
      <c r="B22" s="408" t="s">
        <v>459</v>
      </c>
      <c r="C22" s="408" t="s">
        <v>460</v>
      </c>
      <c r="D22" s="408" t="s">
        <v>469</v>
      </c>
    </row>
    <row r="23" spans="1:11" ht="15" customHeight="1">
      <c r="A23" s="101" t="s">
        <v>1548</v>
      </c>
      <c r="B23" s="96">
        <v>1476472.5</v>
      </c>
      <c r="C23" s="102">
        <v>0.48724615137094962</v>
      </c>
      <c r="D23" s="134">
        <v>94.95</v>
      </c>
      <c r="E23" s="52"/>
      <c r="F23" s="52"/>
      <c r="H23" s="44"/>
    </row>
    <row r="24" spans="1:11" ht="12.75" customHeight="1">
      <c r="A24" s="101" t="s">
        <v>1549</v>
      </c>
      <c r="B24" s="96">
        <v>563470</v>
      </c>
      <c r="C24" s="102">
        <v>0.18594900271626394</v>
      </c>
      <c r="D24" s="134">
        <v>97.15</v>
      </c>
      <c r="E24" s="52"/>
      <c r="F24" s="52"/>
    </row>
    <row r="25" spans="1:11" ht="12.75" customHeight="1">
      <c r="A25" s="101" t="s">
        <v>1550</v>
      </c>
      <c r="B25" s="96">
        <v>521520</v>
      </c>
      <c r="C25" s="102">
        <v>0.17210521216140337</v>
      </c>
      <c r="D25" s="134">
        <v>84.8</v>
      </c>
      <c r="E25" s="52"/>
      <c r="F25" s="52"/>
    </row>
    <row r="26" spans="1:11" ht="12.75" customHeight="1">
      <c r="A26" s="101" t="s">
        <v>1551</v>
      </c>
      <c r="B26" s="96">
        <v>468776.93</v>
      </c>
      <c r="C26" s="102">
        <v>0.15469963375138315</v>
      </c>
      <c r="D26" s="134">
        <v>88.3</v>
      </c>
      <c r="E26" s="52"/>
    </row>
    <row r="27" spans="1:11" ht="12.75" customHeight="1">
      <c r="A27" s="101"/>
      <c r="B27" s="96"/>
      <c r="C27" s="102"/>
      <c r="D27" s="134"/>
    </row>
    <row r="28" spans="1:11" ht="12.75" customHeight="1">
      <c r="A28" s="101"/>
      <c r="B28" s="96"/>
      <c r="C28" s="102"/>
      <c r="D28" s="134"/>
    </row>
    <row r="29" spans="1:11" ht="12.75" customHeight="1">
      <c r="A29" s="101"/>
      <c r="B29" s="96"/>
      <c r="C29" s="102"/>
      <c r="D29" s="135"/>
    </row>
    <row r="30" spans="1:11" ht="12.75" customHeight="1">
      <c r="A30" s="101"/>
      <c r="B30" s="96"/>
      <c r="C30" s="102"/>
      <c r="D30" s="134"/>
    </row>
    <row r="31" spans="1:11" ht="12.75" customHeight="1">
      <c r="A31" s="101"/>
      <c r="B31" s="96"/>
      <c r="C31" s="102"/>
      <c r="D31" s="134"/>
    </row>
    <row r="32" spans="1:11" ht="12.75" customHeight="1">
      <c r="A32" s="101"/>
      <c r="B32" s="96"/>
      <c r="C32" s="102"/>
      <c r="D32" s="134"/>
    </row>
    <row r="33" spans="1:10" ht="15" customHeight="1">
      <c r="A33" s="95" t="s">
        <v>467</v>
      </c>
      <c r="B33" s="263">
        <v>0</v>
      </c>
      <c r="C33" s="102"/>
      <c r="D33" s="103"/>
    </row>
    <row r="34" spans="1:10" ht="15" customHeight="1">
      <c r="A34" s="417" t="s">
        <v>464</v>
      </c>
      <c r="B34" s="418">
        <f>SUM(B23:B33)</f>
        <v>3030239.43</v>
      </c>
      <c r="C34" s="419"/>
      <c r="D34" s="420"/>
    </row>
    <row r="35" spans="1:10" ht="15" customHeight="1">
      <c r="A35" s="100" t="s">
        <v>470</v>
      </c>
      <c r="B35" s="96"/>
      <c r="C35" s="102"/>
      <c r="D35" s="103"/>
    </row>
    <row r="36" spans="1:10" ht="12.75" customHeight="1">
      <c r="A36" s="187"/>
      <c r="B36" s="263"/>
      <c r="C36" s="102"/>
      <c r="D36" s="103"/>
    </row>
    <row r="37" spans="1:10" ht="12.75" customHeight="1">
      <c r="A37" s="95" t="s">
        <v>467</v>
      </c>
      <c r="B37" s="264">
        <v>0</v>
      </c>
      <c r="C37" s="102"/>
      <c r="D37" s="103"/>
    </row>
    <row r="38" spans="1:10" ht="15" customHeight="1">
      <c r="A38" s="104" t="s">
        <v>464</v>
      </c>
      <c r="B38" s="96"/>
      <c r="C38" s="102"/>
      <c r="D38" s="103"/>
    </row>
    <row r="39" spans="1:10" ht="26.25" customHeight="1">
      <c r="A39" s="413" t="s">
        <v>471</v>
      </c>
      <c r="B39" s="414">
        <f>B34+B38</f>
        <v>3030239.43</v>
      </c>
      <c r="C39" s="415"/>
      <c r="D39" s="416"/>
    </row>
    <row r="40" spans="1:10" ht="12.75" customHeight="1"/>
    <row r="41" spans="1:10" ht="12.75" customHeight="1">
      <c r="A41" s="139" t="s">
        <v>900</v>
      </c>
      <c r="G41" s="144"/>
      <c r="H41" s="197"/>
      <c r="I41" s="197"/>
      <c r="J41" s="197"/>
    </row>
    <row r="42" spans="1:10" ht="12.75" customHeight="1">
      <c r="A42" s="529" t="s">
        <v>901</v>
      </c>
      <c r="B42" s="44"/>
      <c r="G42" s="163"/>
      <c r="H42" s="197"/>
      <c r="I42" s="197"/>
      <c r="J42" s="197"/>
    </row>
    <row r="43" spans="1:10" ht="12.75" customHeight="1">
      <c r="A43" s="38" t="s">
        <v>1566</v>
      </c>
      <c r="G43" s="210"/>
      <c r="H43" s="197"/>
      <c r="I43" s="197"/>
      <c r="J43" s="197"/>
    </row>
    <row r="44" spans="1:10" ht="43.5">
      <c r="A44" s="408" t="s">
        <v>946</v>
      </c>
      <c r="B44" s="408" t="s">
        <v>459</v>
      </c>
      <c r="C44" s="408" t="s">
        <v>460</v>
      </c>
      <c r="D44" s="200"/>
      <c r="G44" s="200"/>
      <c r="H44" s="211"/>
      <c r="I44" s="200"/>
      <c r="J44" s="200"/>
    </row>
    <row r="45" spans="1:10" ht="12.75" customHeight="1">
      <c r="A45" s="101" t="s">
        <v>1552</v>
      </c>
      <c r="B45" s="96">
        <v>43919449</v>
      </c>
      <c r="C45" s="102">
        <v>0.33582518530345723</v>
      </c>
      <c r="D45" s="202"/>
      <c r="E45" s="52"/>
      <c r="F45" s="52"/>
      <c r="G45" s="199"/>
      <c r="H45" s="196"/>
      <c r="I45" s="201"/>
      <c r="J45" s="202"/>
    </row>
    <row r="46" spans="1:10" ht="12.75" customHeight="1">
      <c r="A46" s="101" t="s">
        <v>1553</v>
      </c>
      <c r="B46" s="96">
        <v>35123607.740000002</v>
      </c>
      <c r="C46" s="102">
        <v>0.26856876273223385</v>
      </c>
      <c r="D46" s="202"/>
      <c r="E46" s="52"/>
      <c r="F46" s="52"/>
      <c r="G46" s="207"/>
      <c r="H46" s="208"/>
      <c r="I46" s="201"/>
      <c r="J46" s="202"/>
    </row>
    <row r="47" spans="1:10" ht="12.75" customHeight="1">
      <c r="A47" s="101" t="s">
        <v>1554</v>
      </c>
      <c r="B47" s="96">
        <v>11414375</v>
      </c>
      <c r="C47" s="102">
        <v>8.7278749774345965E-2</v>
      </c>
      <c r="D47" s="202"/>
      <c r="E47" s="52"/>
      <c r="G47" s="207"/>
      <c r="H47" s="208"/>
      <c r="I47" s="201"/>
      <c r="J47" s="202"/>
    </row>
    <row r="48" spans="1:10" ht="12.75" customHeight="1">
      <c r="A48" s="101" t="s">
        <v>1550</v>
      </c>
      <c r="B48" s="96">
        <v>11411171</v>
      </c>
      <c r="C48" s="102">
        <v>8.7254250744458042E-2</v>
      </c>
      <c r="D48" s="202"/>
      <c r="G48" s="207"/>
      <c r="H48" s="208"/>
      <c r="I48" s="201"/>
      <c r="J48" s="202"/>
    </row>
    <row r="49" spans="1:10" ht="12.75" customHeight="1">
      <c r="A49" s="101" t="s">
        <v>1555</v>
      </c>
      <c r="B49" s="96">
        <v>6137742.3399999999</v>
      </c>
      <c r="C49" s="102">
        <v>4.6931564616745879E-2</v>
      </c>
      <c r="D49" s="202"/>
      <c r="G49" s="207"/>
      <c r="H49" s="208"/>
      <c r="I49" s="201"/>
      <c r="J49" s="202"/>
    </row>
    <row r="50" spans="1:10" ht="12.75" customHeight="1">
      <c r="A50" s="101" t="s">
        <v>1548</v>
      </c>
      <c r="B50" s="96">
        <v>4893834.2</v>
      </c>
      <c r="C50" s="102">
        <v>3.7420159279762284E-2</v>
      </c>
      <c r="D50" s="203"/>
      <c r="G50" s="207"/>
      <c r="H50" s="208"/>
      <c r="I50" s="201"/>
      <c r="J50" s="203"/>
    </row>
    <row r="51" spans="1:10" ht="12.75" customHeight="1">
      <c r="A51" s="101" t="s">
        <v>1556</v>
      </c>
      <c r="B51" s="96">
        <v>4575041.28</v>
      </c>
      <c r="C51" s="102">
        <v>3.4982544649568945E-2</v>
      </c>
      <c r="D51" s="202"/>
      <c r="G51" s="207"/>
      <c r="H51" s="208"/>
      <c r="I51" s="201"/>
      <c r="J51" s="202"/>
    </row>
    <row r="52" spans="1:10" ht="12.75" customHeight="1">
      <c r="A52" s="101" t="s">
        <v>1557</v>
      </c>
      <c r="B52" s="96">
        <v>2929000</v>
      </c>
      <c r="C52" s="102">
        <v>2.2396272953101624E-2</v>
      </c>
      <c r="D52" s="202"/>
      <c r="G52" s="207"/>
      <c r="H52" s="208"/>
      <c r="I52" s="201"/>
      <c r="J52" s="202"/>
    </row>
    <row r="53" spans="1:10" ht="12.75" customHeight="1">
      <c r="A53" s="101" t="s">
        <v>1558</v>
      </c>
      <c r="B53" s="96">
        <v>2343900</v>
      </c>
      <c r="C53" s="102">
        <v>1.7922370834679038E-2</v>
      </c>
      <c r="D53" s="202"/>
      <c r="G53" s="207"/>
      <c r="H53" s="208"/>
      <c r="I53" s="201"/>
      <c r="J53" s="202"/>
    </row>
    <row r="54" spans="1:10" ht="12.75" customHeight="1">
      <c r="A54" s="105" t="s">
        <v>1559</v>
      </c>
      <c r="B54" s="96">
        <v>2144137.5</v>
      </c>
      <c r="C54" s="102">
        <v>1.6394909081249891E-2</v>
      </c>
      <c r="D54" s="202"/>
      <c r="G54" s="207"/>
      <c r="H54" s="208"/>
      <c r="I54" s="201"/>
      <c r="J54" s="202"/>
    </row>
    <row r="55" spans="1:10" ht="24">
      <c r="A55" s="106" t="s">
        <v>472</v>
      </c>
      <c r="B55" s="96">
        <v>5888430.5899999887</v>
      </c>
      <c r="C55" s="102">
        <v>4.5025230030397066E-2</v>
      </c>
      <c r="D55" s="204"/>
      <c r="G55" s="209"/>
      <c r="H55" s="208"/>
      <c r="I55" s="201"/>
      <c r="J55" s="204"/>
    </row>
    <row r="56" spans="1:10">
      <c r="A56" s="410" t="s">
        <v>464</v>
      </c>
      <c r="B56" s="414">
        <f>SUM(B45:B55)</f>
        <v>130780688.65000001</v>
      </c>
      <c r="C56" s="982">
        <f>SUM(C45:C55)</f>
        <v>0.99999999999999967</v>
      </c>
      <c r="D56" s="206"/>
      <c r="G56" s="199"/>
      <c r="H56" s="196"/>
      <c r="I56" s="205"/>
      <c r="J56" s="206"/>
    </row>
    <row r="57" spans="1:10" ht="12.75" customHeight="1">
      <c r="G57" s="197"/>
      <c r="H57" s="197"/>
      <c r="I57" s="197"/>
      <c r="J57" s="197"/>
    </row>
    <row r="58" spans="1:10" ht="12.75" customHeight="1">
      <c r="A58" s="140" t="s">
        <v>902</v>
      </c>
      <c r="G58" s="212"/>
      <c r="H58" s="197"/>
      <c r="I58" s="197"/>
      <c r="J58" s="197"/>
    </row>
    <row r="59" spans="1:10" ht="12.75" customHeight="1">
      <c r="A59" s="540" t="s">
        <v>903</v>
      </c>
      <c r="G59" s="213"/>
      <c r="H59" s="197"/>
      <c r="I59" s="197"/>
      <c r="J59" s="197"/>
    </row>
    <row r="60" spans="1:10" ht="12.75" customHeight="1">
      <c r="A60" s="38" t="s">
        <v>1560</v>
      </c>
      <c r="G60" s="210"/>
      <c r="H60" s="197"/>
      <c r="I60" s="197"/>
      <c r="J60" s="197"/>
    </row>
    <row r="61" spans="1:10" ht="12.75" customHeight="1">
      <c r="A61" s="409"/>
      <c r="B61" s="885" t="s">
        <v>65</v>
      </c>
      <c r="C61" s="885" t="s">
        <v>66</v>
      </c>
      <c r="D61" s="885" t="s">
        <v>67</v>
      </c>
      <c r="E61" s="885" t="s">
        <v>68</v>
      </c>
      <c r="F61" s="885" t="s">
        <v>69</v>
      </c>
      <c r="G61" s="214"/>
      <c r="H61" s="194"/>
      <c r="I61" s="194"/>
      <c r="J61" s="194"/>
    </row>
    <row r="62" spans="1:10" ht="12.75" customHeight="1">
      <c r="A62" s="409"/>
      <c r="B62" s="886" t="s">
        <v>70</v>
      </c>
      <c r="C62" s="886" t="s">
        <v>71</v>
      </c>
      <c r="D62" s="886" t="s">
        <v>196</v>
      </c>
      <c r="E62" s="886" t="s">
        <v>72</v>
      </c>
      <c r="F62" s="886"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0" t="s">
        <v>464</v>
      </c>
      <c r="B64" s="421"/>
      <c r="C64" s="421"/>
      <c r="D64" s="421"/>
      <c r="E64" s="422" t="str">
        <f>IF(SUM(E63:E63)=0,"",SUM(E63:E63))</f>
        <v/>
      </c>
      <c r="F64" s="422" t="str">
        <f>IF(SUM(F63:F63)=0,"",SUM(F63:F63))</f>
        <v/>
      </c>
      <c r="G64" s="199"/>
      <c r="H64" s="196"/>
      <c r="I64" s="196"/>
      <c r="J64" s="198"/>
    </row>
    <row r="65" spans="1:7" ht="12.75" customHeight="1"/>
    <row r="66" spans="1:7" ht="12.75" customHeight="1">
      <c r="A66" s="140" t="s">
        <v>904</v>
      </c>
    </row>
    <row r="67" spans="1:7" ht="12.75" customHeight="1">
      <c r="A67" s="540" t="s">
        <v>905</v>
      </c>
    </row>
    <row r="68" spans="1:7" ht="12.75" customHeight="1">
      <c r="A68" s="38" t="s">
        <v>1560</v>
      </c>
    </row>
    <row r="69" spans="1:7" ht="12.75" customHeight="1">
      <c r="A69" s="409"/>
      <c r="B69" s="885" t="s">
        <v>65</v>
      </c>
      <c r="C69" s="885" t="s">
        <v>66</v>
      </c>
      <c r="D69" s="885" t="s">
        <v>67</v>
      </c>
      <c r="E69" s="885" t="s">
        <v>68</v>
      </c>
      <c r="F69" s="885" t="s">
        <v>69</v>
      </c>
    </row>
    <row r="70" spans="1:7" ht="12.75" customHeight="1">
      <c r="A70" s="409"/>
      <c r="B70" s="886" t="s">
        <v>70</v>
      </c>
      <c r="C70" s="886" t="s">
        <v>71</v>
      </c>
      <c r="D70" s="886" t="s">
        <v>196</v>
      </c>
      <c r="E70" s="886" t="s">
        <v>72</v>
      </c>
      <c r="F70" s="886" t="s">
        <v>73</v>
      </c>
    </row>
    <row r="71" spans="1:7" ht="12.75" customHeight="1">
      <c r="A71" s="107" t="s">
        <v>139</v>
      </c>
      <c r="B71" s="110" t="s">
        <v>139</v>
      </c>
      <c r="C71" s="110" t="s">
        <v>139</v>
      </c>
      <c r="D71" s="110" t="s">
        <v>139</v>
      </c>
      <c r="E71" s="111" t="s">
        <v>139</v>
      </c>
      <c r="F71" s="111" t="s">
        <v>139</v>
      </c>
      <c r="G71" s="52"/>
    </row>
    <row r="72" spans="1:7" ht="15" customHeight="1">
      <c r="A72" s="410" t="s">
        <v>464</v>
      </c>
      <c r="B72" s="423"/>
      <c r="C72" s="423"/>
      <c r="D72" s="423"/>
      <c r="E72" s="422" t="str">
        <f>IF(SUM(E71)=0,"",SUM(E71))</f>
        <v/>
      </c>
      <c r="F72" s="422" t="str">
        <f>IF(SUM(F71)=0,"",SUM(F71))</f>
        <v/>
      </c>
    </row>
    <row r="73" spans="1:7" ht="12.75" customHeight="1">
      <c r="A73" s="16"/>
    </row>
    <row r="74" spans="1:7" s="261" customFormat="1" ht="12.75" customHeight="1">
      <c r="A74" s="140" t="s">
        <v>1048</v>
      </c>
    </row>
    <row r="75" spans="1:7" s="261" customFormat="1" ht="12.75" customHeight="1">
      <c r="A75" s="540" t="s">
        <v>1049</v>
      </c>
    </row>
    <row r="76" spans="1:7" ht="12.75" customHeight="1">
      <c r="A76" s="38" t="s">
        <v>1560</v>
      </c>
    </row>
    <row r="77" spans="1:7" ht="43.5">
      <c r="A77" s="408" t="s">
        <v>1047</v>
      </c>
      <c r="B77" s="408" t="s">
        <v>459</v>
      </c>
      <c r="C77" s="408" t="s">
        <v>460</v>
      </c>
      <c r="D77" s="408" t="s">
        <v>461</v>
      </c>
      <c r="E77" s="408" t="s">
        <v>462</v>
      </c>
    </row>
    <row r="78" spans="1:7" ht="12.75" customHeight="1">
      <c r="A78" s="95" t="s">
        <v>1040</v>
      </c>
      <c r="B78" s="96">
        <v>368037.11</v>
      </c>
      <c r="C78" s="97">
        <v>0.53214029580460243</v>
      </c>
      <c r="D78" s="98">
        <v>16.3</v>
      </c>
      <c r="E78" s="246">
        <v>7.7299999999999995</v>
      </c>
    </row>
    <row r="79" spans="1:7" ht="12.75" customHeight="1">
      <c r="A79" s="95" t="s">
        <v>1131</v>
      </c>
      <c r="B79" s="96">
        <v>323579.58</v>
      </c>
      <c r="C79" s="97">
        <v>0.46785970419539769</v>
      </c>
      <c r="D79" s="98">
        <v>19.71</v>
      </c>
      <c r="E79" s="246">
        <v>6.38</v>
      </c>
    </row>
    <row r="80" spans="1:7" ht="12.75" customHeight="1">
      <c r="A80" s="410" t="s">
        <v>464</v>
      </c>
      <c r="B80" s="411">
        <f>SUM(B78:B79)</f>
        <v>691616.69</v>
      </c>
      <c r="C80" s="983">
        <f>SUM(C78:C79)</f>
        <v>1</v>
      </c>
      <c r="D80" s="412"/>
      <c r="E80" s="412"/>
    </row>
    <row r="81" spans="1:11" ht="12.75" customHeight="1">
      <c r="A81" s="16" t="s">
        <v>474</v>
      </c>
      <c r="B81" s="261"/>
      <c r="C81" s="261"/>
      <c r="D81" s="261"/>
      <c r="E81" s="261"/>
    </row>
    <row r="82" spans="1:11" ht="12.75" customHeight="1">
      <c r="A82" s="261"/>
      <c r="B82" s="261"/>
      <c r="C82" s="261"/>
      <c r="D82" s="261"/>
      <c r="E82" s="261"/>
    </row>
    <row r="83" spans="1:11" ht="12.75" customHeight="1">
      <c r="A83" s="611" t="s">
        <v>81</v>
      </c>
      <c r="K83" s="34" t="s">
        <v>1076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2"/>
    <col min="2" max="2" width="13.42578125" style="312" customWidth="1"/>
    <col min="3" max="4" width="14.85546875" style="312" bestFit="1" customWidth="1"/>
    <col min="5" max="5" width="14.42578125" style="312" bestFit="1" customWidth="1"/>
    <col min="6" max="6" width="10.5703125" style="312" bestFit="1" customWidth="1"/>
    <col min="7" max="7" width="11.140625" style="312" bestFit="1" customWidth="1"/>
    <col min="8" max="8" width="13.5703125" style="312" customWidth="1"/>
    <col min="9" max="9" width="12.7109375" style="312" bestFit="1" customWidth="1"/>
    <col min="10" max="10" width="12.85546875" style="312" bestFit="1" customWidth="1"/>
    <col min="11" max="11" width="10.7109375" style="312" bestFit="1" customWidth="1"/>
    <col min="12" max="16384" width="9.140625" style="312"/>
  </cols>
  <sheetData>
    <row r="1" spans="1:7" ht="15">
      <c r="A1" s="713" t="s">
        <v>669</v>
      </c>
      <c r="B1" s="712"/>
      <c r="C1" s="712"/>
      <c r="D1" s="712"/>
    </row>
    <row r="2" spans="1:7">
      <c r="A2" s="714" t="s">
        <v>670</v>
      </c>
      <c r="B2" s="712"/>
      <c r="C2" s="712"/>
      <c r="D2" s="712"/>
    </row>
    <row r="3" spans="1:7">
      <c r="A3" s="41" t="s">
        <v>850</v>
      </c>
    </row>
    <row r="4" spans="1:7">
      <c r="A4" s="1207"/>
      <c r="B4" s="1207"/>
      <c r="C4" s="1207"/>
      <c r="D4" s="1207"/>
      <c r="E4" s="1207"/>
      <c r="F4" s="1207"/>
      <c r="G4" s="1207"/>
    </row>
    <row r="5" spans="1:7">
      <c r="A5" s="148" t="s">
        <v>672</v>
      </c>
    </row>
    <row r="6" spans="1:7" s="716" customFormat="1">
      <c r="A6" s="715" t="s">
        <v>673</v>
      </c>
    </row>
    <row r="8" spans="1:7" ht="63.75">
      <c r="A8" s="734" t="s">
        <v>671</v>
      </c>
      <c r="B8" s="719" t="s">
        <v>626</v>
      </c>
      <c r="C8" s="719" t="s">
        <v>627</v>
      </c>
      <c r="D8" s="719" t="s">
        <v>628</v>
      </c>
      <c r="E8" s="711"/>
    </row>
    <row r="9" spans="1:7">
      <c r="A9" s="720" t="s">
        <v>1132</v>
      </c>
      <c r="B9" s="721">
        <v>7</v>
      </c>
      <c r="C9" s="721">
        <v>13</v>
      </c>
      <c r="D9" s="721">
        <v>7</v>
      </c>
    </row>
    <row r="10" spans="1:7">
      <c r="A10" s="720" t="s">
        <v>1160</v>
      </c>
      <c r="B10" s="721">
        <v>7</v>
      </c>
      <c r="C10" s="721">
        <v>13</v>
      </c>
      <c r="D10" s="721">
        <v>6</v>
      </c>
    </row>
    <row r="11" spans="1:7">
      <c r="A11" s="720" t="s">
        <v>1358</v>
      </c>
      <c r="B11" s="721">
        <v>7</v>
      </c>
      <c r="C11" s="721">
        <v>13</v>
      </c>
      <c r="D11" s="721">
        <v>6</v>
      </c>
    </row>
    <row r="12" spans="1:7">
      <c r="A12" s="720" t="s">
        <v>1377</v>
      </c>
      <c r="B12" s="721">
        <v>7</v>
      </c>
      <c r="C12" s="721">
        <v>13</v>
      </c>
      <c r="D12" s="721">
        <v>6</v>
      </c>
    </row>
    <row r="13" spans="1:7">
      <c r="A13" s="720" t="s">
        <v>1436</v>
      </c>
      <c r="B13" s="721">
        <v>6</v>
      </c>
      <c r="C13" s="721">
        <v>13</v>
      </c>
      <c r="D13" s="721">
        <v>6</v>
      </c>
    </row>
    <row r="14" spans="1:7">
      <c r="A14" s="720" t="s">
        <v>1444</v>
      </c>
      <c r="B14" s="721">
        <v>6</v>
      </c>
      <c r="C14" s="721">
        <v>13</v>
      </c>
      <c r="D14" s="721">
        <v>6</v>
      </c>
    </row>
    <row r="15" spans="1:7">
      <c r="A15" s="720" t="s">
        <v>1479</v>
      </c>
      <c r="B15" s="721">
        <v>5</v>
      </c>
      <c r="C15" s="721">
        <v>12</v>
      </c>
      <c r="D15" s="721">
        <v>6</v>
      </c>
    </row>
    <row r="16" spans="1:7">
      <c r="A16" s="312" t="s">
        <v>1498</v>
      </c>
      <c r="B16" s="312">
        <v>5</v>
      </c>
      <c r="C16" s="312">
        <v>12</v>
      </c>
      <c r="D16" s="312">
        <v>6</v>
      </c>
    </row>
    <row r="17" spans="1:9">
      <c r="A17" s="802" t="s">
        <v>1585</v>
      </c>
      <c r="B17" s="312">
        <v>5</v>
      </c>
      <c r="C17" s="312">
        <v>12</v>
      </c>
      <c r="D17" s="312">
        <v>6</v>
      </c>
    </row>
    <row r="18" spans="1:9">
      <c r="A18" s="33" t="s">
        <v>489</v>
      </c>
    </row>
    <row r="19" spans="1:9">
      <c r="A19" s="33"/>
    </row>
    <row r="20" spans="1:9">
      <c r="A20" s="148" t="s">
        <v>674</v>
      </c>
    </row>
    <row r="21" spans="1:9" s="716" customFormat="1">
      <c r="A21" s="715" t="s">
        <v>675</v>
      </c>
    </row>
    <row r="23" spans="1:9" s="717" customFormat="1">
      <c r="D23" s="137" t="s">
        <v>1591</v>
      </c>
    </row>
    <row r="24" spans="1:9" s="717" customFormat="1" ht="63.75">
      <c r="A24" s="734" t="s">
        <v>671</v>
      </c>
      <c r="B24" s="719" t="s">
        <v>626</v>
      </c>
      <c r="C24" s="719" t="s">
        <v>627</v>
      </c>
      <c r="D24" s="719" t="s">
        <v>628</v>
      </c>
      <c r="H24" s="612"/>
    </row>
    <row r="25" spans="1:9">
      <c r="A25" s="720" t="s">
        <v>1132</v>
      </c>
      <c r="B25" s="722">
        <v>3492169.1658371487</v>
      </c>
      <c r="C25" s="722">
        <v>65752353.601433396</v>
      </c>
      <c r="D25" s="722">
        <v>643508298.28787565</v>
      </c>
      <c r="H25" s="613"/>
    </row>
    <row r="26" spans="1:9">
      <c r="A26" s="720" t="s">
        <v>1160</v>
      </c>
      <c r="B26" s="722">
        <v>2706159.4903444154</v>
      </c>
      <c r="C26" s="722">
        <v>67279850.009954199</v>
      </c>
      <c r="D26" s="722">
        <v>644131894.41502428</v>
      </c>
    </row>
    <row r="27" spans="1:9">
      <c r="A27" s="720" t="s">
        <v>1358</v>
      </c>
      <c r="B27" s="722">
        <v>3960436.956666003</v>
      </c>
      <c r="C27" s="722">
        <v>65663601.305992424</v>
      </c>
      <c r="D27" s="722">
        <v>623857737</v>
      </c>
      <c r="E27" s="1086"/>
      <c r="F27" s="1086"/>
      <c r="G27" s="1086"/>
      <c r="I27" s="1086"/>
    </row>
    <row r="28" spans="1:9">
      <c r="A28" s="720" t="s">
        <v>1377</v>
      </c>
      <c r="B28" s="722">
        <v>4000581.7307054214</v>
      </c>
      <c r="C28" s="722">
        <v>68543719.106775492</v>
      </c>
      <c r="D28" s="722">
        <v>646288216.64742184</v>
      </c>
    </row>
    <row r="29" spans="1:9">
      <c r="A29" s="720" t="s">
        <v>1436</v>
      </c>
      <c r="B29" s="722">
        <v>4387805.8889110088</v>
      </c>
      <c r="C29" s="722">
        <v>66403194.984405071</v>
      </c>
      <c r="D29" s="722">
        <v>633065761.44933295</v>
      </c>
      <c r="E29" s="943"/>
      <c r="F29" s="943"/>
      <c r="G29" s="943"/>
    </row>
    <row r="30" spans="1:9">
      <c r="A30" s="720" t="s">
        <v>1444</v>
      </c>
      <c r="B30" s="722">
        <v>4408457.3707611645</v>
      </c>
      <c r="C30" s="722">
        <v>60338443.762691617</v>
      </c>
      <c r="D30" s="722">
        <v>602210908.87915587</v>
      </c>
    </row>
    <row r="31" spans="1:9">
      <c r="A31" s="720" t="s">
        <v>1479</v>
      </c>
      <c r="B31" s="722">
        <v>4117766.5405799984</v>
      </c>
      <c r="C31" s="722">
        <v>55102178.512177311</v>
      </c>
      <c r="D31" s="722">
        <v>558811708.93888116</v>
      </c>
    </row>
    <row r="32" spans="1:9">
      <c r="A32" s="312" t="s">
        <v>1498</v>
      </c>
      <c r="B32" s="722">
        <v>4085669.1220386219</v>
      </c>
      <c r="C32" s="722">
        <v>51583037.228747755</v>
      </c>
      <c r="D32" s="722">
        <v>552721271.08633614</v>
      </c>
    </row>
    <row r="33" spans="1:11">
      <c r="A33" s="802" t="s">
        <v>1585</v>
      </c>
      <c r="B33" s="722">
        <v>3958593.9345676554</v>
      </c>
      <c r="C33" s="722">
        <v>50289952.219788969</v>
      </c>
      <c r="D33" s="722">
        <v>577498269.5600239</v>
      </c>
      <c r="E33" s="722"/>
      <c r="F33" s="722"/>
      <c r="G33" s="722"/>
      <c r="I33" s="793"/>
      <c r="J33" s="793"/>
      <c r="K33" s="793"/>
    </row>
    <row r="34" spans="1:11">
      <c r="A34" s="33" t="s">
        <v>489</v>
      </c>
      <c r="E34" s="943"/>
      <c r="F34" s="943"/>
      <c r="G34" s="943"/>
      <c r="I34" s="943"/>
      <c r="J34" s="943"/>
      <c r="K34" s="943"/>
    </row>
    <row r="35" spans="1:11">
      <c r="A35" s="553"/>
    </row>
    <row r="36" spans="1:11" s="716" customFormat="1">
      <c r="A36" s="148" t="s">
        <v>676</v>
      </c>
      <c r="B36" s="312"/>
      <c r="C36" s="312"/>
      <c r="D36" s="312"/>
      <c r="E36" s="312"/>
      <c r="F36" s="312"/>
      <c r="G36" s="312"/>
      <c r="H36" s="312"/>
      <c r="I36" s="312"/>
      <c r="J36" s="312"/>
    </row>
    <row r="37" spans="1:11">
      <c r="A37" s="715" t="s">
        <v>677</v>
      </c>
      <c r="B37" s="716"/>
      <c r="C37" s="716"/>
      <c r="D37" s="716"/>
      <c r="E37" s="716"/>
      <c r="F37" s="716"/>
      <c r="G37" s="716"/>
      <c r="H37" s="716"/>
      <c r="I37" s="716"/>
      <c r="J37" s="716"/>
    </row>
    <row r="38" spans="1:11" s="717" customFormat="1">
      <c r="A38" s="312"/>
      <c r="B38" s="312"/>
      <c r="C38" s="312"/>
      <c r="D38" s="312"/>
      <c r="E38" s="312"/>
      <c r="F38" s="312"/>
      <c r="G38" s="312"/>
      <c r="H38" s="312"/>
      <c r="I38" s="312"/>
      <c r="J38" s="312"/>
    </row>
    <row r="39" spans="1:11" s="717" customFormat="1">
      <c r="C39" s="137" t="s">
        <v>1591</v>
      </c>
    </row>
    <row r="40" spans="1:11" ht="51">
      <c r="A40" s="734" t="s">
        <v>671</v>
      </c>
      <c r="B40" s="719" t="s">
        <v>626</v>
      </c>
      <c r="C40" s="719" t="s">
        <v>627</v>
      </c>
      <c r="D40" s="717"/>
      <c r="E40" s="717"/>
      <c r="F40" s="717"/>
      <c r="G40" s="717"/>
      <c r="H40" s="717"/>
      <c r="I40" s="717"/>
      <c r="J40" s="717"/>
    </row>
    <row r="41" spans="1:11">
      <c r="A41" s="720" t="s">
        <v>1132</v>
      </c>
      <c r="B41" s="722">
        <v>241897587.37806091</v>
      </c>
      <c r="C41" s="722">
        <v>9011961295</v>
      </c>
      <c r="D41" s="1086"/>
      <c r="E41" s="1086"/>
      <c r="F41" s="1086"/>
      <c r="G41" s="1086"/>
      <c r="I41" s="1086"/>
    </row>
    <row r="42" spans="1:11">
      <c r="A42" s="720" t="s">
        <v>1160</v>
      </c>
      <c r="B42" s="722">
        <v>376733627.55723667</v>
      </c>
      <c r="C42" s="722">
        <v>9801309772.331274</v>
      </c>
    </row>
    <row r="43" spans="1:11">
      <c r="A43" s="720" t="s">
        <v>1358</v>
      </c>
      <c r="B43" s="722">
        <v>388066264.09848028</v>
      </c>
      <c r="C43" s="722">
        <v>11109678135.506004</v>
      </c>
    </row>
    <row r="44" spans="1:11">
      <c r="A44" s="720" t="s">
        <v>1377</v>
      </c>
      <c r="B44" s="722">
        <v>442620905.20538855</v>
      </c>
      <c r="C44" s="722">
        <v>10944975711.955669</v>
      </c>
      <c r="D44" s="709"/>
      <c r="E44" s="709"/>
      <c r="F44" s="709"/>
      <c r="G44" s="709"/>
      <c r="H44" s="709"/>
      <c r="I44" s="709"/>
      <c r="J44" s="709"/>
    </row>
    <row r="45" spans="1:11">
      <c r="A45" s="720" t="s">
        <v>1436</v>
      </c>
      <c r="B45" s="722">
        <v>581119452.9696728</v>
      </c>
      <c r="C45" s="722">
        <v>10943368654.43095</v>
      </c>
      <c r="H45" s="613"/>
    </row>
    <row r="46" spans="1:11">
      <c r="A46" s="720" t="s">
        <v>1444</v>
      </c>
      <c r="B46" s="722">
        <v>602349878.31972933</v>
      </c>
      <c r="C46" s="722">
        <v>10927899032.193243</v>
      </c>
    </row>
    <row r="47" spans="1:11">
      <c r="A47" s="720" t="s">
        <v>1479</v>
      </c>
      <c r="B47" s="722">
        <v>659002849.42597377</v>
      </c>
      <c r="C47" s="722">
        <v>10459325564.80191</v>
      </c>
    </row>
    <row r="48" spans="1:11">
      <c r="A48" s="312" t="s">
        <v>1498</v>
      </c>
      <c r="B48" s="722">
        <v>575836870.92706883</v>
      </c>
      <c r="C48" s="722">
        <v>9797711106.6427765</v>
      </c>
    </row>
    <row r="49" spans="1:10">
      <c r="A49" s="802" t="s">
        <v>1585</v>
      </c>
      <c r="B49" s="722">
        <v>659669627.4470768</v>
      </c>
      <c r="C49" s="722">
        <v>10772312419.669519</v>
      </c>
    </row>
    <row r="50" spans="1:10">
      <c r="A50" s="275" t="s">
        <v>829</v>
      </c>
    </row>
    <row r="51" spans="1:10">
      <c r="A51" s="763" t="s">
        <v>830</v>
      </c>
    </row>
    <row r="52" spans="1:10">
      <c r="A52" s="33" t="s">
        <v>489</v>
      </c>
    </row>
    <row r="53" spans="1:10">
      <c r="A53" s="33"/>
    </row>
    <row r="54" spans="1:10">
      <c r="A54" s="148" t="s">
        <v>871</v>
      </c>
    </row>
    <row r="55" spans="1:10" ht="15" customHeight="1">
      <c r="A55" s="715" t="s">
        <v>872</v>
      </c>
    </row>
    <row r="56" spans="1:10" ht="15" customHeight="1">
      <c r="J56" s="137" t="s">
        <v>1591</v>
      </c>
    </row>
    <row r="57" spans="1:10" ht="15">
      <c r="A57" s="712"/>
      <c r="B57" s="1208" t="s">
        <v>886</v>
      </c>
      <c r="C57" s="1208"/>
      <c r="D57" s="1208"/>
      <c r="E57" s="1208"/>
      <c r="F57" s="1208"/>
      <c r="G57" s="1208"/>
      <c r="H57" s="1208"/>
      <c r="I57" s="1208"/>
      <c r="J57" s="1208"/>
    </row>
    <row r="58" spans="1:10" ht="84">
      <c r="A58" s="734" t="s">
        <v>671</v>
      </c>
      <c r="B58" s="795" t="s">
        <v>887</v>
      </c>
      <c r="C58" s="795" t="s">
        <v>888</v>
      </c>
      <c r="D58" s="795" t="s">
        <v>889</v>
      </c>
      <c r="E58" s="795" t="s">
        <v>890</v>
      </c>
      <c r="F58" s="795" t="s">
        <v>891</v>
      </c>
      <c r="G58" s="795" t="s">
        <v>892</v>
      </c>
      <c r="H58" s="801" t="s">
        <v>893</v>
      </c>
      <c r="I58" s="801" t="s">
        <v>894</v>
      </c>
      <c r="J58" s="795" t="s">
        <v>873</v>
      </c>
    </row>
    <row r="59" spans="1:10">
      <c r="A59" s="802" t="s">
        <v>1132</v>
      </c>
      <c r="B59" s="1085">
        <v>161647259.6269151</v>
      </c>
      <c r="C59" s="1085">
        <v>4856015.2026013667</v>
      </c>
      <c r="D59" s="1085">
        <v>6411361.8143207915</v>
      </c>
      <c r="E59" s="1085">
        <v>0</v>
      </c>
      <c r="F59" s="1085">
        <v>0</v>
      </c>
      <c r="G59" s="1085">
        <v>14878258.499701373</v>
      </c>
      <c r="H59" s="1085">
        <v>0</v>
      </c>
      <c r="I59" s="1085">
        <v>856920.35967881081</v>
      </c>
      <c r="J59" s="1085">
        <v>188649815.5032174</v>
      </c>
    </row>
    <row r="60" spans="1:10">
      <c r="A60" s="802" t="s">
        <v>1160</v>
      </c>
      <c r="B60" s="1085">
        <v>229623758.40926385</v>
      </c>
      <c r="C60" s="1085">
        <v>3050008.8011554843</v>
      </c>
      <c r="D60" s="1085">
        <v>13062331.678279912</v>
      </c>
      <c r="E60" s="1085">
        <v>0</v>
      </c>
      <c r="F60" s="1085">
        <v>0</v>
      </c>
      <c r="G60" s="1085">
        <v>5722567.7543750489</v>
      </c>
      <c r="H60" s="1085">
        <v>0</v>
      </c>
      <c r="I60" s="1085">
        <v>5681485.9937620275</v>
      </c>
      <c r="J60" s="1085">
        <v>257140152.63683635</v>
      </c>
    </row>
    <row r="61" spans="1:10">
      <c r="A61" s="802" t="s">
        <v>1358</v>
      </c>
      <c r="B61" s="1085">
        <v>235320295.33279106</v>
      </c>
      <c r="C61" s="1085">
        <v>7006355.3737182291</v>
      </c>
      <c r="D61" s="1085">
        <v>0</v>
      </c>
      <c r="E61" s="1085">
        <v>0</v>
      </c>
      <c r="F61" s="1085">
        <v>0</v>
      </c>
      <c r="G61" s="1085">
        <v>16240128.718318934</v>
      </c>
      <c r="H61" s="1085">
        <v>0</v>
      </c>
      <c r="I61" s="1085">
        <v>3199980.3145530559</v>
      </c>
      <c r="J61" s="1085">
        <v>261766759.73938131</v>
      </c>
    </row>
    <row r="62" spans="1:10">
      <c r="A62" s="802" t="s">
        <v>1377</v>
      </c>
      <c r="B62" s="1085">
        <v>256391169.86185077</v>
      </c>
      <c r="C62" s="1085">
        <v>3691898.7907890375</v>
      </c>
      <c r="D62" s="1085">
        <v>0</v>
      </c>
      <c r="E62" s="1085">
        <v>0</v>
      </c>
      <c r="F62" s="1085">
        <v>0</v>
      </c>
      <c r="G62" s="1085">
        <v>5402938.6772844912</v>
      </c>
      <c r="H62" s="1085">
        <v>0</v>
      </c>
      <c r="I62" s="1085">
        <v>284870.38954144268</v>
      </c>
      <c r="J62" s="1085">
        <v>265770877.71946573</v>
      </c>
    </row>
    <row r="63" spans="1:10">
      <c r="A63" s="802" t="s">
        <v>1436</v>
      </c>
      <c r="B63" s="1085">
        <v>232220164.178114</v>
      </c>
      <c r="C63" s="1085">
        <v>5508367.1112880744</v>
      </c>
      <c r="D63" s="1085">
        <v>0</v>
      </c>
      <c r="E63" s="1085">
        <v>0</v>
      </c>
      <c r="F63" s="1085">
        <v>0</v>
      </c>
      <c r="G63" s="1085">
        <v>25228932.775897536</v>
      </c>
      <c r="H63" s="1085">
        <v>0</v>
      </c>
      <c r="I63" s="1085">
        <v>3902455.5046784789</v>
      </c>
      <c r="J63" s="1085">
        <v>266859919.56997809</v>
      </c>
    </row>
    <row r="64" spans="1:10">
      <c r="A64" s="802" t="s">
        <v>1444</v>
      </c>
      <c r="B64" s="1085">
        <v>250811442.98564461</v>
      </c>
      <c r="C64" s="1085">
        <v>8520307.3952886723</v>
      </c>
      <c r="D64" s="1085">
        <v>0</v>
      </c>
      <c r="E64" s="1085">
        <v>0</v>
      </c>
      <c r="F64" s="1085">
        <v>0</v>
      </c>
      <c r="G64" s="1085">
        <v>19573234.120445944</v>
      </c>
      <c r="H64" s="1085">
        <v>0</v>
      </c>
      <c r="I64" s="1085">
        <v>8085611.7486230005</v>
      </c>
      <c r="J64" s="1085">
        <v>286990596.25000226</v>
      </c>
    </row>
    <row r="65" spans="1:10">
      <c r="A65" s="802" t="s">
        <v>1479</v>
      </c>
      <c r="B65" s="1085">
        <v>143497241.62187272</v>
      </c>
      <c r="C65" s="1085">
        <v>1445306.1251576082</v>
      </c>
      <c r="D65" s="1085">
        <v>181830247.5280377</v>
      </c>
      <c r="E65" s="1085">
        <v>0</v>
      </c>
      <c r="F65" s="1085">
        <v>0</v>
      </c>
      <c r="G65" s="1085">
        <v>25294880.094233193</v>
      </c>
      <c r="H65" s="1085">
        <v>0</v>
      </c>
      <c r="I65" s="1085">
        <v>8127766.6733028069</v>
      </c>
      <c r="J65" s="1085">
        <v>360195442.04260403</v>
      </c>
    </row>
    <row r="66" spans="1:10">
      <c r="A66" s="802" t="s">
        <v>1498</v>
      </c>
      <c r="B66" s="1085">
        <v>173256581.45862365</v>
      </c>
      <c r="C66" s="1085">
        <v>1979222.9079567322</v>
      </c>
      <c r="D66" s="1085">
        <v>0</v>
      </c>
      <c r="E66" s="1085">
        <v>0</v>
      </c>
      <c r="F66" s="1085">
        <v>0</v>
      </c>
      <c r="G66" s="1085">
        <v>8319975.4462804431</v>
      </c>
      <c r="H66" s="1085">
        <v>0</v>
      </c>
      <c r="I66" s="1085">
        <v>3787286.216736346</v>
      </c>
      <c r="J66" s="1085">
        <v>187343066.02959716</v>
      </c>
    </row>
    <row r="67" spans="1:10">
      <c r="A67" s="802" t="s">
        <v>1585</v>
      </c>
      <c r="B67" s="1085">
        <v>148711049.57196894</v>
      </c>
      <c r="C67" s="1085">
        <v>26924559.161191851</v>
      </c>
      <c r="D67" s="1085">
        <v>0</v>
      </c>
      <c r="E67" s="1085">
        <v>0</v>
      </c>
      <c r="F67" s="1085">
        <v>0</v>
      </c>
      <c r="G67" s="1085">
        <v>18415374.875572365</v>
      </c>
      <c r="H67" s="1085">
        <v>0</v>
      </c>
      <c r="I67" s="1085">
        <v>2139229.1459287279</v>
      </c>
      <c r="J67" s="1085">
        <v>196190212.75466189</v>
      </c>
    </row>
    <row r="68" spans="1:10">
      <c r="A68" s="33" t="s">
        <v>489</v>
      </c>
    </row>
    <row r="70" spans="1:10">
      <c r="A70" s="611" t="s">
        <v>81</v>
      </c>
    </row>
    <row r="75" spans="1:10">
      <c r="J75" s="34" t="s">
        <v>1077</v>
      </c>
    </row>
    <row r="106" spans="2:2">
      <c r="B106" s="718"/>
    </row>
    <row r="107" spans="2:2">
      <c r="B107" s="723"/>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8" t="s">
        <v>678</v>
      </c>
      <c r="B1" s="535"/>
      <c r="C1" s="535"/>
      <c r="D1" s="535"/>
      <c r="E1" s="536"/>
      <c r="F1" s="536"/>
      <c r="G1" s="536"/>
      <c r="H1" s="536"/>
      <c r="I1" s="536"/>
      <c r="J1" s="536"/>
      <c r="K1" s="536"/>
      <c r="L1" s="536"/>
    </row>
    <row r="2" spans="1:19" ht="15" customHeight="1">
      <c r="A2" s="599" t="s">
        <v>679</v>
      </c>
      <c r="B2" s="538"/>
      <c r="C2" s="538"/>
      <c r="D2" s="538"/>
      <c r="E2" s="538"/>
      <c r="F2" s="538"/>
      <c r="G2" s="538"/>
      <c r="H2" s="538"/>
      <c r="I2" s="538"/>
      <c r="J2" s="536"/>
      <c r="K2" s="536"/>
      <c r="L2" s="536"/>
    </row>
    <row r="3" spans="1:19" s="261" customFormat="1">
      <c r="A3" s="537"/>
      <c r="B3" s="538"/>
      <c r="C3" s="538"/>
      <c r="D3" s="538"/>
      <c r="E3" s="538"/>
      <c r="F3" s="538"/>
      <c r="G3" s="538"/>
      <c r="H3" s="538"/>
      <c r="I3" s="538"/>
      <c r="J3" s="536"/>
      <c r="K3" s="536"/>
      <c r="L3" s="536"/>
    </row>
    <row r="4" spans="1:19" ht="12.75" customHeight="1">
      <c r="A4" s="139" t="s">
        <v>680</v>
      </c>
    </row>
    <row r="5" spans="1:19" ht="12.75" customHeight="1">
      <c r="A5" s="529" t="s">
        <v>681</v>
      </c>
      <c r="H5" s="261"/>
      <c r="I5" s="261"/>
    </row>
    <row r="6" spans="1:19" ht="12.75" customHeight="1">
      <c r="F6" s="137"/>
      <c r="G6" s="137"/>
      <c r="H6" s="1210" t="str">
        <f>Naslovnica!A20</f>
        <v>Siječanj 2023.</v>
      </c>
      <c r="I6" s="1210"/>
    </row>
    <row r="7" spans="1:19" ht="12.75" customHeight="1">
      <c r="F7" s="281"/>
      <c r="G7" s="281"/>
      <c r="H7" s="1211" t="str">
        <f>Naslovnica!A24</f>
        <v>January 2023</v>
      </c>
      <c r="I7" s="1211"/>
    </row>
    <row r="8" spans="1:19" ht="15" customHeight="1">
      <c r="A8" s="557"/>
      <c r="B8" s="558"/>
      <c r="C8" s="558"/>
      <c r="D8" s="558"/>
      <c r="E8" s="558"/>
      <c r="F8" s="558"/>
      <c r="G8" s="558"/>
      <c r="H8" s="738"/>
      <c r="I8" s="738"/>
      <c r="J8" s="559"/>
      <c r="K8" s="1209" t="s">
        <v>1127</v>
      </c>
      <c r="L8" s="1209"/>
    </row>
    <row r="9" spans="1:19" ht="33.75">
      <c r="A9" s="560" t="s">
        <v>74</v>
      </c>
      <c r="B9" s="561" t="s">
        <v>163</v>
      </c>
      <c r="C9" s="561" t="s">
        <v>164</v>
      </c>
      <c r="D9" s="562" t="s">
        <v>75</v>
      </c>
      <c r="E9" s="561" t="s">
        <v>104</v>
      </c>
      <c r="F9" s="561" t="s">
        <v>141</v>
      </c>
      <c r="G9" s="561" t="s">
        <v>635</v>
      </c>
      <c r="H9" s="561" t="s">
        <v>1567</v>
      </c>
      <c r="I9" s="561" t="s">
        <v>1569</v>
      </c>
      <c r="J9" s="561" t="s">
        <v>631</v>
      </c>
      <c r="K9" s="561" t="s">
        <v>633</v>
      </c>
      <c r="L9" s="561" t="s">
        <v>59</v>
      </c>
    </row>
    <row r="10" spans="1:19" ht="31.5">
      <c r="A10" s="563" t="s">
        <v>197</v>
      </c>
      <c r="B10" s="564" t="s">
        <v>166</v>
      </c>
      <c r="C10" s="564" t="s">
        <v>165</v>
      </c>
      <c r="D10" s="565" t="s">
        <v>76</v>
      </c>
      <c r="E10" s="564" t="s">
        <v>453</v>
      </c>
      <c r="F10" s="564" t="s">
        <v>142</v>
      </c>
      <c r="G10" s="566" t="s">
        <v>636</v>
      </c>
      <c r="H10" s="566" t="s">
        <v>1568</v>
      </c>
      <c r="I10" s="566" t="s">
        <v>1570</v>
      </c>
      <c r="J10" s="566" t="s">
        <v>775</v>
      </c>
      <c r="K10" s="566" t="s">
        <v>241</v>
      </c>
      <c r="L10" s="566" t="s">
        <v>242</v>
      </c>
    </row>
    <row r="11" spans="1:19" ht="12.75" customHeight="1">
      <c r="A11" s="133" t="s">
        <v>1166</v>
      </c>
      <c r="B11" s="189">
        <v>28508707379</v>
      </c>
      <c r="C11" s="424" t="s">
        <v>1167</v>
      </c>
      <c r="D11" s="424" t="s">
        <v>1168</v>
      </c>
      <c r="E11" s="425" t="s">
        <v>1169</v>
      </c>
      <c r="F11" s="425" t="s">
        <v>1165</v>
      </c>
      <c r="G11" s="425" t="s">
        <v>1170</v>
      </c>
      <c r="H11" s="426">
        <v>4114613.15</v>
      </c>
      <c r="I11" s="427">
        <v>205.94140557798414</v>
      </c>
      <c r="J11" s="428">
        <v>3.4578632537629383E-2</v>
      </c>
      <c r="K11" s="428">
        <v>3.3529753457356648E-2</v>
      </c>
      <c r="L11" s="428">
        <v>3.3529753457356648E-2</v>
      </c>
      <c r="M11" s="288"/>
      <c r="N11" s="288"/>
      <c r="O11" s="288"/>
      <c r="P11" s="164"/>
      <c r="Q11" s="193"/>
      <c r="R11" s="76"/>
      <c r="S11" s="76"/>
    </row>
    <row r="12" spans="1:19" ht="12.75" customHeight="1">
      <c r="A12" s="133" t="s">
        <v>1171</v>
      </c>
      <c r="B12" s="189">
        <v>26655747081</v>
      </c>
      <c r="C12" s="424" t="s">
        <v>1172</v>
      </c>
      <c r="D12" s="424" t="s">
        <v>1168</v>
      </c>
      <c r="E12" s="425" t="s">
        <v>1173</v>
      </c>
      <c r="F12" s="425" t="s">
        <v>1165</v>
      </c>
      <c r="G12" s="425" t="s">
        <v>1170</v>
      </c>
      <c r="H12" s="426">
        <v>13139056.640000001</v>
      </c>
      <c r="I12" s="427">
        <v>24.116579392441679</v>
      </c>
      <c r="J12" s="428">
        <v>2.0109450518836169E-2</v>
      </c>
      <c r="K12" s="428">
        <v>2.1292767454204498E-2</v>
      </c>
      <c r="L12" s="428">
        <v>2.1292767454204498E-2</v>
      </c>
      <c r="M12" s="288"/>
      <c r="N12" s="288"/>
      <c r="O12" s="288"/>
      <c r="P12" s="164"/>
      <c r="Q12" s="193"/>
      <c r="R12" s="76"/>
      <c r="S12" s="76"/>
    </row>
    <row r="13" spans="1:19" ht="12.75" customHeight="1">
      <c r="A13" s="133" t="s">
        <v>1174</v>
      </c>
      <c r="B13" s="189">
        <v>12916294683</v>
      </c>
      <c r="C13" s="424" t="s">
        <v>1175</v>
      </c>
      <c r="D13" s="424" t="s">
        <v>1168</v>
      </c>
      <c r="E13" s="113" t="s">
        <v>1176</v>
      </c>
      <c r="F13" s="113" t="s">
        <v>1165</v>
      </c>
      <c r="G13" s="113" t="s">
        <v>1170</v>
      </c>
      <c r="H13" s="426">
        <v>24902058.399999999</v>
      </c>
      <c r="I13" s="427">
        <v>15.857963866012502</v>
      </c>
      <c r="J13" s="428">
        <v>8.7720230258256926E-2</v>
      </c>
      <c r="K13" s="428">
        <v>4.9971495075440409E-4</v>
      </c>
      <c r="L13" s="428">
        <v>4.9971495075440409E-4</v>
      </c>
      <c r="M13" s="288"/>
      <c r="N13" s="288"/>
      <c r="O13" s="288"/>
      <c r="P13" s="164"/>
      <c r="Q13" s="193"/>
      <c r="R13" s="76"/>
      <c r="S13" s="76"/>
    </row>
    <row r="14" spans="1:19" s="261" customFormat="1" ht="12.75" customHeight="1">
      <c r="A14" s="133" t="s">
        <v>1177</v>
      </c>
      <c r="B14" s="189">
        <v>37695515978</v>
      </c>
      <c r="C14" s="424" t="s">
        <v>1178</v>
      </c>
      <c r="D14" s="424" t="s">
        <v>77</v>
      </c>
      <c r="E14" s="113" t="s">
        <v>1169</v>
      </c>
      <c r="F14" s="113" t="s">
        <v>1165</v>
      </c>
      <c r="G14" s="113" t="s">
        <v>1170</v>
      </c>
      <c r="H14" s="426">
        <v>939460.14</v>
      </c>
      <c r="I14" s="427">
        <v>10.865630458758009</v>
      </c>
      <c r="J14" s="428">
        <v>5.5806869015957439E-2</v>
      </c>
      <c r="K14" s="428">
        <v>5.5791865020856202E-2</v>
      </c>
      <c r="L14" s="428">
        <v>5.5791865020856202E-2</v>
      </c>
      <c r="M14" s="288"/>
      <c r="N14" s="288"/>
      <c r="O14" s="288"/>
      <c r="P14" s="164"/>
      <c r="Q14" s="193"/>
      <c r="R14" s="76"/>
      <c r="S14" s="76"/>
    </row>
    <row r="15" spans="1:19" s="261" customFormat="1" ht="12.75" customHeight="1">
      <c r="A15" s="133" t="s">
        <v>1179</v>
      </c>
      <c r="B15" s="189">
        <v>56499633647</v>
      </c>
      <c r="C15" s="424" t="s">
        <v>1180</v>
      </c>
      <c r="D15" s="424" t="s">
        <v>103</v>
      </c>
      <c r="E15" s="113" t="s">
        <v>1176</v>
      </c>
      <c r="F15" s="113" t="s">
        <v>1165</v>
      </c>
      <c r="G15" s="113" t="s">
        <v>1170</v>
      </c>
      <c r="H15" s="426">
        <v>98614324.540000007</v>
      </c>
      <c r="I15" s="427">
        <v>106.52768907476157</v>
      </c>
      <c r="J15" s="428">
        <v>-6.7973236256227976E-3</v>
      </c>
      <c r="K15" s="428">
        <v>9.0942032624068414E-3</v>
      </c>
      <c r="L15" s="428">
        <v>9.0942032624068414E-3</v>
      </c>
      <c r="M15" s="288"/>
      <c r="N15" s="288"/>
      <c r="O15" s="288"/>
      <c r="P15" s="164"/>
      <c r="Q15" s="193"/>
      <c r="R15" s="76"/>
      <c r="S15" s="76"/>
    </row>
    <row r="16" spans="1:19" s="261" customFormat="1" ht="12.75" customHeight="1">
      <c r="A16" s="133" t="s">
        <v>1181</v>
      </c>
      <c r="B16" s="189">
        <v>29300390100</v>
      </c>
      <c r="C16" s="424" t="s">
        <v>1182</v>
      </c>
      <c r="D16" s="424" t="s">
        <v>103</v>
      </c>
      <c r="E16" s="113" t="s">
        <v>1169</v>
      </c>
      <c r="F16" s="113" t="s">
        <v>1165</v>
      </c>
      <c r="G16" s="113" t="s">
        <v>1170</v>
      </c>
      <c r="H16" s="426">
        <v>16295400.189999999</v>
      </c>
      <c r="I16" s="427">
        <v>92.397315747157464</v>
      </c>
      <c r="J16" s="428">
        <v>3.3834950579382461E-2</v>
      </c>
      <c r="K16" s="428">
        <v>5.020366993870673E-2</v>
      </c>
      <c r="L16" s="428">
        <v>5.020366993870673E-2</v>
      </c>
      <c r="M16" s="288"/>
      <c r="N16" s="288"/>
      <c r="O16" s="288"/>
      <c r="P16" s="164"/>
      <c r="Q16" s="193"/>
      <c r="R16" s="76"/>
      <c r="S16" s="76"/>
    </row>
    <row r="17" spans="1:19" s="261" customFormat="1" ht="12.75" customHeight="1">
      <c r="A17" s="133" t="s">
        <v>1183</v>
      </c>
      <c r="B17" s="189" t="s">
        <v>1184</v>
      </c>
      <c r="C17" s="424" t="s">
        <v>1185</v>
      </c>
      <c r="D17" s="424" t="s">
        <v>103</v>
      </c>
      <c r="E17" s="113" t="s">
        <v>1186</v>
      </c>
      <c r="F17" s="113" t="s">
        <v>1165</v>
      </c>
      <c r="G17" s="113" t="s">
        <v>1170</v>
      </c>
      <c r="H17" s="426">
        <v>20798685.18</v>
      </c>
      <c r="I17" s="427">
        <v>88.839895477629497</v>
      </c>
      <c r="J17" s="428">
        <v>1.3621353404547065E-2</v>
      </c>
      <c r="K17" s="428">
        <v>1.7558079785682024E-2</v>
      </c>
      <c r="L17" s="428">
        <v>1.7558079785682024E-2</v>
      </c>
      <c r="M17" s="288"/>
      <c r="N17" s="288"/>
      <c r="O17" s="288"/>
      <c r="P17" s="164"/>
      <c r="Q17" s="193"/>
      <c r="R17" s="76"/>
      <c r="S17" s="76"/>
    </row>
    <row r="18" spans="1:19" s="261" customFormat="1" ht="12.75" customHeight="1">
      <c r="A18" s="133" t="s">
        <v>1187</v>
      </c>
      <c r="B18" s="189">
        <v>15448763136</v>
      </c>
      <c r="C18" s="424" t="s">
        <v>1188</v>
      </c>
      <c r="D18" s="424" t="s">
        <v>103</v>
      </c>
      <c r="E18" s="113" t="s">
        <v>1176</v>
      </c>
      <c r="F18" s="113" t="s">
        <v>1165</v>
      </c>
      <c r="G18" s="113" t="s">
        <v>1170</v>
      </c>
      <c r="H18" s="426">
        <v>50884411.82</v>
      </c>
      <c r="I18" s="427">
        <v>110.8863917329131</v>
      </c>
      <c r="J18" s="428">
        <v>-4.6321222828812902E-2</v>
      </c>
      <c r="K18" s="428">
        <v>3.9913749473625693E-3</v>
      </c>
      <c r="L18" s="428">
        <v>3.9913749473625693E-3</v>
      </c>
      <c r="M18" s="288"/>
      <c r="N18" s="288"/>
      <c r="O18" s="288"/>
      <c r="P18" s="164"/>
      <c r="Q18" s="193"/>
      <c r="R18" s="76"/>
      <c r="S18" s="76"/>
    </row>
    <row r="19" spans="1:19" s="261" customFormat="1" ht="12.75" customHeight="1">
      <c r="A19" s="133" t="s">
        <v>1429</v>
      </c>
      <c r="B19" s="189" t="s">
        <v>1430</v>
      </c>
      <c r="C19" s="424" t="s">
        <v>1431</v>
      </c>
      <c r="D19" s="424" t="s">
        <v>103</v>
      </c>
      <c r="E19" s="113" t="s">
        <v>1190</v>
      </c>
      <c r="F19" s="113" t="s">
        <v>1165</v>
      </c>
      <c r="G19" s="113" t="s">
        <v>1170</v>
      </c>
      <c r="H19" s="426">
        <v>1541382.35</v>
      </c>
      <c r="I19" s="427">
        <v>90.851497224650657</v>
      </c>
      <c r="J19" s="428">
        <v>0.10877168422341166</v>
      </c>
      <c r="K19" s="428">
        <v>8.8986389029834578E-2</v>
      </c>
      <c r="L19" s="428">
        <v>8.8986389029834578E-2</v>
      </c>
      <c r="M19" s="288"/>
      <c r="N19" s="288"/>
      <c r="O19" s="288"/>
      <c r="P19" s="164"/>
      <c r="Q19" s="193"/>
      <c r="R19" s="76"/>
      <c r="S19" s="76"/>
    </row>
    <row r="20" spans="1:19" s="261" customFormat="1" ht="12.75" customHeight="1">
      <c r="A20" s="133" t="s">
        <v>1189</v>
      </c>
      <c r="B20" s="189" t="s">
        <v>1351</v>
      </c>
      <c r="C20" s="424" t="s">
        <v>1352</v>
      </c>
      <c r="D20" s="424" t="s">
        <v>103</v>
      </c>
      <c r="E20" s="113" t="s">
        <v>1190</v>
      </c>
      <c r="F20" s="113" t="s">
        <v>1165</v>
      </c>
      <c r="G20" s="113" t="s">
        <v>1170</v>
      </c>
      <c r="H20" s="426">
        <v>7136840.0999999996</v>
      </c>
      <c r="I20" s="427">
        <v>93.270000612561219</v>
      </c>
      <c r="J20" s="428">
        <v>-5.8623195454025723E-2</v>
      </c>
      <c r="K20" s="428">
        <v>5.9416577899924716E-2</v>
      </c>
      <c r="L20" s="428">
        <v>5.9416577899924716E-2</v>
      </c>
      <c r="M20" s="288"/>
      <c r="N20" s="288"/>
      <c r="O20" s="288"/>
      <c r="P20" s="164"/>
      <c r="Q20" s="193"/>
      <c r="R20" s="76"/>
      <c r="S20" s="76"/>
    </row>
    <row r="21" spans="1:19" s="261" customFormat="1" ht="12.75" customHeight="1">
      <c r="A21" s="133" t="s">
        <v>1432</v>
      </c>
      <c r="B21" s="189" t="s">
        <v>1433</v>
      </c>
      <c r="C21" s="424" t="s">
        <v>1434</v>
      </c>
      <c r="D21" s="424" t="s">
        <v>103</v>
      </c>
      <c r="E21" s="113" t="s">
        <v>1190</v>
      </c>
      <c r="F21" s="113" t="s">
        <v>1165</v>
      </c>
      <c r="G21" s="113" t="s">
        <v>1170</v>
      </c>
      <c r="H21" s="426">
        <v>3111701.56</v>
      </c>
      <c r="I21" s="427">
        <v>95.850471688075999</v>
      </c>
      <c r="J21" s="428">
        <v>7.7362957437444146E-2</v>
      </c>
      <c r="K21" s="428">
        <v>3.7511020619359625E-2</v>
      </c>
      <c r="L21" s="428">
        <v>3.7511020619359625E-2</v>
      </c>
      <c r="M21" s="288"/>
      <c r="N21" s="288"/>
      <c r="O21" s="288"/>
      <c r="P21" s="164"/>
      <c r="Q21" s="193"/>
      <c r="R21" s="76"/>
      <c r="S21" s="76"/>
    </row>
    <row r="22" spans="1:19" s="261" customFormat="1" ht="12.75" customHeight="1">
      <c r="A22" s="133" t="s">
        <v>1191</v>
      </c>
      <c r="B22" s="189" t="s">
        <v>1353</v>
      </c>
      <c r="C22" s="424" t="s">
        <v>1354</v>
      </c>
      <c r="D22" s="424" t="s">
        <v>103</v>
      </c>
      <c r="E22" s="113" t="s">
        <v>1190</v>
      </c>
      <c r="F22" s="113" t="s">
        <v>1165</v>
      </c>
      <c r="G22" s="113" t="s">
        <v>1170</v>
      </c>
      <c r="H22" s="426">
        <v>8337791.7699999996</v>
      </c>
      <c r="I22" s="427">
        <v>105.96527758515649</v>
      </c>
      <c r="J22" s="428">
        <v>3.4406069320757515E-2</v>
      </c>
      <c r="K22" s="428">
        <v>2.0182372962361805E-2</v>
      </c>
      <c r="L22" s="428">
        <v>2.0182372962361805E-2</v>
      </c>
      <c r="M22" s="288"/>
      <c r="N22" s="288"/>
      <c r="O22" s="288"/>
      <c r="P22" s="164"/>
      <c r="Q22" s="193"/>
      <c r="R22" s="76"/>
      <c r="S22" s="76"/>
    </row>
    <row r="23" spans="1:19" s="261" customFormat="1" ht="12.75" customHeight="1">
      <c r="A23" s="133" t="s">
        <v>1484</v>
      </c>
      <c r="B23" s="189" t="s">
        <v>1527</v>
      </c>
      <c r="C23" s="424" t="s">
        <v>1528</v>
      </c>
      <c r="D23" s="424" t="s">
        <v>1416</v>
      </c>
      <c r="E23" s="113" t="s">
        <v>1186</v>
      </c>
      <c r="F23" s="113" t="s">
        <v>1165</v>
      </c>
      <c r="G23" s="113" t="s">
        <v>1170</v>
      </c>
      <c r="H23" s="426">
        <v>12757201.550000001</v>
      </c>
      <c r="I23" s="427">
        <v>95.566169696001083</v>
      </c>
      <c r="J23" s="428">
        <v>2.1678218769687341E-2</v>
      </c>
      <c r="K23" s="428">
        <v>2.2369393990658182E-2</v>
      </c>
      <c r="L23" s="428">
        <v>2.2369393990658182E-2</v>
      </c>
      <c r="M23" s="288"/>
      <c r="N23" s="288"/>
      <c r="O23" s="288"/>
      <c r="P23" s="164"/>
      <c r="Q23" s="193"/>
      <c r="R23" s="76"/>
      <c r="S23" s="76"/>
    </row>
    <row r="24" spans="1:19" s="261" customFormat="1" ht="12.75" customHeight="1">
      <c r="A24" s="133" t="s">
        <v>1453</v>
      </c>
      <c r="B24" s="189" t="s">
        <v>1454</v>
      </c>
      <c r="C24" s="424" t="s">
        <v>1455</v>
      </c>
      <c r="D24" s="424" t="s">
        <v>1416</v>
      </c>
      <c r="E24" s="113" t="s">
        <v>1186</v>
      </c>
      <c r="F24" s="113" t="s">
        <v>1165</v>
      </c>
      <c r="G24" s="113" t="s">
        <v>1170</v>
      </c>
      <c r="H24" s="426">
        <v>8882564.9499999993</v>
      </c>
      <c r="I24" s="427">
        <v>98.282057575313928</v>
      </c>
      <c r="J24" s="428">
        <v>2.4944636997999314E-2</v>
      </c>
      <c r="K24" s="428">
        <v>2.5592953349698577E-2</v>
      </c>
      <c r="L24" s="428">
        <v>2.5592953349698577E-2</v>
      </c>
      <c r="M24" s="288"/>
      <c r="N24" s="288"/>
      <c r="O24" s="288"/>
      <c r="P24" s="164"/>
      <c r="Q24" s="193"/>
      <c r="R24" s="76"/>
      <c r="S24" s="76"/>
    </row>
    <row r="25" spans="1:19" s="261" customFormat="1" ht="12.75" customHeight="1">
      <c r="A25" s="133" t="s">
        <v>1415</v>
      </c>
      <c r="B25" s="189" t="s">
        <v>1271</v>
      </c>
      <c r="C25" s="424" t="s">
        <v>1272</v>
      </c>
      <c r="D25" s="424" t="s">
        <v>1416</v>
      </c>
      <c r="E25" s="113" t="s">
        <v>1176</v>
      </c>
      <c r="F25" s="113" t="s">
        <v>1165</v>
      </c>
      <c r="G25" s="113" t="s">
        <v>1170</v>
      </c>
      <c r="H25" s="426">
        <v>58939061.789999999</v>
      </c>
      <c r="I25" s="427">
        <v>123.55111910276487</v>
      </c>
      <c r="J25" s="428">
        <v>-6.5099240015081494E-2</v>
      </c>
      <c r="K25" s="428">
        <v>5.7343396054150286E-3</v>
      </c>
      <c r="L25" s="428">
        <v>5.7343396054150286E-3</v>
      </c>
      <c r="M25" s="288"/>
      <c r="N25" s="288"/>
      <c r="O25" s="288"/>
      <c r="P25" s="164"/>
      <c r="Q25" s="193"/>
      <c r="R25" s="76"/>
      <c r="S25" s="76"/>
    </row>
    <row r="26" spans="1:19" s="261" customFormat="1" ht="12.75" customHeight="1">
      <c r="A26" s="133" t="s">
        <v>1417</v>
      </c>
      <c r="B26" s="189">
        <v>97407922886</v>
      </c>
      <c r="C26" s="424" t="s">
        <v>1273</v>
      </c>
      <c r="D26" s="424" t="s">
        <v>1416</v>
      </c>
      <c r="E26" s="113" t="s">
        <v>1176</v>
      </c>
      <c r="F26" s="113" t="s">
        <v>1165</v>
      </c>
      <c r="G26" s="113" t="s">
        <v>1170</v>
      </c>
      <c r="H26" s="426">
        <v>56999594.82</v>
      </c>
      <c r="I26" s="427">
        <v>109.78791931386458</v>
      </c>
      <c r="J26" s="428">
        <v>-1.7707904985262424E-3</v>
      </c>
      <c r="K26" s="428">
        <v>7.38802213548162E-3</v>
      </c>
      <c r="L26" s="428">
        <v>7.38802213548162E-3</v>
      </c>
      <c r="M26" s="288"/>
      <c r="N26" s="288"/>
      <c r="O26" s="288"/>
      <c r="P26" s="164"/>
      <c r="Q26" s="193"/>
      <c r="R26" s="76"/>
      <c r="S26" s="76"/>
    </row>
    <row r="27" spans="1:19" s="261" customFormat="1" ht="12.75" customHeight="1">
      <c r="A27" s="133" t="s">
        <v>1573</v>
      </c>
      <c r="B27" s="189" t="s">
        <v>1529</v>
      </c>
      <c r="C27" s="424" t="s">
        <v>1530</v>
      </c>
      <c r="D27" s="424" t="s">
        <v>1416</v>
      </c>
      <c r="E27" s="113" t="s">
        <v>1186</v>
      </c>
      <c r="F27" s="113" t="s">
        <v>1165</v>
      </c>
      <c r="G27" s="113" t="s">
        <v>1214</v>
      </c>
      <c r="H27" s="426">
        <v>10458746.07</v>
      </c>
      <c r="I27" s="427">
        <v>93.723701552963803</v>
      </c>
      <c r="J27" s="428">
        <v>-1.0951377896226466E-2</v>
      </c>
      <c r="K27" s="428">
        <v>1.1126925345265049E-2</v>
      </c>
      <c r="L27" s="428">
        <v>1.1126925345265049E-2</v>
      </c>
      <c r="M27" s="288"/>
      <c r="N27" s="288"/>
      <c r="O27" s="288"/>
      <c r="P27" s="164"/>
      <c r="Q27" s="193"/>
      <c r="R27" s="76"/>
      <c r="S27" s="76"/>
    </row>
    <row r="28" spans="1:19" ht="12.75" customHeight="1">
      <c r="A28" s="133" t="s">
        <v>1418</v>
      </c>
      <c r="B28" s="189" t="s">
        <v>1274</v>
      </c>
      <c r="C28" s="424" t="s">
        <v>1275</v>
      </c>
      <c r="D28" s="424" t="s">
        <v>1416</v>
      </c>
      <c r="E28" s="425" t="s">
        <v>1186</v>
      </c>
      <c r="F28" s="425" t="s">
        <v>1165</v>
      </c>
      <c r="G28" s="425" t="s">
        <v>1214</v>
      </c>
      <c r="H28" s="426">
        <v>4712469.57</v>
      </c>
      <c r="I28" s="427">
        <v>85.64390267868923</v>
      </c>
      <c r="J28" s="428">
        <v>-1.7416988649720855E-2</v>
      </c>
      <c r="K28" s="428">
        <v>2.2800298353407689E-2</v>
      </c>
      <c r="L28" s="428">
        <v>2.2800298353407689E-2</v>
      </c>
      <c r="M28" s="288"/>
      <c r="N28" s="288"/>
      <c r="O28" s="288"/>
      <c r="P28" s="164"/>
      <c r="Q28" s="193"/>
      <c r="R28" s="76"/>
      <c r="S28" s="76"/>
    </row>
    <row r="29" spans="1:19" s="261" customFormat="1" ht="12.75" customHeight="1">
      <c r="A29" s="133" t="s">
        <v>1419</v>
      </c>
      <c r="B29" s="189">
        <v>30096106301</v>
      </c>
      <c r="C29" s="424" t="s">
        <v>1276</v>
      </c>
      <c r="D29" s="424" t="s">
        <v>1416</v>
      </c>
      <c r="E29" s="425" t="s">
        <v>1176</v>
      </c>
      <c r="F29" s="425" t="s">
        <v>1165</v>
      </c>
      <c r="G29" s="425" t="s">
        <v>1214</v>
      </c>
      <c r="H29" s="426">
        <v>36244128.899999999</v>
      </c>
      <c r="I29" s="427">
        <v>127.70663515101933</v>
      </c>
      <c r="J29" s="428">
        <v>-5.176160584927425E-3</v>
      </c>
      <c r="K29" s="428">
        <v>5.7461395981481811E-3</v>
      </c>
      <c r="L29" s="428">
        <v>5.7461395981481811E-3</v>
      </c>
      <c r="M29" s="288"/>
      <c r="N29" s="288"/>
      <c r="O29" s="288"/>
      <c r="P29" s="164"/>
      <c r="Q29" s="193"/>
      <c r="R29" s="76"/>
      <c r="S29" s="76"/>
    </row>
    <row r="30" spans="1:19" s="261" customFormat="1" ht="12.75" customHeight="1">
      <c r="A30" s="133" t="s">
        <v>1420</v>
      </c>
      <c r="B30" s="189">
        <v>18911840764</v>
      </c>
      <c r="C30" s="424" t="s">
        <v>1277</v>
      </c>
      <c r="D30" s="424" t="s">
        <v>1416</v>
      </c>
      <c r="E30" s="425" t="s">
        <v>1169</v>
      </c>
      <c r="F30" s="425" t="s">
        <v>1165</v>
      </c>
      <c r="G30" s="425" t="s">
        <v>1170</v>
      </c>
      <c r="H30" s="426">
        <v>46293584.75</v>
      </c>
      <c r="I30" s="427">
        <v>14.961251502673028</v>
      </c>
      <c r="J30" s="428">
        <v>9.3409364135124573E-2</v>
      </c>
      <c r="K30" s="428">
        <v>5.4049324593030024E-2</v>
      </c>
      <c r="L30" s="428">
        <v>5.4049324593030024E-2</v>
      </c>
      <c r="M30" s="288"/>
      <c r="N30" s="288"/>
      <c r="O30" s="288"/>
      <c r="P30" s="164"/>
      <c r="Q30" s="193"/>
      <c r="R30" s="76"/>
      <c r="S30" s="76"/>
    </row>
    <row r="31" spans="1:19" s="261" customFormat="1" ht="12.75" customHeight="1">
      <c r="A31" s="133" t="s">
        <v>1421</v>
      </c>
      <c r="B31" s="189" t="s">
        <v>1364</v>
      </c>
      <c r="C31" s="424" t="s">
        <v>1365</v>
      </c>
      <c r="D31" s="424" t="s">
        <v>1416</v>
      </c>
      <c r="E31" s="425" t="s">
        <v>1186</v>
      </c>
      <c r="F31" s="425" t="s">
        <v>1165</v>
      </c>
      <c r="G31" s="425" t="s">
        <v>1170</v>
      </c>
      <c r="H31" s="426">
        <v>9379162.0700000003</v>
      </c>
      <c r="I31" s="427">
        <v>95.787418226798422</v>
      </c>
      <c r="J31" s="428">
        <v>4.5275944776337784E-2</v>
      </c>
      <c r="K31" s="428">
        <v>3.8431778783455162E-2</v>
      </c>
      <c r="L31" s="428">
        <v>3.8431778783455162E-2</v>
      </c>
      <c r="M31" s="288"/>
      <c r="N31" s="288"/>
      <c r="O31" s="288"/>
      <c r="P31" s="164"/>
      <c r="Q31" s="193"/>
      <c r="R31" s="76"/>
      <c r="S31" s="76"/>
    </row>
    <row r="32" spans="1:19" s="261" customFormat="1" ht="12.75" customHeight="1">
      <c r="A32" s="133" t="s">
        <v>1422</v>
      </c>
      <c r="B32" s="189" t="s">
        <v>1278</v>
      </c>
      <c r="C32" s="424" t="s">
        <v>1279</v>
      </c>
      <c r="D32" s="424" t="s">
        <v>1416</v>
      </c>
      <c r="E32" s="425" t="s">
        <v>1176</v>
      </c>
      <c r="F32" s="425" t="s">
        <v>1165</v>
      </c>
      <c r="G32" s="425" t="s">
        <v>1170</v>
      </c>
      <c r="H32" s="426">
        <v>23298519.420000002</v>
      </c>
      <c r="I32" s="427">
        <v>97.319959260312132</v>
      </c>
      <c r="J32" s="428">
        <v>-1.2732043169129792E-2</v>
      </c>
      <c r="K32" s="428">
        <v>3.7694705459054845E-3</v>
      </c>
      <c r="L32" s="428">
        <v>3.7694705459054845E-3</v>
      </c>
      <c r="M32" s="288"/>
      <c r="N32" s="288"/>
      <c r="O32" s="288"/>
      <c r="P32" s="164"/>
      <c r="Q32" s="193"/>
      <c r="R32" s="76"/>
      <c r="S32" s="76"/>
    </row>
    <row r="33" spans="1:19" s="261" customFormat="1" ht="12.75" customHeight="1">
      <c r="A33" s="133" t="s">
        <v>1423</v>
      </c>
      <c r="B33" s="189">
        <v>62937824927</v>
      </c>
      <c r="C33" s="424" t="s">
        <v>1280</v>
      </c>
      <c r="D33" s="424" t="s">
        <v>1416</v>
      </c>
      <c r="E33" s="425" t="s">
        <v>1186</v>
      </c>
      <c r="F33" s="425" t="s">
        <v>1165</v>
      </c>
      <c r="G33" s="425" t="s">
        <v>1170</v>
      </c>
      <c r="H33" s="426">
        <v>21374208.440000001</v>
      </c>
      <c r="I33" s="427">
        <v>104.41352180161164</v>
      </c>
      <c r="J33" s="428">
        <v>2.2302688476719679E-2</v>
      </c>
      <c r="K33" s="428">
        <v>2.7828703597137627E-2</v>
      </c>
      <c r="L33" s="428">
        <v>2.7828703597137627E-2</v>
      </c>
      <c r="M33" s="288"/>
      <c r="N33" s="288"/>
      <c r="O33" s="288"/>
      <c r="P33" s="164"/>
      <c r="Q33" s="193"/>
      <c r="R33" s="76"/>
      <c r="S33" s="76"/>
    </row>
    <row r="34" spans="1:19" ht="12.75" customHeight="1">
      <c r="A34" s="112" t="s">
        <v>1424</v>
      </c>
      <c r="B34" s="429">
        <v>52772437018</v>
      </c>
      <c r="C34" s="430" t="s">
        <v>1281</v>
      </c>
      <c r="D34" s="430" t="s">
        <v>1416</v>
      </c>
      <c r="E34" s="113" t="s">
        <v>1173</v>
      </c>
      <c r="F34" s="113" t="s">
        <v>1165</v>
      </c>
      <c r="G34" s="113" t="s">
        <v>1170</v>
      </c>
      <c r="H34" s="426">
        <v>54497226.740000002</v>
      </c>
      <c r="I34" s="427">
        <v>17.682438352513703</v>
      </c>
      <c r="J34" s="428">
        <v>1.8075735099638557E-2</v>
      </c>
      <c r="K34" s="428">
        <v>2.4909253839269674E-2</v>
      </c>
      <c r="L34" s="428">
        <v>2.4909253839269674E-2</v>
      </c>
      <c r="M34" s="288"/>
      <c r="N34" s="288"/>
      <c r="O34" s="288"/>
      <c r="P34" s="164"/>
      <c r="Q34" s="193"/>
      <c r="R34" s="76"/>
      <c r="S34" s="76"/>
    </row>
    <row r="35" spans="1:19" s="261" customFormat="1" ht="12.75" customHeight="1">
      <c r="A35" s="112" t="s">
        <v>1425</v>
      </c>
      <c r="B35" s="429" t="s">
        <v>1282</v>
      </c>
      <c r="C35" s="430" t="s">
        <v>1283</v>
      </c>
      <c r="D35" s="430" t="s">
        <v>1416</v>
      </c>
      <c r="E35" s="113" t="s">
        <v>1186</v>
      </c>
      <c r="F35" s="113" t="s">
        <v>1165</v>
      </c>
      <c r="G35" s="113" t="s">
        <v>1170</v>
      </c>
      <c r="H35" s="426">
        <v>3455274.49</v>
      </c>
      <c r="I35" s="427">
        <v>94.211511271307344</v>
      </c>
      <c r="J35" s="428">
        <v>2.0101905551800581E-2</v>
      </c>
      <c r="K35" s="428">
        <v>1.9596548429660299E-2</v>
      </c>
      <c r="L35" s="428">
        <v>1.9596548429660299E-2</v>
      </c>
      <c r="M35" s="288"/>
      <c r="N35" s="288"/>
      <c r="O35" s="288"/>
      <c r="P35" s="164"/>
      <c r="Q35" s="193"/>
      <c r="R35" s="76"/>
      <c r="S35" s="76"/>
    </row>
    <row r="36" spans="1:19" s="261" customFormat="1" ht="12.75" customHeight="1">
      <c r="A36" s="112" t="s">
        <v>1426</v>
      </c>
      <c r="B36" s="429" t="s">
        <v>1284</v>
      </c>
      <c r="C36" s="430" t="s">
        <v>1285</v>
      </c>
      <c r="D36" s="430" t="s">
        <v>1416</v>
      </c>
      <c r="E36" s="113" t="s">
        <v>1186</v>
      </c>
      <c r="F36" s="113" t="s">
        <v>1165</v>
      </c>
      <c r="G36" s="113" t="s">
        <v>1170</v>
      </c>
      <c r="H36" s="426">
        <v>3599604.61</v>
      </c>
      <c r="I36" s="427">
        <v>92.012215492956415</v>
      </c>
      <c r="J36" s="428">
        <v>2.3035873860557388E-3</v>
      </c>
      <c r="K36" s="428">
        <v>1.6905627887974006E-2</v>
      </c>
      <c r="L36" s="428">
        <v>1.6905627887974006E-2</v>
      </c>
      <c r="M36" s="288"/>
      <c r="N36" s="288"/>
      <c r="O36" s="288"/>
      <c r="P36" s="164"/>
      <c r="Q36" s="193"/>
      <c r="R36" s="76"/>
      <c r="S36" s="76"/>
    </row>
    <row r="37" spans="1:19" s="261" customFormat="1" ht="12.75" customHeight="1">
      <c r="A37" s="437" t="s">
        <v>1427</v>
      </c>
      <c r="B37" s="429">
        <v>31076456551</v>
      </c>
      <c r="C37" s="430" t="s">
        <v>1286</v>
      </c>
      <c r="D37" s="430" t="s">
        <v>1416</v>
      </c>
      <c r="E37" s="113" t="s">
        <v>1176</v>
      </c>
      <c r="F37" s="113" t="s">
        <v>1165</v>
      </c>
      <c r="G37" s="113" t="s">
        <v>1170</v>
      </c>
      <c r="H37" s="426">
        <v>24152851.030000001</v>
      </c>
      <c r="I37" s="427">
        <v>13.533468273906939</v>
      </c>
      <c r="J37" s="428">
        <v>-0.2038580357675015</v>
      </c>
      <c r="K37" s="428">
        <v>-1.8069751107285814E-4</v>
      </c>
      <c r="L37" s="428">
        <v>-1.8069751107285814E-4</v>
      </c>
      <c r="M37" s="288"/>
      <c r="N37" s="288"/>
      <c r="O37" s="288"/>
      <c r="P37" s="164"/>
      <c r="Q37" s="193"/>
      <c r="R37" s="76"/>
      <c r="S37" s="76"/>
    </row>
    <row r="38" spans="1:19" s="261" customFormat="1" ht="12.75" customHeight="1">
      <c r="A38" s="437" t="s">
        <v>1428</v>
      </c>
      <c r="B38" s="429">
        <v>66324185184</v>
      </c>
      <c r="C38" s="430" t="s">
        <v>1287</v>
      </c>
      <c r="D38" s="430" t="s">
        <v>1416</v>
      </c>
      <c r="E38" s="113" t="s">
        <v>1176</v>
      </c>
      <c r="F38" s="113" t="s">
        <v>1165</v>
      </c>
      <c r="G38" s="113" t="s">
        <v>1170</v>
      </c>
      <c r="H38" s="426">
        <v>50191877.689999998</v>
      </c>
      <c r="I38" s="427">
        <v>18.600087264327509</v>
      </c>
      <c r="J38" s="428">
        <v>-9.8751701034642814E-3</v>
      </c>
      <c r="K38" s="428">
        <v>-4.1865269216345702E-5</v>
      </c>
      <c r="L38" s="428">
        <v>-4.1865269216345702E-5</v>
      </c>
      <c r="M38" s="288"/>
      <c r="N38" s="288"/>
      <c r="O38" s="288"/>
      <c r="P38" s="164"/>
      <c r="Q38" s="193"/>
      <c r="R38" s="76"/>
      <c r="S38" s="76"/>
    </row>
    <row r="39" spans="1:19" s="261" customFormat="1" ht="12.75" customHeight="1">
      <c r="A39" s="437" t="s">
        <v>1500</v>
      </c>
      <c r="B39" s="429" t="s">
        <v>1523</v>
      </c>
      <c r="C39" s="430" t="s">
        <v>1524</v>
      </c>
      <c r="D39" s="430" t="s">
        <v>1416</v>
      </c>
      <c r="E39" s="113" t="s">
        <v>1186</v>
      </c>
      <c r="F39" s="113" t="s">
        <v>1165</v>
      </c>
      <c r="G39" s="113" t="s">
        <v>1170</v>
      </c>
      <c r="H39" s="426">
        <v>17936173.379999999</v>
      </c>
      <c r="I39" s="427">
        <v>99.235994630289099</v>
      </c>
      <c r="J39" s="428">
        <v>5.0414973423758003E-3</v>
      </c>
      <c r="K39" s="428">
        <v>7.509347844497416E-3</v>
      </c>
      <c r="L39" s="428">
        <v>7.509347844497416E-3</v>
      </c>
      <c r="M39" s="288"/>
      <c r="N39" s="288"/>
      <c r="O39" s="288"/>
      <c r="P39" s="164"/>
      <c r="Q39" s="193"/>
      <c r="R39" s="76"/>
      <c r="S39" s="76"/>
    </row>
    <row r="40" spans="1:19" s="261" customFormat="1" ht="12.75" customHeight="1">
      <c r="A40" s="437" t="s">
        <v>1512</v>
      </c>
      <c r="B40" s="429" t="s">
        <v>1521</v>
      </c>
      <c r="C40" s="430" t="s">
        <v>1522</v>
      </c>
      <c r="D40" s="430" t="s">
        <v>1416</v>
      </c>
      <c r="E40" s="113" t="s">
        <v>1186</v>
      </c>
      <c r="F40" s="113" t="s">
        <v>1165</v>
      </c>
      <c r="G40" s="113" t="s">
        <v>1170</v>
      </c>
      <c r="H40" s="426">
        <v>4170702.1</v>
      </c>
      <c r="I40" s="427">
        <v>100.4329982793522</v>
      </c>
      <c r="J40" s="428" t="s">
        <v>1165</v>
      </c>
      <c r="K40" s="428">
        <v>4.7510062405884401E-3</v>
      </c>
      <c r="L40" s="428">
        <v>4.7510062405884401E-3</v>
      </c>
      <c r="M40" s="288"/>
      <c r="N40" s="288"/>
      <c r="O40" s="288"/>
      <c r="P40" s="164"/>
      <c r="Q40" s="193"/>
      <c r="R40" s="76"/>
      <c r="S40" s="76"/>
    </row>
    <row r="41" spans="1:19" s="261" customFormat="1" ht="12.75" customHeight="1">
      <c r="A41" s="437" t="s">
        <v>1574</v>
      </c>
      <c r="B41" s="429" t="s">
        <v>1519</v>
      </c>
      <c r="C41" s="430" t="s">
        <v>1520</v>
      </c>
      <c r="D41" s="430" t="s">
        <v>1416</v>
      </c>
      <c r="E41" s="113" t="s">
        <v>1186</v>
      </c>
      <c r="F41" s="113" t="s">
        <v>1165</v>
      </c>
      <c r="G41" s="113" t="s">
        <v>1170</v>
      </c>
      <c r="H41" s="426">
        <v>25447378.940000001</v>
      </c>
      <c r="I41" s="427">
        <v>100.01998801717306</v>
      </c>
      <c r="J41" s="428" t="s">
        <v>1165</v>
      </c>
      <c r="K41" s="428" t="s">
        <v>1165</v>
      </c>
      <c r="L41" s="428" t="s">
        <v>1165</v>
      </c>
      <c r="M41" s="288"/>
      <c r="N41" s="288"/>
      <c r="O41" s="288"/>
      <c r="P41" s="164"/>
      <c r="Q41" s="193"/>
      <c r="R41" s="76"/>
      <c r="S41" s="76"/>
    </row>
    <row r="42" spans="1:19" s="261" customFormat="1" ht="12.75" customHeight="1">
      <c r="A42" s="437" t="s">
        <v>1495</v>
      </c>
      <c r="B42" s="429" t="s">
        <v>1525</v>
      </c>
      <c r="C42" s="430" t="s">
        <v>1526</v>
      </c>
      <c r="D42" s="430" t="s">
        <v>1416</v>
      </c>
      <c r="E42" s="113" t="s">
        <v>1186</v>
      </c>
      <c r="F42" s="113" t="s">
        <v>1165</v>
      </c>
      <c r="G42" s="113" t="s">
        <v>1170</v>
      </c>
      <c r="H42" s="426">
        <v>18011530.129999999</v>
      </c>
      <c r="I42" s="427">
        <v>99.56678138302523</v>
      </c>
      <c r="J42" s="428">
        <v>1.1621457211906883E-2</v>
      </c>
      <c r="K42" s="428">
        <v>1.222435285632284E-2</v>
      </c>
      <c r="L42" s="428">
        <v>1.222435285632284E-2</v>
      </c>
      <c r="M42" s="288"/>
      <c r="N42" s="288"/>
      <c r="O42" s="288"/>
      <c r="P42" s="164"/>
      <c r="Q42" s="193"/>
      <c r="R42" s="76"/>
      <c r="S42" s="76"/>
    </row>
    <row r="43" spans="1:19" s="261" customFormat="1" ht="12.75" customHeight="1">
      <c r="A43" s="437" t="s">
        <v>1497</v>
      </c>
      <c r="B43" s="429" t="s">
        <v>1519</v>
      </c>
      <c r="C43" s="430" t="s">
        <v>1520</v>
      </c>
      <c r="D43" s="430" t="s">
        <v>1416</v>
      </c>
      <c r="E43" s="113" t="s">
        <v>1186</v>
      </c>
      <c r="F43" s="113" t="s">
        <v>1165</v>
      </c>
      <c r="G43" s="113" t="s">
        <v>1170</v>
      </c>
      <c r="H43" s="426">
        <v>6875561.8499999996</v>
      </c>
      <c r="I43" s="427">
        <v>101.9602612585293</v>
      </c>
      <c r="J43" s="428">
        <v>1.0060997547578276E-2</v>
      </c>
      <c r="K43" s="428">
        <v>1.0060997547578276E-2</v>
      </c>
      <c r="L43" s="428">
        <v>1.0060997547578276E-2</v>
      </c>
      <c r="M43" s="288"/>
      <c r="N43" s="288"/>
      <c r="O43" s="288"/>
      <c r="P43" s="164"/>
      <c r="Q43" s="193"/>
      <c r="R43" s="76"/>
      <c r="S43" s="76"/>
    </row>
    <row r="44" spans="1:19" s="261" customFormat="1" ht="12.75" customHeight="1">
      <c r="A44" s="437" t="s">
        <v>1476</v>
      </c>
      <c r="B44" s="429" t="s">
        <v>1477</v>
      </c>
      <c r="C44" s="430" t="s">
        <v>1478</v>
      </c>
      <c r="D44" s="430" t="s">
        <v>1416</v>
      </c>
      <c r="E44" s="113" t="s">
        <v>1186</v>
      </c>
      <c r="F44" s="113" t="s">
        <v>1165</v>
      </c>
      <c r="G44" s="113" t="s">
        <v>1170</v>
      </c>
      <c r="H44" s="426">
        <v>21452896.190000001</v>
      </c>
      <c r="I44" s="427">
        <v>97.153873753595988</v>
      </c>
      <c r="J44" s="428">
        <v>1.0258876121801208E-2</v>
      </c>
      <c r="K44" s="428">
        <v>1.3217970023200021E-2</v>
      </c>
      <c r="L44" s="428">
        <v>1.3217970023200021E-2</v>
      </c>
      <c r="M44" s="288"/>
      <c r="N44" s="288"/>
      <c r="O44" s="288"/>
      <c r="P44" s="164"/>
      <c r="Q44" s="193"/>
      <c r="R44" s="76"/>
      <c r="S44" s="76"/>
    </row>
    <row r="45" spans="1:19" s="261" customFormat="1" ht="12.75" customHeight="1">
      <c r="A45" s="437" t="s">
        <v>1192</v>
      </c>
      <c r="B45" s="429">
        <v>66973781540</v>
      </c>
      <c r="C45" s="430" t="s">
        <v>1193</v>
      </c>
      <c r="D45" s="430" t="s">
        <v>847</v>
      </c>
      <c r="E45" s="113" t="s">
        <v>1173</v>
      </c>
      <c r="F45" s="113" t="s">
        <v>1165</v>
      </c>
      <c r="G45" s="113" t="s">
        <v>1170</v>
      </c>
      <c r="H45" s="426">
        <v>1052110.4675</v>
      </c>
      <c r="I45" s="427">
        <v>17.86843157721086</v>
      </c>
      <c r="J45" s="428">
        <v>-5.2875828146791148E-3</v>
      </c>
      <c r="K45" s="428">
        <v>-2.214725196801326E-3</v>
      </c>
      <c r="L45" s="428">
        <v>-2.214725196801326E-3</v>
      </c>
      <c r="M45" s="288"/>
      <c r="N45" s="288"/>
      <c r="O45" s="288"/>
      <c r="P45" s="164"/>
      <c r="Q45" s="193"/>
      <c r="R45" s="76"/>
      <c r="S45" s="76"/>
    </row>
    <row r="46" spans="1:19" s="261" customFormat="1" ht="12.75" customHeight="1">
      <c r="A46" s="437" t="s">
        <v>1194</v>
      </c>
      <c r="B46" s="429">
        <v>16642777540</v>
      </c>
      <c r="C46" s="430" t="s">
        <v>1195</v>
      </c>
      <c r="D46" s="430" t="s">
        <v>847</v>
      </c>
      <c r="E46" s="113" t="s">
        <v>1169</v>
      </c>
      <c r="F46" s="113" t="s">
        <v>1165</v>
      </c>
      <c r="G46" s="113" t="s">
        <v>1170</v>
      </c>
      <c r="H46" s="426">
        <v>648633.82999999996</v>
      </c>
      <c r="I46" s="427">
        <v>84.318167826156497</v>
      </c>
      <c r="J46" s="428">
        <v>6.7615373353808295E-2</v>
      </c>
      <c r="K46" s="428">
        <v>5.2716695230857091E-2</v>
      </c>
      <c r="L46" s="428">
        <v>5.2716695230857091E-2</v>
      </c>
      <c r="M46" s="288"/>
      <c r="N46" s="288"/>
      <c r="O46" s="288"/>
      <c r="P46" s="164"/>
      <c r="Q46" s="193"/>
      <c r="R46" s="76"/>
      <c r="S46" s="76"/>
    </row>
    <row r="47" spans="1:19" s="261" customFormat="1" ht="12.75" customHeight="1">
      <c r="A47" s="437" t="s">
        <v>1196</v>
      </c>
      <c r="B47" s="429">
        <v>30082084002</v>
      </c>
      <c r="C47" s="430" t="s">
        <v>1197</v>
      </c>
      <c r="D47" s="430" t="s">
        <v>847</v>
      </c>
      <c r="E47" s="113" t="s">
        <v>1186</v>
      </c>
      <c r="F47" s="113" t="s">
        <v>1165</v>
      </c>
      <c r="G47" s="113" t="s">
        <v>1170</v>
      </c>
      <c r="H47" s="426">
        <v>2589095.63</v>
      </c>
      <c r="I47" s="427">
        <v>1.6187936346729526</v>
      </c>
      <c r="J47" s="428">
        <v>2.5660532142365078E-2</v>
      </c>
      <c r="K47" s="428">
        <v>3.8073629037398415E-2</v>
      </c>
      <c r="L47" s="428">
        <v>3.8073629037398415E-2</v>
      </c>
      <c r="M47" s="288"/>
      <c r="N47" s="288"/>
      <c r="O47" s="288"/>
      <c r="P47" s="164"/>
      <c r="Q47" s="193"/>
      <c r="R47" s="76"/>
      <c r="S47" s="76"/>
    </row>
    <row r="48" spans="1:19" s="261" customFormat="1" ht="12.75" customHeight="1">
      <c r="A48" s="437" t="s">
        <v>1198</v>
      </c>
      <c r="B48" s="429">
        <v>44832307529</v>
      </c>
      <c r="C48" s="430" t="s">
        <v>1199</v>
      </c>
      <c r="D48" s="430" t="s">
        <v>847</v>
      </c>
      <c r="E48" s="113" t="s">
        <v>1169</v>
      </c>
      <c r="F48" s="113" t="s">
        <v>1165</v>
      </c>
      <c r="G48" s="113" t="s">
        <v>1170</v>
      </c>
      <c r="H48" s="426">
        <v>2562992.4500000002</v>
      </c>
      <c r="I48" s="427">
        <v>140.73561564380637</v>
      </c>
      <c r="J48" s="428">
        <v>0.12350901376807433</v>
      </c>
      <c r="K48" s="428">
        <v>7.6650954001566962E-2</v>
      </c>
      <c r="L48" s="428">
        <v>7.6650954001566962E-2</v>
      </c>
      <c r="M48" s="288"/>
      <c r="N48" s="288"/>
      <c r="O48" s="288"/>
      <c r="P48" s="164"/>
      <c r="Q48" s="193"/>
      <c r="R48" s="76"/>
      <c r="S48" s="76"/>
    </row>
    <row r="49" spans="1:19" s="261" customFormat="1" ht="12.75" customHeight="1">
      <c r="A49" s="437" t="s">
        <v>1200</v>
      </c>
      <c r="B49" s="429">
        <v>30290598804</v>
      </c>
      <c r="C49" s="430" t="s">
        <v>1201</v>
      </c>
      <c r="D49" s="430" t="s">
        <v>847</v>
      </c>
      <c r="E49" s="113" t="s">
        <v>1169</v>
      </c>
      <c r="F49" s="113" t="s">
        <v>1165</v>
      </c>
      <c r="G49" s="113" t="s">
        <v>1170</v>
      </c>
      <c r="H49" s="426">
        <v>2764351.19</v>
      </c>
      <c r="I49" s="427">
        <v>0.42294682062438882</v>
      </c>
      <c r="J49" s="428">
        <v>2.9108028411149123E-2</v>
      </c>
      <c r="K49" s="428">
        <v>1.5561772161850174E-2</v>
      </c>
      <c r="L49" s="428">
        <v>1.5561772161850174E-2</v>
      </c>
      <c r="M49" s="288"/>
      <c r="N49" s="288"/>
      <c r="O49" s="288"/>
      <c r="P49" s="164"/>
      <c r="Q49" s="193"/>
      <c r="R49" s="76"/>
      <c r="S49" s="76"/>
    </row>
    <row r="50" spans="1:19" s="261" customFormat="1" ht="12.75" customHeight="1">
      <c r="A50" s="437" t="s">
        <v>1202</v>
      </c>
      <c r="B50" s="429">
        <v>10423796399</v>
      </c>
      <c r="C50" s="430" t="s">
        <v>1203</v>
      </c>
      <c r="D50" s="430" t="s">
        <v>847</v>
      </c>
      <c r="E50" s="113" t="s">
        <v>1176</v>
      </c>
      <c r="F50" s="113" t="s">
        <v>1165</v>
      </c>
      <c r="G50" s="113" t="s">
        <v>1170</v>
      </c>
      <c r="H50" s="426">
        <v>4722623.08</v>
      </c>
      <c r="I50" s="427">
        <v>177.78595624148304</v>
      </c>
      <c r="J50" s="428">
        <v>-0.24904117470632658</v>
      </c>
      <c r="K50" s="428">
        <v>-1.4416274899507364E-2</v>
      </c>
      <c r="L50" s="428">
        <v>-1.4416274899507364E-2</v>
      </c>
      <c r="M50" s="288"/>
      <c r="N50" s="288"/>
      <c r="O50" s="288"/>
      <c r="P50" s="164"/>
      <c r="Q50" s="193"/>
      <c r="R50" s="76"/>
      <c r="S50" s="76"/>
    </row>
    <row r="51" spans="1:19" s="261" customFormat="1" ht="12.75" customHeight="1">
      <c r="A51" s="437" t="s">
        <v>1204</v>
      </c>
      <c r="B51" s="429">
        <v>86292133603</v>
      </c>
      <c r="C51" s="430" t="s">
        <v>1205</v>
      </c>
      <c r="D51" s="430" t="s">
        <v>847</v>
      </c>
      <c r="E51" s="113" t="s">
        <v>1186</v>
      </c>
      <c r="F51" s="113" t="s">
        <v>1165</v>
      </c>
      <c r="G51" s="113" t="s">
        <v>1170</v>
      </c>
      <c r="H51" s="426">
        <v>2178825.0099999998</v>
      </c>
      <c r="I51" s="427">
        <v>2.741850749782432</v>
      </c>
      <c r="J51" s="428">
        <v>6.7475169131782753E-2</v>
      </c>
      <c r="K51" s="428">
        <v>5.2898668142441929E-2</v>
      </c>
      <c r="L51" s="428">
        <v>5.2898668142441929E-2</v>
      </c>
      <c r="M51" s="288"/>
      <c r="N51" s="288"/>
      <c r="O51" s="288"/>
      <c r="P51" s="164"/>
      <c r="Q51" s="193"/>
      <c r="R51" s="76"/>
      <c r="S51" s="76"/>
    </row>
    <row r="52" spans="1:19" s="261" customFormat="1" ht="12.75" customHeight="1">
      <c r="A52" s="437" t="s">
        <v>1206</v>
      </c>
      <c r="B52" s="429" t="s">
        <v>1207</v>
      </c>
      <c r="C52" s="430" t="s">
        <v>1208</v>
      </c>
      <c r="D52" s="430" t="s">
        <v>847</v>
      </c>
      <c r="E52" s="113" t="s">
        <v>1169</v>
      </c>
      <c r="F52" s="113" t="s">
        <v>1165</v>
      </c>
      <c r="G52" s="113" t="s">
        <v>1170</v>
      </c>
      <c r="H52" s="426">
        <v>8006540.0999999996</v>
      </c>
      <c r="I52" s="427">
        <v>2.9703293087336582</v>
      </c>
      <c r="J52" s="428">
        <v>-1.4349963329844617E-2</v>
      </c>
      <c r="K52" s="428">
        <v>4.3440141704889301E-2</v>
      </c>
      <c r="L52" s="428">
        <v>4.3440141704889301E-2</v>
      </c>
      <c r="M52" s="288"/>
      <c r="N52" s="288"/>
      <c r="O52" s="288"/>
      <c r="P52" s="164"/>
      <c r="Q52" s="193"/>
      <c r="R52" s="76"/>
      <c r="S52" s="76"/>
    </row>
    <row r="53" spans="1:19" s="261" customFormat="1" ht="12.75" customHeight="1">
      <c r="A53" s="437" t="s">
        <v>1209</v>
      </c>
      <c r="B53" s="429">
        <v>84300431782</v>
      </c>
      <c r="C53" s="430" t="s">
        <v>1210</v>
      </c>
      <c r="D53" s="430" t="s">
        <v>140</v>
      </c>
      <c r="E53" s="113" t="s">
        <v>1169</v>
      </c>
      <c r="F53" s="113" t="s">
        <v>1165</v>
      </c>
      <c r="G53" s="113" t="s">
        <v>1170</v>
      </c>
      <c r="H53" s="426">
        <v>5993655</v>
      </c>
      <c r="I53" s="427">
        <v>22.276874274328495</v>
      </c>
      <c r="J53" s="428">
        <v>0.2567806820352907</v>
      </c>
      <c r="K53" s="428">
        <v>6.9099293176086762E-2</v>
      </c>
      <c r="L53" s="428">
        <v>6.9099293176086762E-2</v>
      </c>
      <c r="M53" s="288"/>
      <c r="N53" s="288"/>
      <c r="O53" s="288"/>
      <c r="P53" s="164"/>
      <c r="Q53" s="193"/>
      <c r="R53" s="76"/>
      <c r="S53" s="76"/>
    </row>
    <row r="54" spans="1:19" s="261" customFormat="1" ht="12.75" customHeight="1">
      <c r="A54" s="437" t="s">
        <v>1211</v>
      </c>
      <c r="B54" s="429" t="s">
        <v>1212</v>
      </c>
      <c r="C54" s="430" t="s">
        <v>1213</v>
      </c>
      <c r="D54" s="430" t="s">
        <v>140</v>
      </c>
      <c r="E54" s="113" t="s">
        <v>1169</v>
      </c>
      <c r="F54" s="113" t="s">
        <v>1165</v>
      </c>
      <c r="G54" s="113" t="s">
        <v>1214</v>
      </c>
      <c r="H54" s="426">
        <v>837529.5773</v>
      </c>
      <c r="I54" s="427">
        <v>23.768345074850075</v>
      </c>
      <c r="J54" s="428">
        <v>6.6152326571753628E-2</v>
      </c>
      <c r="K54" s="428">
        <v>7.1411216628138652E-2</v>
      </c>
      <c r="L54" s="428">
        <v>7.1411216628138652E-2</v>
      </c>
      <c r="M54" s="288"/>
      <c r="N54" s="288"/>
      <c r="O54" s="288"/>
      <c r="P54" s="164"/>
      <c r="Q54" s="193"/>
      <c r="R54" s="76"/>
      <c r="S54" s="76"/>
    </row>
    <row r="55" spans="1:19" ht="12.75" customHeight="1">
      <c r="A55" s="112" t="s">
        <v>1215</v>
      </c>
      <c r="B55" s="429" t="s">
        <v>1216</v>
      </c>
      <c r="C55" s="430" t="s">
        <v>1217</v>
      </c>
      <c r="D55" s="430" t="s">
        <v>1218</v>
      </c>
      <c r="E55" s="113" t="s">
        <v>1173</v>
      </c>
      <c r="F55" s="113" t="s">
        <v>1165</v>
      </c>
      <c r="G55" s="113" t="s">
        <v>1170</v>
      </c>
      <c r="H55" s="426">
        <v>6788251.1799999997</v>
      </c>
      <c r="I55" s="427">
        <v>97.188249681869507</v>
      </c>
      <c r="J55" s="428">
        <v>7.0068719757563347E-3</v>
      </c>
      <c r="K55" s="428">
        <v>1.1890472800013319E-2</v>
      </c>
      <c r="L55" s="428">
        <v>1.1890472800013319E-2</v>
      </c>
      <c r="M55" s="288"/>
      <c r="N55" s="288"/>
      <c r="O55" s="288"/>
      <c r="P55" s="164"/>
      <c r="Q55" s="193"/>
      <c r="R55" s="76"/>
      <c r="S55" s="76"/>
    </row>
    <row r="56" spans="1:19" ht="12.75" customHeight="1">
      <c r="A56" s="437" t="s">
        <v>1219</v>
      </c>
      <c r="B56" s="429">
        <v>80921653541</v>
      </c>
      <c r="C56" s="430" t="s">
        <v>1220</v>
      </c>
      <c r="D56" s="430" t="s">
        <v>1218</v>
      </c>
      <c r="E56" s="113" t="s">
        <v>1169</v>
      </c>
      <c r="F56" s="113" t="s">
        <v>1165</v>
      </c>
      <c r="G56" s="113" t="s">
        <v>1170</v>
      </c>
      <c r="H56" s="426">
        <v>3951961.2</v>
      </c>
      <c r="I56" s="427">
        <v>17.151987853662359</v>
      </c>
      <c r="J56" s="428">
        <v>4.9133707703894025E-2</v>
      </c>
      <c r="K56" s="428">
        <v>4.7206744763658381E-2</v>
      </c>
      <c r="L56" s="428">
        <v>4.7206744763658381E-2</v>
      </c>
      <c r="M56" s="288"/>
      <c r="N56" s="288"/>
      <c r="O56" s="288"/>
      <c r="P56" s="164"/>
      <c r="Q56" s="193"/>
      <c r="R56" s="76"/>
      <c r="S56" s="76"/>
    </row>
    <row r="57" spans="1:19" ht="12.75" customHeight="1">
      <c r="A57" s="112" t="s">
        <v>1221</v>
      </c>
      <c r="B57" s="189">
        <v>43449016606</v>
      </c>
      <c r="C57" s="424" t="s">
        <v>1222</v>
      </c>
      <c r="D57" s="430" t="s">
        <v>1218</v>
      </c>
      <c r="E57" s="113" t="s">
        <v>1173</v>
      </c>
      <c r="F57" s="113" t="s">
        <v>1165</v>
      </c>
      <c r="G57" s="113" t="s">
        <v>1170</v>
      </c>
      <c r="H57" s="431">
        <v>10992676.27</v>
      </c>
      <c r="I57" s="432">
        <v>15.339600665313633</v>
      </c>
      <c r="J57" s="428">
        <v>3.1536880256857636E-2</v>
      </c>
      <c r="K57" s="428">
        <v>3.2776506675877171E-2</v>
      </c>
      <c r="L57" s="428">
        <v>3.2776506675877171E-2</v>
      </c>
      <c r="M57" s="288"/>
      <c r="N57" s="288"/>
      <c r="O57" s="288"/>
      <c r="P57" s="164"/>
      <c r="Q57" s="193"/>
      <c r="R57" s="76"/>
      <c r="S57" s="76"/>
    </row>
    <row r="58" spans="1:19" ht="12.75" customHeight="1">
      <c r="A58" s="433" t="s">
        <v>1223</v>
      </c>
      <c r="B58" s="434">
        <v>70498146370</v>
      </c>
      <c r="C58" s="871" t="s">
        <v>1224</v>
      </c>
      <c r="D58" s="430" t="s">
        <v>1218</v>
      </c>
      <c r="E58" s="425" t="s">
        <v>1176</v>
      </c>
      <c r="F58" s="425" t="s">
        <v>1165</v>
      </c>
      <c r="G58" s="425" t="s">
        <v>1170</v>
      </c>
      <c r="H58" s="114">
        <v>8222621.7300000004</v>
      </c>
      <c r="I58" s="115">
        <v>105.52026188359167</v>
      </c>
      <c r="J58" s="428">
        <v>-5.544632649554615E-2</v>
      </c>
      <c r="K58" s="428">
        <v>-1.7058130552621176E-2</v>
      </c>
      <c r="L58" s="428">
        <v>-1.7058130552621176E-2</v>
      </c>
      <c r="M58" s="288"/>
      <c r="N58" s="288"/>
      <c r="O58" s="288"/>
      <c r="P58" s="164"/>
      <c r="Q58" s="193"/>
      <c r="R58" s="76"/>
      <c r="S58" s="76"/>
    </row>
    <row r="59" spans="1:19" ht="12.75" customHeight="1">
      <c r="A59" s="112" t="s">
        <v>1575</v>
      </c>
      <c r="B59" s="189" t="s">
        <v>1225</v>
      </c>
      <c r="C59" s="424" t="s">
        <v>1226</v>
      </c>
      <c r="D59" s="430" t="s">
        <v>1218</v>
      </c>
      <c r="E59" s="113" t="s">
        <v>1176</v>
      </c>
      <c r="F59" s="113" t="s">
        <v>1165</v>
      </c>
      <c r="G59" s="113" t="s">
        <v>1170</v>
      </c>
      <c r="H59" s="426">
        <v>7396056.8399999999</v>
      </c>
      <c r="I59" s="427">
        <v>18.353002751071884</v>
      </c>
      <c r="J59" s="428">
        <v>-0.7378227583004876</v>
      </c>
      <c r="K59" s="428">
        <v>-2.6338889259410969E-2</v>
      </c>
      <c r="L59" s="428">
        <v>-2.6338889259410969E-2</v>
      </c>
      <c r="M59" s="288"/>
      <c r="N59" s="288"/>
      <c r="O59" s="288"/>
      <c r="P59" s="164"/>
      <c r="Q59" s="193"/>
      <c r="R59" s="76"/>
      <c r="S59" s="76"/>
    </row>
    <row r="60" spans="1:19" ht="12.75" customHeight="1">
      <c r="A60" s="133" t="s">
        <v>1227</v>
      </c>
      <c r="B60" s="189" t="s">
        <v>1228</v>
      </c>
      <c r="C60" s="424" t="s">
        <v>1229</v>
      </c>
      <c r="D60" s="430" t="s">
        <v>1218</v>
      </c>
      <c r="E60" s="113" t="s">
        <v>1176</v>
      </c>
      <c r="F60" s="113" t="s">
        <v>1165</v>
      </c>
      <c r="G60" s="113" t="s">
        <v>1170</v>
      </c>
      <c r="H60" s="426">
        <v>19541466.100000001</v>
      </c>
      <c r="I60" s="427">
        <v>152.49341275150044</v>
      </c>
      <c r="J60" s="428">
        <v>-1.9685679966849001E-2</v>
      </c>
      <c r="K60" s="428">
        <v>1.6362654978003821E-3</v>
      </c>
      <c r="L60" s="428">
        <v>1.6362654978003821E-3</v>
      </c>
      <c r="M60" s="288"/>
      <c r="N60" s="288"/>
      <c r="O60" s="288"/>
      <c r="P60" s="164"/>
      <c r="Q60" s="193"/>
      <c r="R60" s="76"/>
      <c r="S60" s="76"/>
    </row>
    <row r="61" spans="1:19" ht="12.75" customHeight="1">
      <c r="A61" s="112" t="s">
        <v>1230</v>
      </c>
      <c r="B61" s="189">
        <v>99792542550</v>
      </c>
      <c r="C61" s="424" t="s">
        <v>1231</v>
      </c>
      <c r="D61" s="430" t="s">
        <v>112</v>
      </c>
      <c r="E61" s="113" t="s">
        <v>1173</v>
      </c>
      <c r="F61" s="113" t="s">
        <v>114</v>
      </c>
      <c r="G61" s="113" t="s">
        <v>1170</v>
      </c>
      <c r="H61" s="426">
        <v>9073105.0940000005</v>
      </c>
      <c r="I61" s="427">
        <v>15.5267</v>
      </c>
      <c r="J61" s="428">
        <v>3.0955163014841025E-2</v>
      </c>
      <c r="K61" s="428">
        <v>2.5557165036389939E-2</v>
      </c>
      <c r="L61" s="428">
        <v>2.5557165036389939E-2</v>
      </c>
      <c r="M61" s="288"/>
      <c r="N61" s="288"/>
      <c r="O61" s="288"/>
      <c r="P61" s="164"/>
      <c r="Q61" s="193"/>
      <c r="R61" s="76"/>
      <c r="S61" s="76"/>
    </row>
    <row r="62" spans="1:19" s="261" customFormat="1" ht="12.75" customHeight="1">
      <c r="A62" s="112" t="s">
        <v>1165</v>
      </c>
      <c r="B62" s="189" t="s">
        <v>1165</v>
      </c>
      <c r="C62" s="424" t="s">
        <v>1165</v>
      </c>
      <c r="D62" s="430" t="s">
        <v>1165</v>
      </c>
      <c r="E62" s="113" t="s">
        <v>1165</v>
      </c>
      <c r="F62" s="113" t="s">
        <v>115</v>
      </c>
      <c r="G62" s="113" t="s">
        <v>1170</v>
      </c>
      <c r="H62" s="426">
        <v>4637296.8722999999</v>
      </c>
      <c r="I62" s="427">
        <v>15.035299999999999</v>
      </c>
      <c r="J62" s="428">
        <v>-3.6863538780732563E-3</v>
      </c>
      <c r="K62" s="428">
        <v>2.5128524902584992E-2</v>
      </c>
      <c r="L62" s="428">
        <v>2.5128524902584992E-2</v>
      </c>
      <c r="M62" s="288"/>
      <c r="N62" s="288"/>
      <c r="O62" s="288"/>
      <c r="P62" s="164"/>
      <c r="Q62" s="193"/>
      <c r="R62" s="76"/>
      <c r="S62" s="76"/>
    </row>
    <row r="63" spans="1:19" ht="12.75" customHeight="1">
      <c r="A63" s="112" t="s">
        <v>1165</v>
      </c>
      <c r="B63" s="189" t="s">
        <v>1165</v>
      </c>
      <c r="C63" s="424" t="s">
        <v>1165</v>
      </c>
      <c r="D63" s="430" t="s">
        <v>1165</v>
      </c>
      <c r="E63" s="113" t="s">
        <v>1165</v>
      </c>
      <c r="F63" s="113" t="s">
        <v>116</v>
      </c>
      <c r="G63" s="113" t="s">
        <v>1170</v>
      </c>
      <c r="H63" s="426">
        <v>193784.6637</v>
      </c>
      <c r="I63" s="427">
        <v>15.383800000000001</v>
      </c>
      <c r="J63" s="428">
        <v>0.2104730020177803</v>
      </c>
      <c r="K63" s="428">
        <v>2.5769098227038878E-2</v>
      </c>
      <c r="L63" s="428">
        <v>2.5769098227038878E-2</v>
      </c>
      <c r="M63" s="288"/>
      <c r="N63" s="288"/>
      <c r="O63" s="288"/>
      <c r="P63" s="164"/>
      <c r="Q63" s="193"/>
      <c r="R63" s="76"/>
      <c r="S63" s="76"/>
    </row>
    <row r="64" spans="1:19" ht="12.75" customHeight="1">
      <c r="A64" s="112" t="s">
        <v>1232</v>
      </c>
      <c r="B64" s="189">
        <v>48827873221</v>
      </c>
      <c r="C64" s="424" t="s">
        <v>1233</v>
      </c>
      <c r="D64" s="424" t="s">
        <v>112</v>
      </c>
      <c r="E64" s="113" t="s">
        <v>1176</v>
      </c>
      <c r="F64" s="113" t="s">
        <v>114</v>
      </c>
      <c r="G64" s="113" t="s">
        <v>1170</v>
      </c>
      <c r="H64" s="426">
        <v>3854872.8601000002</v>
      </c>
      <c r="I64" s="427">
        <v>214.87530000000001</v>
      </c>
      <c r="J64" s="428">
        <v>-4.7459115303546406E-2</v>
      </c>
      <c r="K64" s="428">
        <v>4.9116254465213505E-3</v>
      </c>
      <c r="L64" s="428">
        <v>4.9116254465213505E-3</v>
      </c>
      <c r="M64" s="288"/>
      <c r="N64" s="288"/>
      <c r="O64" s="288"/>
      <c r="P64" s="164"/>
      <c r="Q64" s="193"/>
      <c r="R64" s="76"/>
      <c r="S64" s="76"/>
    </row>
    <row r="65" spans="1:19" ht="12.75" customHeight="1">
      <c r="A65" s="437" t="s">
        <v>1165</v>
      </c>
      <c r="B65" s="189" t="s">
        <v>1165</v>
      </c>
      <c r="C65" s="424" t="s">
        <v>1165</v>
      </c>
      <c r="D65" s="424" t="s">
        <v>1165</v>
      </c>
      <c r="E65" s="113" t="s">
        <v>1165</v>
      </c>
      <c r="F65" s="113" t="s">
        <v>115</v>
      </c>
      <c r="G65" s="113" t="s">
        <v>1170</v>
      </c>
      <c r="H65" s="426">
        <v>8349064.9522000002</v>
      </c>
      <c r="I65" s="427">
        <v>206.49610000000001</v>
      </c>
      <c r="J65" s="428">
        <v>-1.4640101751114742E-2</v>
      </c>
      <c r="K65" s="428">
        <v>4.4882151324712183E-3</v>
      </c>
      <c r="L65" s="428">
        <v>4.4882151324712183E-3</v>
      </c>
      <c r="M65" s="288"/>
      <c r="N65" s="288"/>
      <c r="O65" s="288"/>
      <c r="P65" s="164"/>
      <c r="Q65" s="193"/>
      <c r="R65" s="76"/>
      <c r="S65" s="76"/>
    </row>
    <row r="66" spans="1:19" ht="12.75" customHeight="1">
      <c r="A66" s="437" t="s">
        <v>1165</v>
      </c>
      <c r="B66" s="189" t="s">
        <v>1165</v>
      </c>
      <c r="C66" s="424" t="s">
        <v>1165</v>
      </c>
      <c r="D66" s="424" t="s">
        <v>1165</v>
      </c>
      <c r="E66" s="113" t="s">
        <v>1165</v>
      </c>
      <c r="F66" s="113" t="s">
        <v>116</v>
      </c>
      <c r="G66" s="113" t="s">
        <v>1170</v>
      </c>
      <c r="H66" s="426">
        <v>26391.707699999999</v>
      </c>
      <c r="I66" s="427">
        <v>209.25020000000001</v>
      </c>
      <c r="J66" s="428">
        <v>0.34940837847961337</v>
      </c>
      <c r="K66" s="428">
        <v>5.1218462748390259E-3</v>
      </c>
      <c r="L66" s="428">
        <v>5.1218462748390259E-3</v>
      </c>
      <c r="M66" s="288"/>
      <c r="N66" s="288"/>
      <c r="O66" s="288"/>
      <c r="P66" s="164"/>
      <c r="Q66" s="193"/>
      <c r="R66" s="76"/>
      <c r="S66" s="76"/>
    </row>
    <row r="67" spans="1:19" ht="12.75" customHeight="1">
      <c r="A67" s="112" t="s">
        <v>1234</v>
      </c>
      <c r="B67" s="189" t="s">
        <v>1235</v>
      </c>
      <c r="C67" s="424" t="s">
        <v>1236</v>
      </c>
      <c r="D67" s="424" t="s">
        <v>112</v>
      </c>
      <c r="E67" s="113" t="s">
        <v>1186</v>
      </c>
      <c r="F67" s="113" t="s">
        <v>114</v>
      </c>
      <c r="G67" s="113" t="s">
        <v>1170</v>
      </c>
      <c r="H67" s="426">
        <v>1468082.3112000001</v>
      </c>
      <c r="I67" s="427">
        <v>89.698300000000003</v>
      </c>
      <c r="J67" s="428">
        <v>2.1551035497971993E-2</v>
      </c>
      <c r="K67" s="428">
        <v>2.4363082999663277E-2</v>
      </c>
      <c r="L67" s="428">
        <v>2.4363082999663277E-2</v>
      </c>
      <c r="M67" s="288"/>
      <c r="N67" s="288"/>
      <c r="O67" s="288"/>
      <c r="P67" s="164"/>
      <c r="Q67" s="193"/>
      <c r="R67" s="76"/>
      <c r="S67" s="76"/>
    </row>
    <row r="68" spans="1:19" ht="12.75" customHeight="1">
      <c r="A68" s="133" t="s">
        <v>1165</v>
      </c>
      <c r="B68" s="189" t="s">
        <v>1165</v>
      </c>
      <c r="C68" s="424" t="s">
        <v>1165</v>
      </c>
      <c r="D68" s="424" t="s">
        <v>1165</v>
      </c>
      <c r="E68" s="435" t="s">
        <v>1165</v>
      </c>
      <c r="F68" s="435" t="s">
        <v>115</v>
      </c>
      <c r="G68" s="435" t="s">
        <v>1170</v>
      </c>
      <c r="H68" s="426">
        <v>1263985.7058999999</v>
      </c>
      <c r="I68" s="427">
        <v>88.948099999999997</v>
      </c>
      <c r="J68" s="428">
        <v>2.2788409424614908E-2</v>
      </c>
      <c r="K68" s="428">
        <v>2.3931205741157369E-2</v>
      </c>
      <c r="L68" s="428">
        <v>2.3931205741157369E-2</v>
      </c>
      <c r="M68" s="288"/>
      <c r="N68" s="288"/>
      <c r="O68" s="288"/>
      <c r="P68" s="164"/>
      <c r="Q68" s="193"/>
      <c r="R68" s="76"/>
      <c r="S68" s="76"/>
    </row>
    <row r="69" spans="1:19" ht="12.75" customHeight="1">
      <c r="A69" s="112" t="s">
        <v>1165</v>
      </c>
      <c r="B69" s="189" t="s">
        <v>1165</v>
      </c>
      <c r="C69" s="424" t="s">
        <v>1165</v>
      </c>
      <c r="D69" s="424" t="s">
        <v>1165</v>
      </c>
      <c r="E69" s="113" t="s">
        <v>1165</v>
      </c>
      <c r="F69" s="113" t="s">
        <v>116</v>
      </c>
      <c r="G69" s="113" t="s">
        <v>1170</v>
      </c>
      <c r="H69" s="114">
        <v>143584.14480000001</v>
      </c>
      <c r="I69" s="115">
        <v>89.466399999999993</v>
      </c>
      <c r="J69" s="428">
        <v>0.10249239140409649</v>
      </c>
      <c r="K69" s="428">
        <v>2.4575308006598462E-2</v>
      </c>
      <c r="L69" s="428">
        <v>2.4575308006598462E-2</v>
      </c>
      <c r="M69" s="288"/>
      <c r="N69" s="288"/>
      <c r="O69" s="288"/>
      <c r="P69" s="164"/>
      <c r="Q69" s="193"/>
      <c r="R69" s="76"/>
      <c r="S69" s="76"/>
    </row>
    <row r="70" spans="1:19" ht="12.75" customHeight="1">
      <c r="A70" s="112" t="s">
        <v>1237</v>
      </c>
      <c r="B70" s="189" t="s">
        <v>1238</v>
      </c>
      <c r="C70" s="424" t="s">
        <v>1040</v>
      </c>
      <c r="D70" s="424" t="s">
        <v>112</v>
      </c>
      <c r="E70" s="113" t="s">
        <v>1169</v>
      </c>
      <c r="F70" s="113" t="s">
        <v>114</v>
      </c>
      <c r="G70" s="113" t="s">
        <v>1170</v>
      </c>
      <c r="H70" s="114">
        <v>3349275.6408000002</v>
      </c>
      <c r="I70" s="115">
        <v>16.200700000000001</v>
      </c>
      <c r="J70" s="428">
        <v>0.22070033787009602</v>
      </c>
      <c r="K70" s="428">
        <v>6.7141914267879743E-2</v>
      </c>
      <c r="L70" s="428">
        <v>6.7141914267879743E-2</v>
      </c>
      <c r="M70" s="288"/>
      <c r="N70" s="288"/>
      <c r="O70" s="288"/>
      <c r="P70" s="164"/>
      <c r="Q70" s="193"/>
      <c r="R70" s="76"/>
      <c r="S70" s="76"/>
    </row>
    <row r="71" spans="1:19" ht="12.75" customHeight="1">
      <c r="A71" s="112" t="s">
        <v>1165</v>
      </c>
      <c r="B71" s="189" t="s">
        <v>1165</v>
      </c>
      <c r="C71" s="424" t="s">
        <v>1165</v>
      </c>
      <c r="D71" s="424" t="s">
        <v>1165</v>
      </c>
      <c r="E71" s="113" t="s">
        <v>1165</v>
      </c>
      <c r="F71" s="113" t="s">
        <v>115</v>
      </c>
      <c r="G71" s="113" t="s">
        <v>1170</v>
      </c>
      <c r="H71" s="114">
        <v>449274.55920000002</v>
      </c>
      <c r="I71" s="115">
        <v>16.2012</v>
      </c>
      <c r="J71" s="428">
        <v>2.0450837336781769E-2</v>
      </c>
      <c r="K71" s="428">
        <v>6.7149659620113988E-2</v>
      </c>
      <c r="L71" s="428">
        <v>6.7149659620113988E-2</v>
      </c>
      <c r="M71" s="288"/>
      <c r="N71" s="288"/>
      <c r="O71" s="288"/>
      <c r="P71" s="164"/>
      <c r="Q71" s="193"/>
      <c r="R71" s="76"/>
      <c r="S71" s="76"/>
    </row>
    <row r="72" spans="1:19" ht="12.75" customHeight="1">
      <c r="A72" s="112" t="s">
        <v>1501</v>
      </c>
      <c r="B72" s="429" t="s">
        <v>1531</v>
      </c>
      <c r="C72" s="430" t="s">
        <v>1532</v>
      </c>
      <c r="D72" s="430" t="s">
        <v>112</v>
      </c>
      <c r="E72" s="113" t="s">
        <v>1173</v>
      </c>
      <c r="F72" s="113" t="s">
        <v>114</v>
      </c>
      <c r="G72" s="113" t="s">
        <v>1214</v>
      </c>
      <c r="H72" s="426">
        <v>1361566.29</v>
      </c>
      <c r="I72" s="436">
        <v>92.462699999999998</v>
      </c>
      <c r="J72" s="428">
        <v>3.147381100879576E-2</v>
      </c>
      <c r="K72" s="428">
        <v>2.3007502009273262E-2</v>
      </c>
      <c r="L72" s="428">
        <v>2.3007502009273262E-2</v>
      </c>
      <c r="M72" s="288"/>
      <c r="N72" s="288"/>
      <c r="O72" s="288"/>
      <c r="P72" s="164"/>
      <c r="Q72" s="193"/>
      <c r="R72" s="76"/>
      <c r="S72" s="76"/>
    </row>
    <row r="73" spans="1:19" ht="12.75" customHeight="1">
      <c r="A73" s="133" t="s">
        <v>1165</v>
      </c>
      <c r="B73" s="429" t="s">
        <v>1165</v>
      </c>
      <c r="C73" s="430" t="s">
        <v>1165</v>
      </c>
      <c r="D73" s="430" t="s">
        <v>1165</v>
      </c>
      <c r="E73" s="113" t="s">
        <v>1165</v>
      </c>
      <c r="F73" s="113" t="s">
        <v>115</v>
      </c>
      <c r="G73" s="113" t="s">
        <v>1214</v>
      </c>
      <c r="H73" s="426">
        <v>0</v>
      </c>
      <c r="I73" s="436">
        <v>0</v>
      </c>
      <c r="J73" s="428" t="s">
        <v>1165</v>
      </c>
      <c r="K73" s="428" t="s">
        <v>1165</v>
      </c>
      <c r="L73" s="428" t="s">
        <v>1165</v>
      </c>
      <c r="M73" s="288"/>
      <c r="N73" s="288"/>
      <c r="O73" s="288"/>
      <c r="P73" s="164"/>
      <c r="Q73" s="193"/>
      <c r="R73" s="76"/>
      <c r="S73" s="76"/>
    </row>
    <row r="74" spans="1:19" s="261" customFormat="1" ht="13.5" customHeight="1">
      <c r="A74" s="112" t="s">
        <v>1165</v>
      </c>
      <c r="B74" s="429" t="s">
        <v>1165</v>
      </c>
      <c r="C74" s="430" t="s">
        <v>1165</v>
      </c>
      <c r="D74" s="430" t="s">
        <v>1165</v>
      </c>
      <c r="E74" s="113" t="s">
        <v>1165</v>
      </c>
      <c r="F74" s="113" t="s">
        <v>116</v>
      </c>
      <c r="G74" s="113" t="s">
        <v>1214</v>
      </c>
      <c r="H74" s="426">
        <v>0</v>
      </c>
      <c r="I74" s="436">
        <v>0</v>
      </c>
      <c r="J74" s="428" t="s">
        <v>1165</v>
      </c>
      <c r="K74" s="428" t="s">
        <v>1165</v>
      </c>
      <c r="L74" s="428" t="s">
        <v>1165</v>
      </c>
      <c r="M74" s="288"/>
      <c r="N74" s="288"/>
      <c r="O74" s="288"/>
      <c r="P74" s="164"/>
      <c r="Q74" s="193"/>
      <c r="R74" s="76"/>
      <c r="S74" s="76"/>
    </row>
    <row r="75" spans="1:19" s="261" customFormat="1" ht="13.5" customHeight="1">
      <c r="A75" s="112" t="s">
        <v>1239</v>
      </c>
      <c r="B75" s="429" t="s">
        <v>1240</v>
      </c>
      <c r="C75" s="430" t="s">
        <v>1241</v>
      </c>
      <c r="D75" s="430" t="s">
        <v>112</v>
      </c>
      <c r="E75" s="113" t="s">
        <v>1176</v>
      </c>
      <c r="F75" s="113" t="s">
        <v>114</v>
      </c>
      <c r="G75" s="113" t="s">
        <v>1214</v>
      </c>
      <c r="H75" s="426">
        <v>1792786.1839999999</v>
      </c>
      <c r="I75" s="436">
        <v>95.660499999999999</v>
      </c>
      <c r="J75" s="428">
        <v>2.5887110537971214E-2</v>
      </c>
      <c r="K75" s="428">
        <v>5.7816642833099507E-3</v>
      </c>
      <c r="L75" s="428">
        <v>5.7816642833099507E-3</v>
      </c>
      <c r="M75" s="288"/>
      <c r="N75" s="288"/>
      <c r="O75" s="288"/>
      <c r="P75" s="164"/>
      <c r="Q75" s="193"/>
      <c r="R75" s="76"/>
      <c r="S75" s="76"/>
    </row>
    <row r="76" spans="1:19" s="261" customFormat="1" ht="13.5" customHeight="1">
      <c r="A76" s="112" t="s">
        <v>1165</v>
      </c>
      <c r="B76" s="429" t="s">
        <v>1165</v>
      </c>
      <c r="C76" s="430" t="s">
        <v>1165</v>
      </c>
      <c r="D76" s="430" t="s">
        <v>1165</v>
      </c>
      <c r="E76" s="113" t="s">
        <v>1165</v>
      </c>
      <c r="F76" s="113" t="s">
        <v>115</v>
      </c>
      <c r="G76" s="113" t="s">
        <v>1214</v>
      </c>
      <c r="H76" s="426">
        <v>498781.69890000002</v>
      </c>
      <c r="I76" s="436">
        <v>93.036100000000005</v>
      </c>
      <c r="J76" s="428">
        <v>-4.7136367681883784E-2</v>
      </c>
      <c r="K76" s="428">
        <v>5.3495454440679602E-3</v>
      </c>
      <c r="L76" s="428">
        <v>5.3495454440679602E-3</v>
      </c>
      <c r="M76" s="288"/>
      <c r="N76" s="288"/>
      <c r="O76" s="288"/>
      <c r="P76" s="164"/>
      <c r="Q76" s="193"/>
      <c r="R76" s="76"/>
      <c r="S76" s="76"/>
    </row>
    <row r="77" spans="1:19" s="261" customFormat="1" ht="13.5" customHeight="1">
      <c r="A77" s="112" t="s">
        <v>1165</v>
      </c>
      <c r="B77" s="429" t="s">
        <v>1165</v>
      </c>
      <c r="C77" s="430" t="s">
        <v>1165</v>
      </c>
      <c r="D77" s="430" t="s">
        <v>1165</v>
      </c>
      <c r="E77" s="113" t="s">
        <v>1165</v>
      </c>
      <c r="F77" s="113" t="s">
        <v>116</v>
      </c>
      <c r="G77" s="113" t="s">
        <v>1214</v>
      </c>
      <c r="H77" s="426">
        <v>19864.4074</v>
      </c>
      <c r="I77" s="436">
        <v>95.251800000000003</v>
      </c>
      <c r="J77" s="428">
        <v>0.23749932345086822</v>
      </c>
      <c r="K77" s="428">
        <v>5.9982286377664451E-3</v>
      </c>
      <c r="L77" s="428">
        <v>5.9982286377664451E-3</v>
      </c>
      <c r="M77" s="288"/>
      <c r="N77" s="288"/>
      <c r="O77" s="288"/>
      <c r="P77" s="164"/>
      <c r="Q77" s="193"/>
      <c r="R77" s="76"/>
      <c r="S77" s="76"/>
    </row>
    <row r="78" spans="1:19" ht="13.5" customHeight="1">
      <c r="A78" s="437" t="s">
        <v>1242</v>
      </c>
      <c r="B78" s="429">
        <v>61691616181</v>
      </c>
      <c r="C78" s="430" t="s">
        <v>1243</v>
      </c>
      <c r="D78" s="430" t="s">
        <v>112</v>
      </c>
      <c r="E78" s="113" t="s">
        <v>1169</v>
      </c>
      <c r="F78" s="113" t="s">
        <v>114</v>
      </c>
      <c r="G78" s="113" t="s">
        <v>1170</v>
      </c>
      <c r="H78" s="426">
        <v>14859132.217599999</v>
      </c>
      <c r="I78" s="436">
        <v>16.401599999999998</v>
      </c>
      <c r="J78" s="428">
        <v>2.9948184250152998E-2</v>
      </c>
      <c r="K78" s="428">
        <v>3.3963376411704882E-2</v>
      </c>
      <c r="L78" s="428">
        <v>3.3963376411704882E-2</v>
      </c>
      <c r="M78" s="288"/>
      <c r="N78" s="288"/>
      <c r="O78" s="288"/>
      <c r="P78" s="164"/>
      <c r="Q78" s="193"/>
      <c r="R78" s="76"/>
      <c r="S78" s="76"/>
    </row>
    <row r="79" spans="1:19" s="261" customFormat="1" ht="12.75" customHeight="1">
      <c r="A79" s="437" t="s">
        <v>1165</v>
      </c>
      <c r="B79" s="429" t="s">
        <v>1165</v>
      </c>
      <c r="C79" s="430" t="s">
        <v>1165</v>
      </c>
      <c r="D79" s="430" t="s">
        <v>1165</v>
      </c>
      <c r="E79" s="113" t="s">
        <v>1165</v>
      </c>
      <c r="F79" s="113" t="s">
        <v>115</v>
      </c>
      <c r="G79" s="113" t="s">
        <v>1170</v>
      </c>
      <c r="H79" s="426">
        <v>1442056.7109999999</v>
      </c>
      <c r="I79" s="436">
        <v>15.708</v>
      </c>
      <c r="J79" s="428">
        <v>3.1320276456690221E-2</v>
      </c>
      <c r="K79" s="428">
        <v>3.309360016131202E-2</v>
      </c>
      <c r="L79" s="428">
        <v>3.309360016131202E-2</v>
      </c>
      <c r="M79" s="288"/>
      <c r="N79" s="288"/>
      <c r="O79" s="288"/>
      <c r="P79" s="164"/>
      <c r="Q79" s="193"/>
      <c r="R79" s="76"/>
      <c r="S79" s="76"/>
    </row>
    <row r="80" spans="1:19" ht="12.75" customHeight="1">
      <c r="A80" s="133" t="s">
        <v>1165</v>
      </c>
      <c r="B80" s="429" t="s">
        <v>1165</v>
      </c>
      <c r="C80" s="430" t="s">
        <v>1165</v>
      </c>
      <c r="D80" s="430" t="s">
        <v>1165</v>
      </c>
      <c r="E80" s="113" t="s">
        <v>1165</v>
      </c>
      <c r="F80" s="113" t="s">
        <v>116</v>
      </c>
      <c r="G80" s="113" t="s">
        <v>1170</v>
      </c>
      <c r="H80" s="426">
        <v>54959.919900000001</v>
      </c>
      <c r="I80" s="427">
        <v>16.363199999999999</v>
      </c>
      <c r="J80" s="428">
        <v>0.18356131960311295</v>
      </c>
      <c r="K80" s="428">
        <v>3.4386529071230854E-2</v>
      </c>
      <c r="L80" s="428">
        <v>3.4386529071230854E-2</v>
      </c>
      <c r="M80" s="288"/>
      <c r="N80" s="288"/>
      <c r="O80" s="288"/>
      <c r="P80" s="164"/>
      <c r="Q80" s="193"/>
      <c r="R80" s="76"/>
      <c r="S80" s="76"/>
    </row>
    <row r="81" spans="1:19" ht="12.75" customHeight="1">
      <c r="A81" s="133" t="s">
        <v>1165</v>
      </c>
      <c r="B81" s="429" t="s">
        <v>1165</v>
      </c>
      <c r="C81" s="430" t="s">
        <v>1165</v>
      </c>
      <c r="D81" s="430" t="s">
        <v>1165</v>
      </c>
      <c r="E81" s="113" t="s">
        <v>1165</v>
      </c>
      <c r="F81" s="113" t="s">
        <v>1169</v>
      </c>
      <c r="G81" s="113" t="s">
        <v>1170</v>
      </c>
      <c r="H81" s="426">
        <v>91160.923200000005</v>
      </c>
      <c r="I81" s="427">
        <v>16.918500000000002</v>
      </c>
      <c r="J81" s="428">
        <v>3.8969967720190901E-2</v>
      </c>
      <c r="K81" s="428">
        <v>3.4830914687953518E-2</v>
      </c>
      <c r="L81" s="428">
        <v>3.4830914687953518E-2</v>
      </c>
      <c r="M81" s="288"/>
      <c r="N81" s="288"/>
      <c r="O81" s="288"/>
      <c r="P81" s="164"/>
      <c r="Q81" s="193"/>
      <c r="R81" s="76"/>
      <c r="S81" s="76"/>
    </row>
    <row r="82" spans="1:19" s="261" customFormat="1" ht="12.75" customHeight="1">
      <c r="A82" s="133" t="s">
        <v>1244</v>
      </c>
      <c r="B82" s="429" t="s">
        <v>1245</v>
      </c>
      <c r="C82" s="430" t="s">
        <v>1246</v>
      </c>
      <c r="D82" s="430" t="s">
        <v>112</v>
      </c>
      <c r="E82" s="113" t="s">
        <v>1169</v>
      </c>
      <c r="F82" s="113" t="s">
        <v>114</v>
      </c>
      <c r="G82" s="113" t="s">
        <v>1214</v>
      </c>
      <c r="H82" s="426">
        <v>5506298.2768000001</v>
      </c>
      <c r="I82" s="427">
        <v>69.074600000000004</v>
      </c>
      <c r="J82" s="428">
        <v>0.10658213483883516</v>
      </c>
      <c r="K82" s="428">
        <v>0.11475140926143923</v>
      </c>
      <c r="L82" s="428">
        <v>0.11475140926143923</v>
      </c>
      <c r="M82" s="288"/>
      <c r="N82" s="288"/>
      <c r="O82" s="288"/>
      <c r="P82" s="235"/>
      <c r="Q82" s="236"/>
      <c r="R82" s="76"/>
      <c r="S82" s="76"/>
    </row>
    <row r="83" spans="1:19" s="261" customFormat="1" ht="12.75" customHeight="1">
      <c r="A83" s="133" t="s">
        <v>1165</v>
      </c>
      <c r="B83" s="429" t="s">
        <v>1165</v>
      </c>
      <c r="C83" s="430" t="s">
        <v>1165</v>
      </c>
      <c r="D83" s="430" t="s">
        <v>1165</v>
      </c>
      <c r="E83" s="113" t="s">
        <v>1165</v>
      </c>
      <c r="F83" s="113" t="s">
        <v>115</v>
      </c>
      <c r="G83" s="113" t="s">
        <v>1214</v>
      </c>
      <c r="H83" s="426">
        <v>4773210.2106999997</v>
      </c>
      <c r="I83" s="427">
        <v>67.861199999999997</v>
      </c>
      <c r="J83" s="428">
        <v>8.7755758408028406E-2</v>
      </c>
      <c r="K83" s="428">
        <v>0.11384631105560361</v>
      </c>
      <c r="L83" s="428">
        <v>0.11384631105560361</v>
      </c>
      <c r="M83" s="288"/>
      <c r="N83" s="288"/>
      <c r="O83" s="288"/>
      <c r="P83" s="235"/>
      <c r="Q83" s="236"/>
      <c r="R83" s="76"/>
      <c r="S83" s="76"/>
    </row>
    <row r="84" spans="1:19" s="261" customFormat="1" ht="12.75" customHeight="1">
      <c r="A84" s="133" t="s">
        <v>1165</v>
      </c>
      <c r="B84" s="429" t="s">
        <v>1165</v>
      </c>
      <c r="C84" s="430" t="s">
        <v>1165</v>
      </c>
      <c r="D84" s="430" t="s">
        <v>1165</v>
      </c>
      <c r="E84" s="113" t="s">
        <v>1165</v>
      </c>
      <c r="F84" s="113" t="s">
        <v>116</v>
      </c>
      <c r="G84" s="113" t="s">
        <v>1214</v>
      </c>
      <c r="H84" s="426">
        <v>79593.003500000006</v>
      </c>
      <c r="I84" s="427">
        <v>70.421499999999995</v>
      </c>
      <c r="J84" s="428">
        <v>-0.5337823935756878</v>
      </c>
      <c r="K84" s="428">
        <v>0.1434983096795639</v>
      </c>
      <c r="L84" s="428">
        <v>0.1434983096795639</v>
      </c>
      <c r="M84" s="288"/>
      <c r="N84" s="288"/>
      <c r="O84" s="288"/>
      <c r="P84" s="235"/>
      <c r="Q84" s="236"/>
      <c r="R84" s="76"/>
      <c r="S84" s="76"/>
    </row>
    <row r="85" spans="1:19" s="261" customFormat="1" ht="12.75" customHeight="1">
      <c r="A85" s="133" t="s">
        <v>1165</v>
      </c>
      <c r="B85" s="429" t="s">
        <v>1165</v>
      </c>
      <c r="C85" s="430" t="s">
        <v>1165</v>
      </c>
      <c r="D85" s="430" t="s">
        <v>1165</v>
      </c>
      <c r="E85" s="113" t="s">
        <v>1165</v>
      </c>
      <c r="F85" s="113" t="s">
        <v>1169</v>
      </c>
      <c r="G85" s="113" t="s">
        <v>1214</v>
      </c>
      <c r="H85" s="426">
        <v>195268.18909999999</v>
      </c>
      <c r="I85" s="427">
        <v>68.678899999999999</v>
      </c>
      <c r="J85" s="428">
        <v>0.4245024598746201</v>
      </c>
      <c r="K85" s="428">
        <v>8.8051130025231572E-2</v>
      </c>
      <c r="L85" s="428">
        <v>8.8051130025231572E-2</v>
      </c>
      <c r="M85" s="288"/>
      <c r="N85" s="288"/>
      <c r="O85" s="288"/>
      <c r="P85" s="235"/>
      <c r="Q85" s="236"/>
      <c r="R85" s="76"/>
      <c r="S85" s="76"/>
    </row>
    <row r="86" spans="1:19" s="261" customFormat="1" ht="12.75" customHeight="1">
      <c r="A86" s="133" t="s">
        <v>1247</v>
      </c>
      <c r="B86" s="429" t="s">
        <v>1248</v>
      </c>
      <c r="C86" s="430" t="s">
        <v>1249</v>
      </c>
      <c r="D86" s="430" t="s">
        <v>112</v>
      </c>
      <c r="E86" s="113" t="s">
        <v>1186</v>
      </c>
      <c r="F86" s="113" t="s">
        <v>114</v>
      </c>
      <c r="G86" s="979" t="s">
        <v>1170</v>
      </c>
      <c r="H86" s="426">
        <v>4355691.8386000004</v>
      </c>
      <c r="I86" s="980">
        <v>108.6262</v>
      </c>
      <c r="J86" s="428">
        <v>1.0288077065200962E-2</v>
      </c>
      <c r="K86" s="428">
        <v>9.701698697019534E-3</v>
      </c>
      <c r="L86" s="428">
        <v>9.701698697019534E-3</v>
      </c>
      <c r="M86" s="288"/>
      <c r="N86" s="288"/>
      <c r="O86" s="288"/>
      <c r="P86" s="235"/>
      <c r="Q86" s="236"/>
      <c r="R86" s="76"/>
      <c r="S86" s="76"/>
    </row>
    <row r="87" spans="1:19" ht="12.75" customHeight="1">
      <c r="A87" s="112" t="s">
        <v>1165</v>
      </c>
      <c r="B87" s="189" t="s">
        <v>1165</v>
      </c>
      <c r="C87" s="424" t="s">
        <v>1165</v>
      </c>
      <c r="D87" s="424" t="s">
        <v>1165</v>
      </c>
      <c r="E87" s="113" t="s">
        <v>1165</v>
      </c>
      <c r="F87" s="113" t="s">
        <v>115</v>
      </c>
      <c r="G87" s="113" t="s">
        <v>1170</v>
      </c>
      <c r="H87" s="426">
        <v>20595420.3851</v>
      </c>
      <c r="I87" s="427">
        <v>105.43729999999999</v>
      </c>
      <c r="J87" s="428">
        <v>-6.1518403988510828E-3</v>
      </c>
      <c r="K87" s="428">
        <v>9.2784983142850663E-3</v>
      </c>
      <c r="L87" s="428">
        <v>9.2784983142850663E-3</v>
      </c>
      <c r="M87" s="288"/>
      <c r="N87" s="288"/>
      <c r="O87" s="288"/>
      <c r="P87" s="164"/>
      <c r="Q87" s="193"/>
      <c r="R87" s="76"/>
      <c r="S87" s="76"/>
    </row>
    <row r="88" spans="1:19" ht="12.75" customHeight="1">
      <c r="A88" s="112" t="s">
        <v>1165</v>
      </c>
      <c r="B88" s="189" t="s">
        <v>1165</v>
      </c>
      <c r="C88" s="424" t="s">
        <v>1165</v>
      </c>
      <c r="D88" s="424" t="s">
        <v>1165</v>
      </c>
      <c r="E88" s="113" t="s">
        <v>1165</v>
      </c>
      <c r="F88" s="113" t="s">
        <v>116</v>
      </c>
      <c r="G88" s="113" t="s">
        <v>1170</v>
      </c>
      <c r="H88" s="426">
        <v>28124.6263</v>
      </c>
      <c r="I88" s="427">
        <v>106.1464</v>
      </c>
      <c r="J88" s="428">
        <v>0.21841400423135937</v>
      </c>
      <c r="K88" s="428">
        <v>9.9032421937892412E-3</v>
      </c>
      <c r="L88" s="428">
        <v>9.9032421937892412E-3</v>
      </c>
      <c r="M88" s="288"/>
      <c r="N88" s="288"/>
      <c r="O88" s="288"/>
      <c r="P88" s="164"/>
      <c r="Q88" s="193"/>
      <c r="R88" s="76"/>
      <c r="S88" s="76"/>
    </row>
    <row r="89" spans="1:19" ht="12.75" customHeight="1">
      <c r="A89" s="112" t="s">
        <v>1250</v>
      </c>
      <c r="B89" s="189" t="s">
        <v>1251</v>
      </c>
      <c r="C89" s="424" t="s">
        <v>1131</v>
      </c>
      <c r="D89" s="424" t="s">
        <v>112</v>
      </c>
      <c r="E89" s="113" t="s">
        <v>1169</v>
      </c>
      <c r="F89" s="113" t="s">
        <v>114</v>
      </c>
      <c r="G89" s="113" t="s">
        <v>1170</v>
      </c>
      <c r="H89" s="426">
        <v>5081412.9793999996</v>
      </c>
      <c r="I89" s="427">
        <v>19.778700000000001</v>
      </c>
      <c r="J89" s="428">
        <v>8.2557512528164345E-2</v>
      </c>
      <c r="K89" s="428">
        <v>7.8514937698074716E-2</v>
      </c>
      <c r="L89" s="428">
        <v>7.8514937698074716E-2</v>
      </c>
      <c r="M89" s="288"/>
      <c r="N89" s="288"/>
      <c r="O89" s="288"/>
      <c r="P89" s="164"/>
      <c r="Q89" s="193"/>
      <c r="R89" s="76"/>
      <c r="S89" s="76"/>
    </row>
    <row r="90" spans="1:19" ht="12.75" customHeight="1">
      <c r="A90" s="112" t="s">
        <v>1165</v>
      </c>
      <c r="B90" s="189" t="s">
        <v>1165</v>
      </c>
      <c r="C90" s="424" t="s">
        <v>1165</v>
      </c>
      <c r="D90" s="424" t="s">
        <v>1165</v>
      </c>
      <c r="E90" s="113" t="s">
        <v>1165</v>
      </c>
      <c r="F90" s="113" t="s">
        <v>115</v>
      </c>
      <c r="G90" s="113" t="s">
        <v>1170</v>
      </c>
      <c r="H90" s="426">
        <v>60129.240599999997</v>
      </c>
      <c r="I90" s="427">
        <v>19.779399999999999</v>
      </c>
      <c r="J90" s="428">
        <v>-0.18032868431170468</v>
      </c>
      <c r="K90" s="428">
        <v>7.8517202748618509E-2</v>
      </c>
      <c r="L90" s="428">
        <v>7.8517202748618509E-2</v>
      </c>
      <c r="M90" s="288"/>
      <c r="N90" s="288"/>
      <c r="O90" s="288"/>
      <c r="P90" s="164"/>
      <c r="Q90" s="193"/>
      <c r="R90" s="76"/>
      <c r="S90" s="76"/>
    </row>
    <row r="91" spans="1:19" ht="12.75" customHeight="1">
      <c r="A91" s="112" t="s">
        <v>1252</v>
      </c>
      <c r="B91" s="189" t="s">
        <v>1253</v>
      </c>
      <c r="C91" s="424" t="s">
        <v>1254</v>
      </c>
      <c r="D91" s="424" t="s">
        <v>112</v>
      </c>
      <c r="E91" s="113" t="s">
        <v>1169</v>
      </c>
      <c r="F91" s="113" t="s">
        <v>114</v>
      </c>
      <c r="G91" s="113" t="s">
        <v>1170</v>
      </c>
      <c r="H91" s="426">
        <v>22039192.208799999</v>
      </c>
      <c r="I91" s="427">
        <v>158.798</v>
      </c>
      <c r="J91" s="428">
        <v>5.2155429216837801E-2</v>
      </c>
      <c r="K91" s="428">
        <v>4.7388697661796542E-2</v>
      </c>
      <c r="L91" s="428">
        <v>4.7388697661796542E-2</v>
      </c>
      <c r="M91" s="288"/>
      <c r="N91" s="288"/>
      <c r="O91" s="288"/>
      <c r="P91" s="164"/>
      <c r="Q91" s="193"/>
      <c r="R91" s="76"/>
      <c r="S91" s="76"/>
    </row>
    <row r="92" spans="1:19" ht="12.75" customHeight="1">
      <c r="A92" s="133" t="s">
        <v>1165</v>
      </c>
      <c r="B92" s="189" t="s">
        <v>1165</v>
      </c>
      <c r="C92" s="424" t="s">
        <v>1165</v>
      </c>
      <c r="D92" s="424" t="s">
        <v>1165</v>
      </c>
      <c r="E92" s="113" t="s">
        <v>1165</v>
      </c>
      <c r="F92" s="113" t="s">
        <v>115</v>
      </c>
      <c r="G92" s="113" t="s">
        <v>1170</v>
      </c>
      <c r="H92" s="426">
        <v>1682048.7561000001</v>
      </c>
      <c r="I92" s="427">
        <v>146.0334</v>
      </c>
      <c r="J92" s="428">
        <v>8.4039199156694E-2</v>
      </c>
      <c r="K92" s="428">
        <v>4.6524602046902563E-2</v>
      </c>
      <c r="L92" s="428">
        <v>4.6524602046902563E-2</v>
      </c>
      <c r="M92" s="288"/>
      <c r="N92" s="288"/>
      <c r="O92" s="288"/>
      <c r="P92" s="164"/>
      <c r="Q92" s="193"/>
      <c r="R92" s="76"/>
      <c r="S92" s="76"/>
    </row>
    <row r="93" spans="1:19" ht="12.75" customHeight="1">
      <c r="A93" s="112" t="s">
        <v>1165</v>
      </c>
      <c r="B93" s="189" t="s">
        <v>1165</v>
      </c>
      <c r="C93" s="424" t="s">
        <v>1165</v>
      </c>
      <c r="D93" s="424" t="s">
        <v>1165</v>
      </c>
      <c r="E93" s="113" t="s">
        <v>1165</v>
      </c>
      <c r="F93" s="113" t="s">
        <v>116</v>
      </c>
      <c r="G93" s="113" t="s">
        <v>1170</v>
      </c>
      <c r="H93" s="426">
        <v>161319.804</v>
      </c>
      <c r="I93" s="427">
        <v>158.11969999999999</v>
      </c>
      <c r="J93" s="428">
        <v>8.684050288063383E-2</v>
      </c>
      <c r="K93" s="428">
        <v>4.7822932600702028E-2</v>
      </c>
      <c r="L93" s="428">
        <v>4.7822932600702028E-2</v>
      </c>
      <c r="M93" s="288"/>
      <c r="N93" s="288"/>
      <c r="O93" s="288"/>
      <c r="P93" s="164"/>
      <c r="Q93" s="193"/>
      <c r="R93" s="76"/>
      <c r="S93" s="76"/>
    </row>
    <row r="94" spans="1:19" ht="12.75" customHeight="1">
      <c r="A94" s="112" t="s">
        <v>1165</v>
      </c>
      <c r="B94" s="189" t="s">
        <v>1165</v>
      </c>
      <c r="C94" s="424" t="s">
        <v>1165</v>
      </c>
      <c r="D94" s="424" t="s">
        <v>1165</v>
      </c>
      <c r="E94" s="113" t="s">
        <v>1165</v>
      </c>
      <c r="F94" s="113" t="s">
        <v>1169</v>
      </c>
      <c r="G94" s="113" t="s">
        <v>1170</v>
      </c>
      <c r="H94" s="426">
        <v>81726.983500000002</v>
      </c>
      <c r="I94" s="427">
        <v>163.44159999999999</v>
      </c>
      <c r="J94" s="428">
        <v>5.1402239306806097E-2</v>
      </c>
      <c r="K94" s="428">
        <v>4.8248635626199743E-2</v>
      </c>
      <c r="L94" s="428">
        <v>4.8248635626199743E-2</v>
      </c>
      <c r="M94" s="288"/>
      <c r="N94" s="288"/>
      <c r="O94" s="288"/>
      <c r="P94" s="164"/>
      <c r="Q94" s="193"/>
      <c r="R94" s="76"/>
      <c r="S94" s="76"/>
    </row>
    <row r="95" spans="1:19" ht="12.75" customHeight="1">
      <c r="A95" s="112" t="s">
        <v>1496</v>
      </c>
      <c r="B95" s="189">
        <v>74643964821</v>
      </c>
      <c r="C95" s="424" t="s">
        <v>1255</v>
      </c>
      <c r="D95" s="424" t="s">
        <v>112</v>
      </c>
      <c r="E95" s="113" t="s">
        <v>1176</v>
      </c>
      <c r="F95" s="113" t="s">
        <v>1165</v>
      </c>
      <c r="G95" s="113" t="s">
        <v>1170</v>
      </c>
      <c r="H95" s="426">
        <v>42474702.880000003</v>
      </c>
      <c r="I95" s="427">
        <v>131.23582343294296</v>
      </c>
      <c r="J95" s="428">
        <v>2.1304315356316161E-2</v>
      </c>
      <c r="K95" s="428">
        <v>-1.1865511341178081E-3</v>
      </c>
      <c r="L95" s="428">
        <v>-1.1865511341178081E-3</v>
      </c>
      <c r="M95" s="288"/>
      <c r="N95" s="288"/>
      <c r="O95" s="288"/>
      <c r="P95" s="164"/>
      <c r="Q95" s="193"/>
      <c r="R95" s="76"/>
      <c r="S95" s="76"/>
    </row>
    <row r="96" spans="1:19" ht="12.75" customHeight="1">
      <c r="A96" s="112" t="s">
        <v>1256</v>
      </c>
      <c r="B96" s="189" t="s">
        <v>1257</v>
      </c>
      <c r="C96" s="424" t="s">
        <v>1258</v>
      </c>
      <c r="D96" s="424" t="s">
        <v>1037</v>
      </c>
      <c r="E96" s="113" t="s">
        <v>1176</v>
      </c>
      <c r="F96" s="113" t="s">
        <v>1165</v>
      </c>
      <c r="G96" s="113" t="s">
        <v>1170</v>
      </c>
      <c r="H96" s="426">
        <v>68726504.879999995</v>
      </c>
      <c r="I96" s="427">
        <v>132166.35553846156</v>
      </c>
      <c r="J96" s="428">
        <v>-1.9671762099571222E-4</v>
      </c>
      <c r="K96" s="428">
        <v>-1.9671762099549017E-4</v>
      </c>
      <c r="L96" s="428">
        <v>-1.9671762099549017E-4</v>
      </c>
      <c r="M96" s="288"/>
      <c r="N96" s="288"/>
      <c r="O96" s="288"/>
      <c r="P96" s="164"/>
      <c r="Q96" s="193"/>
      <c r="R96" s="76"/>
      <c r="S96" s="76"/>
    </row>
    <row r="97" spans="1:19" ht="12.75" customHeight="1">
      <c r="A97" s="112" t="s">
        <v>1259</v>
      </c>
      <c r="B97" s="189" t="s">
        <v>1260</v>
      </c>
      <c r="C97" s="424" t="s">
        <v>1261</v>
      </c>
      <c r="D97" s="424" t="s">
        <v>1037</v>
      </c>
      <c r="E97" s="113" t="s">
        <v>1186</v>
      </c>
      <c r="F97" s="113" t="s">
        <v>1165</v>
      </c>
      <c r="G97" s="113" t="s">
        <v>1170</v>
      </c>
      <c r="H97" s="426">
        <v>8423961.0299999993</v>
      </c>
      <c r="I97" s="427">
        <v>94.945223757409281</v>
      </c>
      <c r="J97" s="428">
        <v>6.6046175197789214E-3</v>
      </c>
      <c r="K97" s="428">
        <v>8.9225299535384828E-3</v>
      </c>
      <c r="L97" s="428">
        <v>8.9225299535384828E-3</v>
      </c>
      <c r="M97" s="288"/>
      <c r="N97" s="288"/>
      <c r="O97" s="288"/>
      <c r="P97" s="164"/>
      <c r="Q97" s="193"/>
      <c r="R97" s="76"/>
      <c r="S97" s="76"/>
    </row>
    <row r="98" spans="1:19" ht="12.75" customHeight="1">
      <c r="A98" s="112" t="s">
        <v>1359</v>
      </c>
      <c r="B98" s="189">
        <v>89809469629</v>
      </c>
      <c r="C98" s="424" t="s">
        <v>1262</v>
      </c>
      <c r="D98" s="424" t="s">
        <v>1037</v>
      </c>
      <c r="E98" s="113" t="s">
        <v>1176</v>
      </c>
      <c r="F98" s="113" t="s">
        <v>1165</v>
      </c>
      <c r="G98" s="113" t="s">
        <v>1170</v>
      </c>
      <c r="H98" s="426">
        <v>28365794.039999999</v>
      </c>
      <c r="I98" s="427">
        <v>99.017896709978999</v>
      </c>
      <c r="J98" s="428">
        <v>-3.4860188723539021E-2</v>
      </c>
      <c r="K98" s="428">
        <v>1.9935829488271217E-4</v>
      </c>
      <c r="L98" s="428">
        <v>1.9935829488271217E-4</v>
      </c>
      <c r="M98" s="288"/>
      <c r="N98" s="288"/>
      <c r="O98" s="288"/>
      <c r="P98" s="164"/>
      <c r="Q98" s="193"/>
      <c r="R98" s="76"/>
      <c r="S98" s="76"/>
    </row>
    <row r="99" spans="1:19" ht="12.75" customHeight="1">
      <c r="A99" s="133" t="s">
        <v>1263</v>
      </c>
      <c r="B99" s="189">
        <v>85535430386</v>
      </c>
      <c r="C99" s="424" t="s">
        <v>1264</v>
      </c>
      <c r="D99" s="424" t="s">
        <v>1037</v>
      </c>
      <c r="E99" s="113" t="s">
        <v>1169</v>
      </c>
      <c r="F99" s="113" t="s">
        <v>1165</v>
      </c>
      <c r="G99" s="113" t="s">
        <v>1170</v>
      </c>
      <c r="H99" s="426">
        <v>23567388.530000001</v>
      </c>
      <c r="I99" s="427">
        <v>7.1530643239613596</v>
      </c>
      <c r="J99" s="428">
        <v>6.7149120810488849E-2</v>
      </c>
      <c r="K99" s="428">
        <v>6.6409500982390401E-2</v>
      </c>
      <c r="L99" s="428">
        <v>6.6409500982390401E-2</v>
      </c>
      <c r="M99" s="288"/>
      <c r="N99" s="288"/>
      <c r="O99" s="288"/>
      <c r="P99" s="164"/>
      <c r="Q99" s="193"/>
      <c r="R99" s="76"/>
      <c r="S99" s="76"/>
    </row>
    <row r="100" spans="1:19" s="261" customFormat="1" ht="12.75" customHeight="1">
      <c r="A100" s="112" t="s">
        <v>1265</v>
      </c>
      <c r="B100" s="189">
        <v>40425097619</v>
      </c>
      <c r="C100" s="424" t="s">
        <v>1266</v>
      </c>
      <c r="D100" s="424" t="s">
        <v>1037</v>
      </c>
      <c r="E100" s="113" t="s">
        <v>1169</v>
      </c>
      <c r="F100" s="113" t="s">
        <v>1165</v>
      </c>
      <c r="G100" s="113" t="s">
        <v>1170</v>
      </c>
      <c r="H100" s="426">
        <v>3240780.04</v>
      </c>
      <c r="I100" s="427">
        <v>112.79466185881678</v>
      </c>
      <c r="J100" s="428">
        <v>3.4515898841086745E-2</v>
      </c>
      <c r="K100" s="428">
        <v>4.554851550616279E-2</v>
      </c>
      <c r="L100" s="428">
        <v>4.554851550616279E-2</v>
      </c>
      <c r="M100" s="288"/>
      <c r="N100" s="288"/>
      <c r="O100" s="288"/>
      <c r="P100" s="164"/>
      <c r="Q100" s="193"/>
      <c r="R100" s="76"/>
      <c r="S100" s="76"/>
    </row>
    <row r="101" spans="1:19" s="261" customFormat="1" ht="12.75" customHeight="1">
      <c r="A101" s="133" t="s">
        <v>1502</v>
      </c>
      <c r="B101" s="189" t="s">
        <v>1513</v>
      </c>
      <c r="C101" s="424" t="s">
        <v>1514</v>
      </c>
      <c r="D101" s="424" t="s">
        <v>1037</v>
      </c>
      <c r="E101" s="113" t="s">
        <v>1186</v>
      </c>
      <c r="F101" s="113" t="s">
        <v>1165</v>
      </c>
      <c r="G101" s="113" t="s">
        <v>1214</v>
      </c>
      <c r="H101" s="426">
        <v>8324648.2599999998</v>
      </c>
      <c r="I101" s="427">
        <v>92.209037462524961</v>
      </c>
      <c r="J101" s="428">
        <v>-1.3373222143004404E-2</v>
      </c>
      <c r="K101" s="428">
        <v>6.0587312448368014E-3</v>
      </c>
      <c r="L101" s="428">
        <v>6.0587312448368014E-3</v>
      </c>
      <c r="M101" s="288"/>
      <c r="N101" s="288"/>
      <c r="O101" s="288"/>
      <c r="P101" s="164"/>
      <c r="Q101" s="193"/>
      <c r="R101" s="76"/>
      <c r="S101" s="76"/>
    </row>
    <row r="102" spans="1:19" s="261" customFormat="1" ht="12.75" customHeight="1">
      <c r="A102" s="112" t="s">
        <v>1267</v>
      </c>
      <c r="B102" s="189">
        <v>61515780704</v>
      </c>
      <c r="C102" s="424" t="s">
        <v>1268</v>
      </c>
      <c r="D102" s="424" t="s">
        <v>1037</v>
      </c>
      <c r="E102" s="113" t="s">
        <v>1176</v>
      </c>
      <c r="F102" s="113" t="s">
        <v>1165</v>
      </c>
      <c r="G102" s="113" t="s">
        <v>1170</v>
      </c>
      <c r="H102" s="426">
        <v>31403850.989999998</v>
      </c>
      <c r="I102" s="427">
        <v>17.676335679982724</v>
      </c>
      <c r="J102" s="428">
        <v>5.7911669751016248E-3</v>
      </c>
      <c r="K102" s="428">
        <v>-3.5315412045822114E-6</v>
      </c>
      <c r="L102" s="428">
        <v>-3.5315412045822114E-6</v>
      </c>
      <c r="M102" s="288"/>
      <c r="N102" s="288"/>
      <c r="O102" s="288"/>
      <c r="P102" s="164"/>
      <c r="Q102" s="193"/>
      <c r="R102" s="76"/>
      <c r="S102" s="76"/>
    </row>
    <row r="103" spans="1:19" s="261" customFormat="1" ht="12.75" customHeight="1">
      <c r="A103" s="112" t="s">
        <v>1269</v>
      </c>
      <c r="B103" s="189">
        <v>16128752508</v>
      </c>
      <c r="C103" s="424" t="s">
        <v>1270</v>
      </c>
      <c r="D103" s="424" t="s">
        <v>1037</v>
      </c>
      <c r="E103" s="113" t="s">
        <v>1173</v>
      </c>
      <c r="F103" s="113" t="s">
        <v>1165</v>
      </c>
      <c r="G103" s="113" t="s">
        <v>1170</v>
      </c>
      <c r="H103" s="426">
        <v>7561389.3399999999</v>
      </c>
      <c r="I103" s="427">
        <v>13.866099485831453</v>
      </c>
      <c r="J103" s="428">
        <v>2.4705557626849783E-2</v>
      </c>
      <c r="K103" s="428">
        <v>2.3235469971997436E-2</v>
      </c>
      <c r="L103" s="428">
        <v>2.3235469971997436E-2</v>
      </c>
      <c r="M103" s="288"/>
      <c r="N103" s="288"/>
      <c r="O103" s="288"/>
      <c r="P103" s="164"/>
      <c r="Q103" s="193"/>
      <c r="R103" s="76"/>
      <c r="S103" s="76"/>
    </row>
    <row r="104" spans="1:19" s="261" customFormat="1" ht="12.75" customHeight="1">
      <c r="A104" s="112" t="s">
        <v>1289</v>
      </c>
      <c r="B104" s="189" t="s">
        <v>1290</v>
      </c>
      <c r="C104" s="424" t="s">
        <v>1291</v>
      </c>
      <c r="D104" s="424" t="s">
        <v>1288</v>
      </c>
      <c r="E104" s="113" t="s">
        <v>1176</v>
      </c>
      <c r="F104" s="113" t="s">
        <v>1165</v>
      </c>
      <c r="G104" s="113" t="s">
        <v>1170</v>
      </c>
      <c r="H104" s="426">
        <v>29396159.054299999</v>
      </c>
      <c r="I104" s="427">
        <v>99.29008642553697</v>
      </c>
      <c r="J104" s="428">
        <v>-9.6934143005322326E-2</v>
      </c>
      <c r="K104" s="428">
        <v>1.0908256415747886E-2</v>
      </c>
      <c r="L104" s="428">
        <v>1.0908256415747886E-2</v>
      </c>
      <c r="M104" s="288"/>
      <c r="N104" s="288"/>
      <c r="O104" s="288"/>
      <c r="P104" s="164"/>
      <c r="Q104" s="193"/>
      <c r="R104" s="76"/>
      <c r="S104" s="76"/>
    </row>
    <row r="105" spans="1:19" s="261" customFormat="1" ht="12.75" customHeight="1">
      <c r="A105" s="112" t="s">
        <v>1503</v>
      </c>
      <c r="B105" s="189" t="s">
        <v>1515</v>
      </c>
      <c r="C105" s="424" t="s">
        <v>1516</v>
      </c>
      <c r="D105" s="424" t="s">
        <v>1288</v>
      </c>
      <c r="E105" s="113" t="s">
        <v>1186</v>
      </c>
      <c r="F105" s="113" t="s">
        <v>1165</v>
      </c>
      <c r="G105" s="113" t="s">
        <v>1170</v>
      </c>
      <c r="H105" s="426">
        <v>7032294.7829999998</v>
      </c>
      <c r="I105" s="427">
        <v>100.4475169669056</v>
      </c>
      <c r="J105" s="428">
        <v>1.0376180862914364E-3</v>
      </c>
      <c r="K105" s="428">
        <v>4.0431898881176931E-3</v>
      </c>
      <c r="L105" s="428">
        <v>4.0431898881176931E-3</v>
      </c>
      <c r="M105" s="288"/>
      <c r="N105" s="288"/>
      <c r="O105" s="288"/>
      <c r="P105" s="164"/>
      <c r="Q105" s="193"/>
      <c r="R105" s="76"/>
      <c r="S105" s="76"/>
    </row>
    <row r="106" spans="1:19" s="261" customFormat="1" ht="12.75" customHeight="1">
      <c r="A106" s="112" t="s">
        <v>1292</v>
      </c>
      <c r="B106" s="189">
        <v>27751007165</v>
      </c>
      <c r="C106" s="424" t="s">
        <v>1293</v>
      </c>
      <c r="D106" s="424" t="s">
        <v>1288</v>
      </c>
      <c r="E106" s="113" t="s">
        <v>1176</v>
      </c>
      <c r="F106" s="113" t="s">
        <v>1165</v>
      </c>
      <c r="G106" s="113" t="s">
        <v>1170</v>
      </c>
      <c r="H106" s="426">
        <v>21608653.135600001</v>
      </c>
      <c r="I106" s="427">
        <v>97.029066979994013</v>
      </c>
      <c r="J106" s="428">
        <v>6.1828632322802335E-3</v>
      </c>
      <c r="K106" s="428">
        <v>6.2566253752840417E-3</v>
      </c>
      <c r="L106" s="428">
        <v>6.2566253752840417E-3</v>
      </c>
      <c r="M106" s="288"/>
      <c r="N106" s="288"/>
      <c r="O106" s="288"/>
      <c r="P106" s="164"/>
      <c r="Q106" s="193"/>
      <c r="R106" s="76"/>
      <c r="S106" s="76"/>
    </row>
    <row r="107" spans="1:19" s="261" customFormat="1" ht="12.75" customHeight="1">
      <c r="A107" s="112" t="s">
        <v>1584</v>
      </c>
      <c r="B107" s="189" t="s">
        <v>1296</v>
      </c>
      <c r="C107" s="424" t="s">
        <v>1297</v>
      </c>
      <c r="D107" s="424" t="s">
        <v>1288</v>
      </c>
      <c r="E107" s="113" t="s">
        <v>1176</v>
      </c>
      <c r="F107" s="113" t="s">
        <v>1165</v>
      </c>
      <c r="G107" s="113" t="s">
        <v>1170</v>
      </c>
      <c r="H107" s="426">
        <v>15234685.3518</v>
      </c>
      <c r="I107" s="427">
        <v>13.125023561013084</v>
      </c>
      <c r="J107" s="428">
        <v>-0.12732959082547601</v>
      </c>
      <c r="K107" s="428">
        <v>2.1954436628559559E-3</v>
      </c>
      <c r="L107" s="428">
        <v>2.1954436628559559E-3</v>
      </c>
      <c r="M107" s="288"/>
      <c r="N107" s="288"/>
      <c r="O107" s="288"/>
      <c r="P107" s="164"/>
      <c r="Q107" s="193"/>
      <c r="R107" s="76"/>
      <c r="S107" s="76"/>
    </row>
    <row r="108" spans="1:19" s="261" customFormat="1" ht="12.75" customHeight="1">
      <c r="A108" s="112" t="s">
        <v>1294</v>
      </c>
      <c r="B108" s="189">
        <v>20010251059</v>
      </c>
      <c r="C108" s="424" t="s">
        <v>1295</v>
      </c>
      <c r="D108" s="424" t="s">
        <v>1288</v>
      </c>
      <c r="E108" s="113" t="s">
        <v>1176</v>
      </c>
      <c r="F108" s="113" t="s">
        <v>1165</v>
      </c>
      <c r="G108" s="113" t="s">
        <v>1170</v>
      </c>
      <c r="H108" s="426">
        <v>18433412.330800001</v>
      </c>
      <c r="I108" s="427">
        <v>103.12956087169304</v>
      </c>
      <c r="J108" s="428">
        <v>-1.2810016281842529E-2</v>
      </c>
      <c r="K108" s="428">
        <v>2.9928088935802233E-3</v>
      </c>
      <c r="L108" s="428">
        <v>2.9928088935802233E-3</v>
      </c>
      <c r="M108" s="288"/>
      <c r="N108" s="288"/>
      <c r="O108" s="288"/>
      <c r="P108" s="164"/>
      <c r="Q108" s="193"/>
      <c r="R108" s="76"/>
      <c r="S108" s="76"/>
    </row>
    <row r="109" spans="1:19" s="261" customFormat="1" ht="12.75" customHeight="1">
      <c r="A109" s="112" t="s">
        <v>1298</v>
      </c>
      <c r="B109" s="189" t="s">
        <v>1299</v>
      </c>
      <c r="C109" s="424" t="s">
        <v>1300</v>
      </c>
      <c r="D109" s="424" t="s">
        <v>1288</v>
      </c>
      <c r="E109" s="113" t="s">
        <v>1176</v>
      </c>
      <c r="F109" s="113" t="s">
        <v>1165</v>
      </c>
      <c r="G109" s="113" t="s">
        <v>1214</v>
      </c>
      <c r="H109" s="426">
        <v>6604175.3854</v>
      </c>
      <c r="I109" s="427">
        <v>92.437215671343992</v>
      </c>
      <c r="J109" s="428">
        <v>-2.5253678498934451E-2</v>
      </c>
      <c r="K109" s="428">
        <v>4.1171227909049257E-3</v>
      </c>
      <c r="L109" s="428">
        <v>4.1171227909049257E-3</v>
      </c>
      <c r="M109" s="288"/>
      <c r="N109" s="288"/>
      <c r="O109" s="288"/>
      <c r="P109" s="164"/>
      <c r="Q109" s="193"/>
      <c r="R109" s="76"/>
      <c r="S109" s="76"/>
    </row>
    <row r="110" spans="1:19" s="261" customFormat="1" ht="12.75" customHeight="1">
      <c r="A110" s="112" t="s">
        <v>1303</v>
      </c>
      <c r="B110" s="189">
        <v>79301865686</v>
      </c>
      <c r="C110" s="424" t="s">
        <v>1304</v>
      </c>
      <c r="D110" s="424" t="s">
        <v>1288</v>
      </c>
      <c r="E110" s="113" t="s">
        <v>1190</v>
      </c>
      <c r="F110" s="113" t="s">
        <v>1165</v>
      </c>
      <c r="G110" s="113" t="s">
        <v>1170</v>
      </c>
      <c r="H110" s="426">
        <v>13143181.135500001</v>
      </c>
      <c r="I110" s="427">
        <v>114.5399045728159</v>
      </c>
      <c r="J110" s="428">
        <v>2.2473996744134084E-2</v>
      </c>
      <c r="K110" s="428">
        <v>2.6556653115598738E-2</v>
      </c>
      <c r="L110" s="428">
        <v>2.6556653115598738E-2</v>
      </c>
      <c r="M110" s="288"/>
      <c r="N110" s="288"/>
      <c r="O110" s="288"/>
      <c r="P110" s="164"/>
      <c r="Q110" s="193"/>
      <c r="R110" s="76"/>
      <c r="S110" s="76"/>
    </row>
    <row r="111" spans="1:19" s="261" customFormat="1" ht="12.75" customHeight="1">
      <c r="A111" s="112" t="s">
        <v>1435</v>
      </c>
      <c r="B111" s="189" t="s">
        <v>1301</v>
      </c>
      <c r="C111" s="424" t="s">
        <v>1302</v>
      </c>
      <c r="D111" s="424" t="s">
        <v>1288</v>
      </c>
      <c r="E111" s="113" t="s">
        <v>1190</v>
      </c>
      <c r="F111" s="113" t="s">
        <v>1165</v>
      </c>
      <c r="G111" s="113" t="s">
        <v>1170</v>
      </c>
      <c r="H111" s="426">
        <v>4013406.1965999999</v>
      </c>
      <c r="I111" s="427">
        <v>120.81220257954153</v>
      </c>
      <c r="J111" s="428">
        <v>5.0338284840018455E-2</v>
      </c>
      <c r="K111" s="428">
        <v>4.5699030672695207E-2</v>
      </c>
      <c r="L111" s="428">
        <v>4.5699030672695207E-2</v>
      </c>
      <c r="M111" s="288"/>
      <c r="N111" s="288"/>
      <c r="O111" s="288"/>
      <c r="P111" s="164"/>
      <c r="Q111" s="193"/>
      <c r="R111" s="76"/>
      <c r="S111" s="76"/>
    </row>
    <row r="112" spans="1:19" s="261" customFormat="1" ht="12.75" customHeight="1">
      <c r="A112" s="112" t="s">
        <v>1305</v>
      </c>
      <c r="B112" s="189" t="s">
        <v>1306</v>
      </c>
      <c r="C112" s="424" t="s">
        <v>1307</v>
      </c>
      <c r="D112" s="424" t="s">
        <v>1288</v>
      </c>
      <c r="E112" s="113" t="s">
        <v>1190</v>
      </c>
      <c r="F112" s="113" t="s">
        <v>1165</v>
      </c>
      <c r="G112" s="113" t="s">
        <v>1170</v>
      </c>
      <c r="H112" s="426">
        <v>23482442.154800002</v>
      </c>
      <c r="I112" s="427">
        <v>100.79571855904875</v>
      </c>
      <c r="J112" s="428">
        <v>2.6621303286365361E-2</v>
      </c>
      <c r="K112" s="428">
        <v>2.8964802320281979E-2</v>
      </c>
      <c r="L112" s="428">
        <v>2.8964802320281979E-2</v>
      </c>
      <c r="M112" s="288"/>
      <c r="N112" s="288"/>
      <c r="O112" s="288"/>
      <c r="P112" s="164"/>
      <c r="Q112" s="193"/>
      <c r="R112" s="76"/>
      <c r="S112" s="76"/>
    </row>
    <row r="113" spans="1:19" s="261" customFormat="1" ht="12.75" customHeight="1">
      <c r="A113" s="112" t="s">
        <v>1442</v>
      </c>
      <c r="B113" s="189" t="s">
        <v>1451</v>
      </c>
      <c r="C113" s="424" t="s">
        <v>1452</v>
      </c>
      <c r="D113" s="424" t="s">
        <v>1288</v>
      </c>
      <c r="E113" s="113" t="s">
        <v>1190</v>
      </c>
      <c r="F113" s="113" t="s">
        <v>1165</v>
      </c>
      <c r="G113" s="113" t="s">
        <v>1170</v>
      </c>
      <c r="H113" s="426">
        <v>12871264.0573</v>
      </c>
      <c r="I113" s="427">
        <v>102.37573320213049</v>
      </c>
      <c r="J113" s="428">
        <v>-3.6173739301815222E-2</v>
      </c>
      <c r="K113" s="428">
        <v>1.9221512058247958E-2</v>
      </c>
      <c r="L113" s="428">
        <v>1.9221512058247958E-2</v>
      </c>
      <c r="M113" s="288"/>
      <c r="N113" s="288"/>
      <c r="O113" s="288"/>
      <c r="P113" s="164"/>
      <c r="Q113" s="193"/>
      <c r="R113" s="76"/>
      <c r="S113" s="76"/>
    </row>
    <row r="114" spans="1:19" s="261" customFormat="1" ht="12.75" customHeight="1">
      <c r="A114" s="112" t="s">
        <v>1373</v>
      </c>
      <c r="B114" s="189" t="s">
        <v>1374</v>
      </c>
      <c r="C114" s="424" t="s">
        <v>1375</v>
      </c>
      <c r="D114" s="424" t="s">
        <v>1288</v>
      </c>
      <c r="E114" s="113" t="s">
        <v>1176</v>
      </c>
      <c r="F114" s="113" t="s">
        <v>1165</v>
      </c>
      <c r="G114" s="113" t="s">
        <v>1214</v>
      </c>
      <c r="H114" s="426">
        <v>5450466.3597999997</v>
      </c>
      <c r="I114" s="427">
        <v>83.801214184305806</v>
      </c>
      <c r="J114" s="428">
        <v>-8.0601886430617942E-3</v>
      </c>
      <c r="K114" s="428">
        <v>1.5605214907014719E-2</v>
      </c>
      <c r="L114" s="428">
        <v>1.5605214907014719E-2</v>
      </c>
      <c r="M114" s="288"/>
      <c r="N114" s="288"/>
      <c r="O114" s="288"/>
      <c r="P114" s="164"/>
      <c r="Q114" s="193"/>
      <c r="R114" s="76"/>
      <c r="S114" s="76"/>
    </row>
    <row r="115" spans="1:19" s="261" customFormat="1" ht="12.75" customHeight="1">
      <c r="A115" s="112" t="s">
        <v>1308</v>
      </c>
      <c r="B115" s="189" t="s">
        <v>1309</v>
      </c>
      <c r="C115" s="424" t="s">
        <v>1310</v>
      </c>
      <c r="D115" s="424" t="s">
        <v>1288</v>
      </c>
      <c r="E115" s="113" t="s">
        <v>1186</v>
      </c>
      <c r="F115" s="113" t="s">
        <v>1165</v>
      </c>
      <c r="G115" s="113" t="s">
        <v>1170</v>
      </c>
      <c r="H115" s="426">
        <v>13206320.2577</v>
      </c>
      <c r="I115" s="427">
        <v>93.892482293941413</v>
      </c>
      <c r="J115" s="428">
        <v>8.0968897126094674E-3</v>
      </c>
      <c r="K115" s="428">
        <v>8.0968897126092454E-3</v>
      </c>
      <c r="L115" s="428">
        <v>8.0968897126092454E-3</v>
      </c>
      <c r="M115" s="288"/>
      <c r="N115" s="288"/>
      <c r="O115" s="288"/>
      <c r="P115" s="164"/>
      <c r="Q115" s="193"/>
      <c r="R115" s="76"/>
      <c r="S115" s="76"/>
    </row>
    <row r="116" spans="1:19" s="261" customFormat="1" ht="12.75" customHeight="1">
      <c r="A116" s="112" t="s">
        <v>1311</v>
      </c>
      <c r="B116" s="189">
        <v>37884602446</v>
      </c>
      <c r="C116" s="424" t="s">
        <v>1312</v>
      </c>
      <c r="D116" s="424" t="s">
        <v>79</v>
      </c>
      <c r="E116" s="113" t="s">
        <v>1169</v>
      </c>
      <c r="F116" s="113" t="s">
        <v>1165</v>
      </c>
      <c r="G116" s="113" t="s">
        <v>1170</v>
      </c>
      <c r="H116" s="426">
        <v>18836101.238499999</v>
      </c>
      <c r="I116" s="427">
        <v>16.185728810762676</v>
      </c>
      <c r="J116" s="428">
        <v>5.5761091686788555E-2</v>
      </c>
      <c r="K116" s="428">
        <v>5.8829962064004038E-2</v>
      </c>
      <c r="L116" s="428">
        <v>5.8829962064004038E-2</v>
      </c>
      <c r="M116" s="288"/>
      <c r="N116" s="288"/>
      <c r="O116" s="288"/>
      <c r="P116" s="164"/>
      <c r="Q116" s="193"/>
      <c r="R116" s="76"/>
      <c r="S116" s="76"/>
    </row>
    <row r="117" spans="1:19" s="261" customFormat="1" ht="12.75" customHeight="1">
      <c r="A117" s="112" t="s">
        <v>1507</v>
      </c>
      <c r="B117" s="189" t="s">
        <v>1533</v>
      </c>
      <c r="C117" s="424" t="s">
        <v>1534</v>
      </c>
      <c r="D117" s="424" t="s">
        <v>79</v>
      </c>
      <c r="E117" s="113" t="s">
        <v>1169</v>
      </c>
      <c r="F117" s="113" t="s">
        <v>1165</v>
      </c>
      <c r="G117" s="113" t="s">
        <v>1170</v>
      </c>
      <c r="H117" s="426">
        <v>7920292.7490999997</v>
      </c>
      <c r="I117" s="427">
        <v>87.236574904664351</v>
      </c>
      <c r="J117" s="428">
        <v>0.16174569564332031</v>
      </c>
      <c r="K117" s="428">
        <v>6.76728916980609E-2</v>
      </c>
      <c r="L117" s="428">
        <v>6.76728916980609E-2</v>
      </c>
      <c r="M117" s="288"/>
      <c r="N117" s="288"/>
      <c r="O117" s="288"/>
      <c r="P117" s="164"/>
      <c r="Q117" s="193"/>
      <c r="R117" s="76"/>
      <c r="S117" s="76"/>
    </row>
    <row r="118" spans="1:19" s="261" customFormat="1" ht="12.75" customHeight="1">
      <c r="A118" s="112" t="s">
        <v>1376</v>
      </c>
      <c r="B118" s="189" t="s">
        <v>1313</v>
      </c>
      <c r="C118" s="424" t="s">
        <v>1314</v>
      </c>
      <c r="D118" s="424" t="s">
        <v>79</v>
      </c>
      <c r="E118" s="113" t="s">
        <v>1176</v>
      </c>
      <c r="F118" s="113" t="s">
        <v>1165</v>
      </c>
      <c r="G118" s="113" t="s">
        <v>1214</v>
      </c>
      <c r="H118" s="426">
        <v>11977964.8543</v>
      </c>
      <c r="I118" s="427">
        <v>98.930211118920624</v>
      </c>
      <c r="J118" s="428">
        <v>-1.9938143231670535E-2</v>
      </c>
      <c r="K118" s="428">
        <v>3.4404270951022831E-3</v>
      </c>
      <c r="L118" s="428">
        <v>3.4404270951022831E-3</v>
      </c>
      <c r="M118" s="288"/>
      <c r="N118" s="288"/>
      <c r="O118" s="288"/>
      <c r="P118" s="164"/>
      <c r="Q118" s="193"/>
      <c r="R118" s="76"/>
      <c r="S118" s="76"/>
    </row>
    <row r="119" spans="1:19" s="261" customFormat="1" ht="12.75" customHeight="1">
      <c r="A119" s="112" t="s">
        <v>1508</v>
      </c>
      <c r="B119" s="189">
        <v>94465089647</v>
      </c>
      <c r="C119" s="424" t="s">
        <v>1315</v>
      </c>
      <c r="D119" s="424" t="s">
        <v>79</v>
      </c>
      <c r="E119" s="113" t="s">
        <v>1173</v>
      </c>
      <c r="F119" s="113" t="s">
        <v>1165</v>
      </c>
      <c r="G119" s="113" t="s">
        <v>1170</v>
      </c>
      <c r="H119" s="426">
        <v>135595728.6956</v>
      </c>
      <c r="I119" s="427">
        <v>186.96016739012595</v>
      </c>
      <c r="J119" s="428">
        <v>2.7408347677577716E-3</v>
      </c>
      <c r="K119" s="428">
        <v>1.1798690084719787E-2</v>
      </c>
      <c r="L119" s="428">
        <v>1.1798690084719787E-2</v>
      </c>
      <c r="M119" s="288"/>
      <c r="N119" s="288"/>
      <c r="O119" s="288"/>
      <c r="P119" s="164"/>
      <c r="Q119" s="193"/>
      <c r="R119" s="76"/>
      <c r="S119" s="76"/>
    </row>
    <row r="120" spans="1:19" s="261" customFormat="1" ht="12.75" customHeight="1">
      <c r="A120" s="112" t="s">
        <v>1316</v>
      </c>
      <c r="B120" s="189" t="s">
        <v>1317</v>
      </c>
      <c r="C120" s="424" t="s">
        <v>1318</v>
      </c>
      <c r="D120" s="424" t="s">
        <v>79</v>
      </c>
      <c r="E120" s="113" t="s">
        <v>1186</v>
      </c>
      <c r="F120" s="113" t="s">
        <v>1165</v>
      </c>
      <c r="G120" s="113" t="s">
        <v>1170</v>
      </c>
      <c r="H120" s="426">
        <v>8288616.2329000002</v>
      </c>
      <c r="I120" s="427">
        <v>106.44712146342906</v>
      </c>
      <c r="J120" s="428">
        <v>3.4203430715629146E-4</v>
      </c>
      <c r="K120" s="428">
        <v>3.4203430715606942E-4</v>
      </c>
      <c r="L120" s="428">
        <v>3.4203430715606942E-4</v>
      </c>
      <c r="M120" s="288"/>
      <c r="N120" s="288"/>
      <c r="O120" s="288"/>
      <c r="P120" s="164"/>
      <c r="Q120" s="193"/>
      <c r="R120" s="76"/>
      <c r="S120" s="76"/>
    </row>
    <row r="121" spans="1:19" s="261" customFormat="1" ht="12.75" customHeight="1">
      <c r="A121" s="112" t="s">
        <v>1319</v>
      </c>
      <c r="B121" s="189" t="s">
        <v>1320</v>
      </c>
      <c r="C121" s="424" t="s">
        <v>1321</v>
      </c>
      <c r="D121" s="424" t="s">
        <v>79</v>
      </c>
      <c r="E121" s="113" t="s">
        <v>1186</v>
      </c>
      <c r="F121" s="113" t="s">
        <v>1165</v>
      </c>
      <c r="G121" s="113" t="s">
        <v>1214</v>
      </c>
      <c r="H121" s="426">
        <v>12914081.423</v>
      </c>
      <c r="I121" s="427">
        <v>97.045339600389767</v>
      </c>
      <c r="J121" s="428">
        <v>-2.2645380415360905E-2</v>
      </c>
      <c r="K121" s="428">
        <v>2.7797758190433175E-3</v>
      </c>
      <c r="L121" s="428">
        <v>2.7797758190433175E-3</v>
      </c>
      <c r="M121" s="288"/>
      <c r="N121" s="288"/>
      <c r="O121" s="288"/>
      <c r="P121" s="164"/>
      <c r="Q121" s="193"/>
      <c r="R121" s="76"/>
      <c r="S121" s="76"/>
    </row>
    <row r="122" spans="1:19" s="261" customFormat="1" ht="12.75" customHeight="1">
      <c r="A122" s="112" t="s">
        <v>1322</v>
      </c>
      <c r="B122" s="189">
        <v>35313366580</v>
      </c>
      <c r="C122" s="424" t="s">
        <v>1323</v>
      </c>
      <c r="D122" s="424" t="s">
        <v>79</v>
      </c>
      <c r="E122" s="113" t="s">
        <v>1176</v>
      </c>
      <c r="F122" s="113" t="s">
        <v>1324</v>
      </c>
      <c r="G122" s="113" t="s">
        <v>1170</v>
      </c>
      <c r="H122" s="426">
        <v>43451409.520400003</v>
      </c>
      <c r="I122" s="427">
        <v>152.08109999999999</v>
      </c>
      <c r="J122" s="428">
        <v>0.17137320876242668</v>
      </c>
      <c r="K122" s="428">
        <v>1.0311961672848646E-4</v>
      </c>
      <c r="L122" s="428">
        <v>1.0311961672848646E-4</v>
      </c>
      <c r="M122" s="288"/>
      <c r="N122" s="288"/>
      <c r="O122" s="288"/>
      <c r="P122" s="164"/>
      <c r="Q122" s="193"/>
      <c r="R122" s="76"/>
      <c r="S122" s="76"/>
    </row>
    <row r="123" spans="1:19" s="261" customFormat="1" ht="12.75" customHeight="1">
      <c r="A123" s="112" t="s">
        <v>1165</v>
      </c>
      <c r="B123" s="189" t="s">
        <v>1165</v>
      </c>
      <c r="C123" s="424" t="s">
        <v>1165</v>
      </c>
      <c r="D123" s="424" t="s">
        <v>1165</v>
      </c>
      <c r="E123" s="113" t="s">
        <v>1165</v>
      </c>
      <c r="F123" s="113" t="s">
        <v>1325</v>
      </c>
      <c r="G123" s="113" t="s">
        <v>1170</v>
      </c>
      <c r="H123" s="426">
        <v>146569613.42179999</v>
      </c>
      <c r="I123" s="427">
        <v>152.08109999999999</v>
      </c>
      <c r="J123" s="428">
        <v>-1.8046229367951083E-2</v>
      </c>
      <c r="K123" s="428">
        <v>1.0311961672848646E-4</v>
      </c>
      <c r="L123" s="428">
        <v>1.0311961672848646E-4</v>
      </c>
      <c r="M123" s="288"/>
      <c r="N123" s="288"/>
      <c r="O123" s="288"/>
      <c r="P123" s="164"/>
      <c r="Q123" s="193"/>
      <c r="R123" s="76"/>
      <c r="S123" s="76"/>
    </row>
    <row r="124" spans="1:19" s="261" customFormat="1" ht="12.75" customHeight="1">
      <c r="A124" s="112" t="s">
        <v>1326</v>
      </c>
      <c r="B124" s="189">
        <v>41002460007</v>
      </c>
      <c r="C124" s="424" t="s">
        <v>1327</v>
      </c>
      <c r="D124" s="424" t="s">
        <v>79</v>
      </c>
      <c r="E124" s="113" t="s">
        <v>1169</v>
      </c>
      <c r="F124" s="113" t="s">
        <v>1165</v>
      </c>
      <c r="G124" s="113" t="s">
        <v>1170</v>
      </c>
      <c r="H124" s="426">
        <v>41225430.766800001</v>
      </c>
      <c r="I124" s="427">
        <v>164.39570454004908</v>
      </c>
      <c r="J124" s="428">
        <v>8.7982507319112502E-2</v>
      </c>
      <c r="K124" s="428">
        <v>8.4572472748047245E-2</v>
      </c>
      <c r="L124" s="428">
        <v>8.4572472748047245E-2</v>
      </c>
      <c r="M124" s="288"/>
      <c r="N124" s="288"/>
      <c r="O124" s="288"/>
      <c r="P124" s="164"/>
      <c r="Q124" s="193"/>
      <c r="R124" s="76"/>
      <c r="S124" s="76"/>
    </row>
    <row r="125" spans="1:19" s="261" customFormat="1" ht="12.75" customHeight="1">
      <c r="A125" s="112" t="s">
        <v>1328</v>
      </c>
      <c r="B125" s="189">
        <v>58320210450</v>
      </c>
      <c r="C125" s="424" t="s">
        <v>1329</v>
      </c>
      <c r="D125" s="424" t="s">
        <v>79</v>
      </c>
      <c r="E125" s="113" t="s">
        <v>1186</v>
      </c>
      <c r="F125" s="113" t="s">
        <v>1165</v>
      </c>
      <c r="G125" s="113" t="s">
        <v>1170</v>
      </c>
      <c r="H125" s="426">
        <v>3354622.7075999998</v>
      </c>
      <c r="I125" s="427">
        <v>117.39024678838489</v>
      </c>
      <c r="J125" s="428">
        <v>1.5405347916557233E-2</v>
      </c>
      <c r="K125" s="428">
        <v>2.8254965102330276E-2</v>
      </c>
      <c r="L125" s="428">
        <v>2.8254965102330276E-2</v>
      </c>
      <c r="M125" s="288"/>
      <c r="N125" s="288"/>
      <c r="O125" s="288"/>
      <c r="P125" s="164"/>
      <c r="Q125" s="193"/>
      <c r="R125" s="76"/>
      <c r="S125" s="76"/>
    </row>
    <row r="126" spans="1:19" s="261" customFormat="1" ht="12.75" customHeight="1">
      <c r="A126" s="112" t="s">
        <v>1330</v>
      </c>
      <c r="B126" s="189">
        <v>31982273976</v>
      </c>
      <c r="C126" s="424" t="s">
        <v>1331</v>
      </c>
      <c r="D126" s="424" t="s">
        <v>79</v>
      </c>
      <c r="E126" s="113" t="s">
        <v>1186</v>
      </c>
      <c r="F126" s="113" t="s">
        <v>1165</v>
      </c>
      <c r="G126" s="113" t="s">
        <v>1170</v>
      </c>
      <c r="H126" s="426">
        <v>3741497.2239999999</v>
      </c>
      <c r="I126" s="427">
        <v>125.83821841202342</v>
      </c>
      <c r="J126" s="428">
        <v>0.10091605863784836</v>
      </c>
      <c r="K126" s="428">
        <v>3.993510109840126E-2</v>
      </c>
      <c r="L126" s="428">
        <v>3.993510109840126E-2</v>
      </c>
      <c r="M126" s="288"/>
      <c r="N126" s="288"/>
      <c r="O126" s="288"/>
      <c r="P126" s="164"/>
      <c r="Q126" s="193"/>
      <c r="R126" s="76"/>
      <c r="S126" s="76"/>
    </row>
    <row r="127" spans="1:19" s="261" customFormat="1" ht="12.75" customHeight="1">
      <c r="A127" s="112" t="s">
        <v>1332</v>
      </c>
      <c r="B127" s="189" t="s">
        <v>1333</v>
      </c>
      <c r="C127" s="424" t="s">
        <v>1334</v>
      </c>
      <c r="D127" s="424" t="s">
        <v>79</v>
      </c>
      <c r="E127" s="113" t="s">
        <v>1186</v>
      </c>
      <c r="F127" s="113" t="s">
        <v>1165</v>
      </c>
      <c r="G127" s="113" t="s">
        <v>1170</v>
      </c>
      <c r="H127" s="426">
        <v>2609276.7982999999</v>
      </c>
      <c r="I127" s="427">
        <v>131.88990745272704</v>
      </c>
      <c r="J127" s="428">
        <v>6.0075029695666027E-2</v>
      </c>
      <c r="K127" s="428">
        <v>5.3933605502033632E-2</v>
      </c>
      <c r="L127" s="428">
        <v>5.3933605502033632E-2</v>
      </c>
      <c r="M127" s="288"/>
      <c r="N127" s="288"/>
      <c r="O127" s="288"/>
      <c r="P127" s="164"/>
      <c r="Q127" s="193"/>
      <c r="R127" s="76"/>
      <c r="S127" s="76"/>
    </row>
    <row r="128" spans="1:19" s="261" customFormat="1" ht="12.75" customHeight="1">
      <c r="A128" s="112" t="s">
        <v>1335</v>
      </c>
      <c r="B128" s="189">
        <v>40820433166</v>
      </c>
      <c r="C128" s="424" t="s">
        <v>1336</v>
      </c>
      <c r="D128" s="424" t="s">
        <v>79</v>
      </c>
      <c r="E128" s="113" t="s">
        <v>1186</v>
      </c>
      <c r="F128" s="113" t="s">
        <v>1165</v>
      </c>
      <c r="G128" s="113" t="s">
        <v>1170</v>
      </c>
      <c r="H128" s="426">
        <v>1992616.0151</v>
      </c>
      <c r="I128" s="427">
        <v>132.37585391488608</v>
      </c>
      <c r="J128" s="428">
        <v>5.5527168874389687E-2</v>
      </c>
      <c r="K128" s="428">
        <v>4.8145133674055929E-2</v>
      </c>
      <c r="L128" s="428">
        <v>4.8145133674055929E-2</v>
      </c>
      <c r="M128" s="288"/>
      <c r="N128" s="288"/>
      <c r="O128" s="288"/>
      <c r="P128" s="164"/>
      <c r="Q128" s="193"/>
      <c r="R128" s="76"/>
      <c r="S128" s="76"/>
    </row>
    <row r="129" spans="1:19" s="261" customFormat="1" ht="12.75" customHeight="1">
      <c r="A129" s="112" t="s">
        <v>1505</v>
      </c>
      <c r="B129" s="189" t="s">
        <v>1337</v>
      </c>
      <c r="C129" s="424" t="s">
        <v>1338</v>
      </c>
      <c r="D129" s="424" t="s">
        <v>79</v>
      </c>
      <c r="E129" s="113" t="s">
        <v>1173</v>
      </c>
      <c r="F129" s="113" t="s">
        <v>1165</v>
      </c>
      <c r="G129" s="113" t="s">
        <v>1170</v>
      </c>
      <c r="H129" s="426">
        <v>18698828.623199999</v>
      </c>
      <c r="I129" s="427">
        <v>97.022452654662587</v>
      </c>
      <c r="J129" s="428">
        <v>2.043635631000118E-2</v>
      </c>
      <c r="K129" s="428">
        <v>2.836188958823449E-2</v>
      </c>
      <c r="L129" s="428">
        <v>2.836188958823449E-2</v>
      </c>
      <c r="M129" s="288"/>
      <c r="N129" s="288"/>
      <c r="O129" s="288"/>
      <c r="P129" s="164"/>
      <c r="Q129" s="193"/>
      <c r="R129" s="76"/>
      <c r="S129" s="76"/>
    </row>
    <row r="130" spans="1:19" s="261" customFormat="1" ht="12.75" customHeight="1">
      <c r="A130" s="112" t="s">
        <v>1506</v>
      </c>
      <c r="B130" s="189">
        <v>84643903663</v>
      </c>
      <c r="C130" s="424" t="s">
        <v>1339</v>
      </c>
      <c r="D130" s="424" t="s">
        <v>79</v>
      </c>
      <c r="E130" s="113" t="s">
        <v>1173</v>
      </c>
      <c r="F130" s="113" t="s">
        <v>1165</v>
      </c>
      <c r="G130" s="113" t="s">
        <v>1170</v>
      </c>
      <c r="H130" s="426">
        <v>34775412.260799997</v>
      </c>
      <c r="I130" s="427">
        <v>161.03780116566702</v>
      </c>
      <c r="J130" s="428">
        <v>3.4943809210062016E-2</v>
      </c>
      <c r="K130" s="428">
        <v>3.465493353332505E-2</v>
      </c>
      <c r="L130" s="428">
        <v>3.465493353332505E-2</v>
      </c>
      <c r="M130" s="288"/>
      <c r="N130" s="288"/>
      <c r="O130" s="288"/>
      <c r="P130" s="164"/>
      <c r="Q130" s="193"/>
      <c r="R130" s="76"/>
      <c r="S130" s="76"/>
    </row>
    <row r="131" spans="1:19" s="261" customFormat="1" ht="12.75" customHeight="1">
      <c r="A131" s="112" t="s">
        <v>1340</v>
      </c>
      <c r="B131" s="189" t="s">
        <v>1341</v>
      </c>
      <c r="C131" s="424" t="s">
        <v>1342</v>
      </c>
      <c r="D131" s="424" t="s">
        <v>79</v>
      </c>
      <c r="E131" s="113" t="s">
        <v>1186</v>
      </c>
      <c r="F131" s="113" t="s">
        <v>1165</v>
      </c>
      <c r="G131" s="113" t="s">
        <v>1170</v>
      </c>
      <c r="H131" s="426">
        <v>9382539.6439999994</v>
      </c>
      <c r="I131" s="427">
        <v>105.65022580400954</v>
      </c>
      <c r="J131" s="428">
        <v>0.13879636701108855</v>
      </c>
      <c r="K131" s="428">
        <v>6.4397149202274573E-2</v>
      </c>
      <c r="L131" s="428">
        <v>6.4397149202274573E-2</v>
      </c>
      <c r="M131" s="288"/>
      <c r="N131" s="288"/>
      <c r="O131" s="288"/>
      <c r="P131" s="164"/>
      <c r="Q131" s="193"/>
      <c r="R131" s="76"/>
      <c r="S131" s="76"/>
    </row>
    <row r="132" spans="1:19" s="261" customFormat="1" ht="12.75" customHeight="1">
      <c r="A132" s="112" t="s">
        <v>1504</v>
      </c>
      <c r="B132" s="189" t="s">
        <v>1517</v>
      </c>
      <c r="C132" s="424" t="s">
        <v>1518</v>
      </c>
      <c r="D132" s="424" t="s">
        <v>79</v>
      </c>
      <c r="E132" s="113" t="s">
        <v>1186</v>
      </c>
      <c r="F132" s="113" t="s">
        <v>1165</v>
      </c>
      <c r="G132" s="113" t="s">
        <v>1170</v>
      </c>
      <c r="H132" s="426">
        <v>25297199.339899998</v>
      </c>
      <c r="I132" s="427">
        <v>99.555131813855866</v>
      </c>
      <c r="J132" s="428">
        <v>1.21359179828473E-3</v>
      </c>
      <c r="K132" s="428">
        <v>1.0415396862729409E-2</v>
      </c>
      <c r="L132" s="428">
        <v>1.0415396862729409E-2</v>
      </c>
      <c r="M132" s="288"/>
      <c r="N132" s="288"/>
      <c r="O132" s="288"/>
      <c r="P132" s="164"/>
      <c r="Q132" s="193"/>
      <c r="R132" s="76"/>
      <c r="S132" s="76"/>
    </row>
    <row r="133" spans="1:19" s="261" customFormat="1" ht="12.75" customHeight="1">
      <c r="A133" s="112" t="s">
        <v>1343</v>
      </c>
      <c r="B133" s="189" t="s">
        <v>1344</v>
      </c>
      <c r="C133" s="424" t="s">
        <v>1345</v>
      </c>
      <c r="D133" s="424" t="s">
        <v>79</v>
      </c>
      <c r="E133" s="113" t="s">
        <v>1186</v>
      </c>
      <c r="F133" s="113" t="s">
        <v>1165</v>
      </c>
      <c r="G133" s="113" t="s">
        <v>1170</v>
      </c>
      <c r="H133" s="426">
        <v>30735530.069400001</v>
      </c>
      <c r="I133" s="427">
        <v>95.506470050748376</v>
      </c>
      <c r="J133" s="428">
        <v>7.6013415209432722E-3</v>
      </c>
      <c r="K133" s="428">
        <v>2.7400390415537546E-2</v>
      </c>
      <c r="L133" s="428">
        <v>2.7400390415537546E-2</v>
      </c>
      <c r="M133" s="288"/>
      <c r="N133" s="288"/>
      <c r="O133" s="288"/>
      <c r="P133" s="164"/>
      <c r="Q133" s="193"/>
      <c r="R133" s="76"/>
      <c r="S133" s="76"/>
    </row>
    <row r="134" spans="1:19" s="261" customFormat="1" ht="12.75" customHeight="1">
      <c r="A134" s="112" t="s">
        <v>1346</v>
      </c>
      <c r="B134" s="189">
        <v>56062339448</v>
      </c>
      <c r="C134" s="424" t="s">
        <v>1347</v>
      </c>
      <c r="D134" s="424" t="s">
        <v>79</v>
      </c>
      <c r="E134" s="113" t="s">
        <v>1176</v>
      </c>
      <c r="F134" s="113" t="s">
        <v>1165</v>
      </c>
      <c r="G134" s="113" t="s">
        <v>1170</v>
      </c>
      <c r="H134" s="426">
        <v>210229898.10640001</v>
      </c>
      <c r="I134" s="427">
        <v>23.397727700138091</v>
      </c>
      <c r="J134" s="428">
        <v>-5.5691294187424467E-2</v>
      </c>
      <c r="K134" s="428">
        <v>-7.133087835851093E-4</v>
      </c>
      <c r="L134" s="428">
        <v>-7.133087835851093E-4</v>
      </c>
      <c r="M134" s="288"/>
      <c r="N134" s="288"/>
      <c r="O134" s="288"/>
      <c r="P134" s="164"/>
      <c r="Q134" s="193"/>
      <c r="R134" s="76"/>
      <c r="S134" s="76"/>
    </row>
    <row r="135" spans="1:19" s="261" customFormat="1" ht="12.75" customHeight="1">
      <c r="A135" s="112" t="s">
        <v>1348</v>
      </c>
      <c r="B135" s="189">
        <v>88183360964</v>
      </c>
      <c r="C135" s="424" t="s">
        <v>1349</v>
      </c>
      <c r="D135" s="424" t="s">
        <v>79</v>
      </c>
      <c r="E135" s="113" t="s">
        <v>1169</v>
      </c>
      <c r="F135" s="113" t="s">
        <v>1165</v>
      </c>
      <c r="G135" s="113" t="s">
        <v>1214</v>
      </c>
      <c r="H135" s="426">
        <v>32747311.457899999</v>
      </c>
      <c r="I135" s="427">
        <v>266.47931796353208</v>
      </c>
      <c r="J135" s="428">
        <v>3.6749066211936743E-2</v>
      </c>
      <c r="K135" s="428">
        <v>5.8712464230789685E-2</v>
      </c>
      <c r="L135" s="428">
        <v>5.8712464230789685E-2</v>
      </c>
      <c r="M135" s="288"/>
      <c r="N135" s="288"/>
      <c r="O135" s="288"/>
      <c r="P135" s="164"/>
      <c r="Q135" s="193"/>
      <c r="R135" s="76"/>
      <c r="S135" s="76"/>
    </row>
    <row r="136" spans="1:19" ht="18.75" customHeight="1">
      <c r="A136" s="567" t="s">
        <v>405</v>
      </c>
      <c r="B136" s="568"/>
      <c r="C136" s="568"/>
      <c r="D136" s="568"/>
      <c r="E136" s="569"/>
      <c r="F136" s="569"/>
      <c r="G136" s="569"/>
      <c r="H136" s="570">
        <f>SUM(H11:H135)</f>
        <v>2167673349.6828008</v>
      </c>
      <c r="I136" s="570"/>
      <c r="J136" s="571">
        <v>8.8744625426229184E-4</v>
      </c>
      <c r="K136" s="571"/>
      <c r="L136" s="571"/>
      <c r="M136" s="288"/>
      <c r="N136" s="288"/>
      <c r="O136" s="288"/>
      <c r="P136" s="164"/>
    </row>
    <row r="137" spans="1:19" ht="12.75" customHeight="1">
      <c r="A137" s="21" t="s">
        <v>307</v>
      </c>
      <c r="M137" s="164"/>
      <c r="N137" s="164"/>
      <c r="O137" s="164"/>
      <c r="P137" s="164"/>
    </row>
    <row r="138" spans="1:19" s="261" customFormat="1" ht="12.75" customHeight="1">
      <c r="A138" s="21"/>
      <c r="F138" s="222" t="s">
        <v>454</v>
      </c>
      <c r="G138" s="222"/>
      <c r="M138" s="164"/>
      <c r="N138" s="164"/>
      <c r="O138" s="164"/>
      <c r="P138" s="164"/>
    </row>
    <row r="139" spans="1:19" ht="12.75" customHeight="1">
      <c r="A139" s="45" t="s">
        <v>410</v>
      </c>
      <c r="C139" s="221"/>
      <c r="F139" s="222" t="s">
        <v>455</v>
      </c>
      <c r="G139" s="222"/>
      <c r="M139" s="164"/>
      <c r="N139" s="164"/>
      <c r="O139" s="164"/>
      <c r="P139" s="164"/>
    </row>
    <row r="140" spans="1:19" ht="12.75" customHeight="1">
      <c r="A140" s="46" t="s">
        <v>456</v>
      </c>
      <c r="F140" s="222"/>
      <c r="G140" s="222"/>
      <c r="M140" s="164"/>
      <c r="N140" s="164"/>
      <c r="O140" s="164"/>
      <c r="P140" s="164"/>
    </row>
    <row r="141" spans="1:19" ht="12.75" customHeight="1">
      <c r="A141" s="33" t="s">
        <v>109</v>
      </c>
      <c r="M141" s="164"/>
      <c r="N141" s="164"/>
      <c r="O141" s="164"/>
      <c r="P141" s="164"/>
    </row>
    <row r="142" spans="1:19" ht="12.75" customHeight="1">
      <c r="A142" s="528" t="s">
        <v>110</v>
      </c>
      <c r="H142" s="132"/>
    </row>
    <row r="143" spans="1:19" ht="12.75" customHeight="1">
      <c r="A143" s="528" t="s">
        <v>457</v>
      </c>
      <c r="H143" s="76"/>
    </row>
    <row r="144" spans="1:19" ht="12.75" customHeight="1">
      <c r="A144" s="32" t="s">
        <v>1372</v>
      </c>
      <c r="B144" s="48"/>
      <c r="C144" s="48"/>
      <c r="D144" s="48"/>
      <c r="E144" s="48"/>
      <c r="F144" s="48"/>
      <c r="G144" s="48"/>
      <c r="H144" s="48"/>
      <c r="I144" s="48"/>
      <c r="J144" s="48"/>
    </row>
    <row r="145" spans="1:12" s="261" customFormat="1" ht="12.75" customHeight="1">
      <c r="A145" s="33" t="s">
        <v>1586</v>
      </c>
      <c r="B145" s="48"/>
      <c r="C145" s="48"/>
      <c r="D145" s="48"/>
      <c r="E145" s="48"/>
      <c r="F145" s="48"/>
      <c r="G145" s="48"/>
      <c r="H145" s="48"/>
      <c r="I145" s="48"/>
      <c r="J145" s="48"/>
    </row>
    <row r="146" spans="1:12" s="261" customFormat="1">
      <c r="A146" s="606" t="s">
        <v>399</v>
      </c>
      <c r="B146" s="607"/>
      <c r="C146" s="607"/>
      <c r="D146" s="590"/>
      <c r="E146" s="945"/>
      <c r="F146" s="945"/>
      <c r="G146" s="945"/>
      <c r="H146" s="945"/>
      <c r="I146" s="945"/>
      <c r="J146" s="945"/>
      <c r="K146" s="945"/>
      <c r="L146" s="945"/>
    </row>
    <row r="147" spans="1:12" s="261" customFormat="1">
      <c r="A147" s="590" t="s">
        <v>173</v>
      </c>
      <c r="B147" s="590"/>
      <c r="C147" s="590"/>
      <c r="D147" s="590"/>
      <c r="E147" s="49"/>
      <c r="F147" s="49"/>
      <c r="G147" s="49"/>
      <c r="H147" s="49"/>
      <c r="I147" s="49"/>
      <c r="J147" s="49"/>
    </row>
    <row r="148" spans="1:12" ht="12.75" customHeight="1">
      <c r="A148" s="590" t="s">
        <v>230</v>
      </c>
      <c r="B148" s="590"/>
      <c r="C148" s="590"/>
      <c r="D148" s="590"/>
    </row>
    <row r="149" spans="1:12" ht="12.75" customHeight="1">
      <c r="A149" s="611" t="s">
        <v>81</v>
      </c>
    </row>
    <row r="150" spans="1:12" ht="12.75" customHeight="1"/>
    <row r="151" spans="1:12" ht="12.75" customHeight="1">
      <c r="L151" s="34" t="s">
        <v>1078</v>
      </c>
    </row>
    <row r="152" spans="1:12" ht="12.75" customHeight="1"/>
    <row r="153" spans="1:12" ht="12.75" customHeight="1"/>
    <row r="154" spans="1:12" ht="12.75" customHeight="1"/>
    <row r="155" spans="1:12">
      <c r="A155" s="53"/>
      <c r="B155" s="53"/>
      <c r="C155" s="53"/>
      <c r="D155" s="53"/>
      <c r="E155" s="53"/>
      <c r="F155" s="53"/>
      <c r="G155" s="53"/>
      <c r="H155" s="53"/>
      <c r="I155" s="53"/>
      <c r="J155" s="53"/>
      <c r="K155" s="53"/>
    </row>
    <row r="156" spans="1:12" ht="12.75" customHeight="1"/>
    <row r="157" spans="1:12" ht="12.75" customHeight="1">
      <c r="A157" s="33"/>
    </row>
    <row r="158" spans="1:12" ht="12.75" customHeight="1">
      <c r="A158" s="53"/>
    </row>
    <row r="159" spans="1:12" ht="12.75" customHeight="1">
      <c r="A159" s="33"/>
    </row>
    <row r="160" spans="1:12" ht="12.75" customHeight="1">
      <c r="A160" s="33"/>
    </row>
    <row r="161" spans="1:1" ht="12.75" customHeight="1">
      <c r="A161" s="53"/>
    </row>
    <row r="162" spans="1:1" ht="12.75" customHeight="1"/>
    <row r="163" spans="1:1" ht="12.75" customHeight="1">
      <c r="A163" s="33"/>
    </row>
    <row r="164" spans="1:1" ht="12.75" customHeight="1">
      <c r="A164" s="53"/>
    </row>
    <row r="165" spans="1:1" ht="12.75" customHeight="1">
      <c r="A165" s="56"/>
    </row>
    <row r="166" spans="1:1" ht="12.75" customHeight="1">
      <c r="A166" s="33"/>
    </row>
    <row r="167" spans="1:1" ht="12.75" customHeight="1">
      <c r="A167" s="53"/>
    </row>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sheetData>
  <mergeCells count="3">
    <mergeCell ref="K8:L8"/>
    <mergeCell ref="H6:I6"/>
    <mergeCell ref="H7:I7"/>
  </mergeCells>
  <hyperlinks>
    <hyperlink ref="A149" location="'2 Sadržaj'!A1" display="Sadržaj / Contents"/>
  </hyperlinks>
  <pageMargins left="0.7" right="0.7" top="0.75" bottom="0.75" header="0.3" footer="0.3"/>
  <pageSetup paperSize="9" scale="38" orientation="portrait" r:id="rId1"/>
  <ignoredErrors>
    <ignoredError sqref="B17:B13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682</v>
      </c>
      <c r="M1" s="137" t="str">
        <f>Naslovnica!A20</f>
        <v>Siječanj 2023.</v>
      </c>
    </row>
    <row r="2" spans="1:13" ht="12.75" customHeight="1">
      <c r="A2" s="533" t="s">
        <v>683</v>
      </c>
      <c r="M2" s="527" t="str">
        <f>Naslovnica!A24</f>
        <v>January 2023</v>
      </c>
    </row>
    <row r="3" spans="1:13" ht="12.75" customHeight="1">
      <c r="A3" s="10"/>
      <c r="M3" s="11"/>
    </row>
    <row r="4" spans="1:13" ht="12.75" customHeight="1">
      <c r="A4" s="63"/>
      <c r="B4" s="63"/>
      <c r="C4" s="63"/>
      <c r="D4" s="63"/>
      <c r="E4" s="63"/>
      <c r="F4" s="63"/>
      <c r="G4" s="63"/>
      <c r="H4" s="63"/>
      <c r="I4" s="63"/>
      <c r="J4" s="63"/>
      <c r="K4" s="63"/>
      <c r="L4" s="63"/>
      <c r="M4" s="13" t="s">
        <v>1571</v>
      </c>
    </row>
    <row r="5" spans="1:13" ht="25.5" customHeight="1">
      <c r="A5" s="1215" t="s">
        <v>416</v>
      </c>
      <c r="B5" s="1216" t="s">
        <v>417</v>
      </c>
      <c r="C5" s="1217"/>
      <c r="D5" s="1212" t="s">
        <v>418</v>
      </c>
      <c r="E5" s="1213"/>
      <c r="F5" s="1212" t="s">
        <v>419</v>
      </c>
      <c r="G5" s="1213"/>
      <c r="H5" s="1212" t="s">
        <v>420</v>
      </c>
      <c r="I5" s="1213"/>
      <c r="J5" s="1212" t="s">
        <v>421</v>
      </c>
      <c r="K5" s="1213"/>
      <c r="L5" s="1212" t="s">
        <v>422</v>
      </c>
      <c r="M5" s="1213"/>
    </row>
    <row r="6" spans="1:13" ht="12.75" customHeight="1">
      <c r="A6" s="1215"/>
      <c r="B6" s="572" t="s">
        <v>31</v>
      </c>
      <c r="C6" s="572" t="s">
        <v>32</v>
      </c>
      <c r="D6" s="572" t="s">
        <v>31</v>
      </c>
      <c r="E6" s="572" t="s">
        <v>32</v>
      </c>
      <c r="F6" s="572" t="s">
        <v>31</v>
      </c>
      <c r="G6" s="572" t="s">
        <v>32</v>
      </c>
      <c r="H6" s="572" t="s">
        <v>31</v>
      </c>
      <c r="I6" s="572" t="s">
        <v>32</v>
      </c>
      <c r="J6" s="572" t="s">
        <v>31</v>
      </c>
      <c r="K6" s="572" t="s">
        <v>32</v>
      </c>
      <c r="L6" s="572" t="s">
        <v>31</v>
      </c>
      <c r="M6" s="572" t="s">
        <v>32</v>
      </c>
    </row>
    <row r="7" spans="1:13" ht="12.75" customHeight="1">
      <c r="A7" s="1215"/>
      <c r="B7" s="573" t="s">
        <v>29</v>
      </c>
      <c r="C7" s="573" t="s">
        <v>30</v>
      </c>
      <c r="D7" s="573" t="s">
        <v>29</v>
      </c>
      <c r="E7" s="573" t="s">
        <v>30</v>
      </c>
      <c r="F7" s="573" t="s">
        <v>29</v>
      </c>
      <c r="G7" s="573" t="s">
        <v>30</v>
      </c>
      <c r="H7" s="573" t="s">
        <v>29</v>
      </c>
      <c r="I7" s="573" t="s">
        <v>30</v>
      </c>
      <c r="J7" s="573" t="s">
        <v>29</v>
      </c>
      <c r="K7" s="573" t="s">
        <v>30</v>
      </c>
      <c r="L7" s="573" t="s">
        <v>29</v>
      </c>
      <c r="M7" s="573" t="s">
        <v>30</v>
      </c>
    </row>
    <row r="8" spans="1:13" ht="21.75">
      <c r="A8" s="128" t="s">
        <v>1133</v>
      </c>
      <c r="B8" s="936">
        <v>30551.543899999997</v>
      </c>
      <c r="C8" s="937">
        <v>0.10917032757082969</v>
      </c>
      <c r="D8" s="936">
        <v>9641.9480600000006</v>
      </c>
      <c r="E8" s="937">
        <v>6.6924568054064104E-2</v>
      </c>
      <c r="F8" s="936">
        <v>1922.53754</v>
      </c>
      <c r="G8" s="937">
        <v>2.6107951012709421E-2</v>
      </c>
      <c r="H8" s="936">
        <v>111168.41523999999</v>
      </c>
      <c r="I8" s="937">
        <v>8.4675667659625656E-2</v>
      </c>
      <c r="J8" s="936">
        <v>38297.112219999995</v>
      </c>
      <c r="K8" s="937">
        <v>0.10720330335672254</v>
      </c>
      <c r="L8" s="936">
        <v>191581.55695999996</v>
      </c>
      <c r="M8" s="937">
        <v>8.8381193128397567E-2</v>
      </c>
    </row>
    <row r="9" spans="1:13" ht="21.75">
      <c r="A9" s="128" t="s">
        <v>1134</v>
      </c>
      <c r="B9" s="936">
        <v>430.42106999999999</v>
      </c>
      <c r="C9" s="937">
        <v>1.5380305937758851E-3</v>
      </c>
      <c r="D9" s="936">
        <v>484.34535999999997</v>
      </c>
      <c r="E9" s="937">
        <v>3.3618314271431759E-3</v>
      </c>
      <c r="F9" s="936">
        <v>19.924889999999998</v>
      </c>
      <c r="G9" s="937">
        <v>2.7057887881535138E-4</v>
      </c>
      <c r="H9" s="936">
        <v>7564.7982099999999</v>
      </c>
      <c r="I9" s="937">
        <v>5.7620173658067073E-3</v>
      </c>
      <c r="J9" s="936">
        <v>2005.81411</v>
      </c>
      <c r="K9" s="937">
        <v>5.6147810121105904E-3</v>
      </c>
      <c r="L9" s="936">
        <v>10505.303639999998</v>
      </c>
      <c r="M9" s="937">
        <v>4.846349954620903E-3</v>
      </c>
    </row>
    <row r="10" spans="1:13" ht="21.75">
      <c r="A10" s="128" t="s">
        <v>1135</v>
      </c>
      <c r="B10" s="936">
        <v>251546.16340999998</v>
      </c>
      <c r="C10" s="937">
        <v>0.89885398749538004</v>
      </c>
      <c r="D10" s="936">
        <v>135355.26347000001</v>
      </c>
      <c r="E10" s="937">
        <v>0.93949816833734234</v>
      </c>
      <c r="F10" s="936">
        <v>72003.941900000005</v>
      </c>
      <c r="G10" s="937">
        <v>0.97780945689475351</v>
      </c>
      <c r="H10" s="936">
        <v>1206212.47217</v>
      </c>
      <c r="I10" s="937">
        <v>0.91875778025494481</v>
      </c>
      <c r="J10" s="936">
        <v>343766.23965</v>
      </c>
      <c r="K10" s="937">
        <v>0.96228865146006903</v>
      </c>
      <c r="L10" s="936">
        <v>2008884.0806</v>
      </c>
      <c r="M10" s="937">
        <v>0.92674668019918993</v>
      </c>
    </row>
    <row r="11" spans="1:13" ht="22.5">
      <c r="A11" s="128" t="s">
        <v>1136</v>
      </c>
      <c r="B11" s="849">
        <v>84173.399959999995</v>
      </c>
      <c r="C11" s="850">
        <v>0.30077817593969985</v>
      </c>
      <c r="D11" s="849">
        <v>47146.946360000002</v>
      </c>
      <c r="E11" s="850">
        <v>0.32724600885385086</v>
      </c>
      <c r="F11" s="849">
        <v>0</v>
      </c>
      <c r="G11" s="850">
        <v>0</v>
      </c>
      <c r="H11" s="849">
        <v>801956.48505000013</v>
      </c>
      <c r="I11" s="850">
        <v>0.61084077396420178</v>
      </c>
      <c r="J11" s="849">
        <v>85073.231780000002</v>
      </c>
      <c r="K11" s="850">
        <v>0.23814149280125826</v>
      </c>
      <c r="L11" s="849">
        <v>1018350.0631500002</v>
      </c>
      <c r="M11" s="850">
        <v>0.46978944649858762</v>
      </c>
    </row>
    <row r="12" spans="1:13" ht="22.5">
      <c r="A12" s="79" t="s">
        <v>1137</v>
      </c>
      <c r="B12" s="849">
        <v>72883.226089999996</v>
      </c>
      <c r="C12" s="850">
        <v>0.26043481444694327</v>
      </c>
      <c r="D12" s="849">
        <v>7058.0982999999997</v>
      </c>
      <c r="E12" s="850">
        <v>4.8990118705392001E-2</v>
      </c>
      <c r="F12" s="849">
        <v>0</v>
      </c>
      <c r="G12" s="850">
        <v>0</v>
      </c>
      <c r="H12" s="849">
        <v>0</v>
      </c>
      <c r="I12" s="850">
        <v>0</v>
      </c>
      <c r="J12" s="849">
        <v>18.600000000000001</v>
      </c>
      <c r="K12" s="850">
        <v>5.206610438354977E-5</v>
      </c>
      <c r="L12" s="849">
        <v>79959.92439</v>
      </c>
      <c r="M12" s="850">
        <v>3.6887441735950377E-2</v>
      </c>
    </row>
    <row r="13" spans="1:13" ht="22.5">
      <c r="A13" s="79" t="s">
        <v>1138</v>
      </c>
      <c r="B13" s="849">
        <v>717.59713999999997</v>
      </c>
      <c r="C13" s="850">
        <v>2.5642015046477089E-3</v>
      </c>
      <c r="D13" s="849">
        <v>28018.5255</v>
      </c>
      <c r="E13" s="850">
        <v>0.1944760234063406</v>
      </c>
      <c r="F13" s="849">
        <v>0</v>
      </c>
      <c r="G13" s="850">
        <v>0</v>
      </c>
      <c r="H13" s="849">
        <v>633700.6176900001</v>
      </c>
      <c r="I13" s="850">
        <v>0.48268226891041127</v>
      </c>
      <c r="J13" s="849">
        <v>59963.330259999995</v>
      </c>
      <c r="K13" s="850">
        <v>0.16785252755389399</v>
      </c>
      <c r="L13" s="849">
        <v>722400.07059000002</v>
      </c>
      <c r="M13" s="850">
        <v>0.33326057668543357</v>
      </c>
    </row>
    <row r="14" spans="1:13" ht="22.5">
      <c r="A14" s="79" t="s">
        <v>1139</v>
      </c>
      <c r="B14" s="849">
        <v>72.631240000000005</v>
      </c>
      <c r="C14" s="850">
        <v>2.5953438846262531E-4</v>
      </c>
      <c r="D14" s="849">
        <v>14.526249999999999</v>
      </c>
      <c r="E14" s="850">
        <v>1.0082640983396342E-4</v>
      </c>
      <c r="F14" s="849">
        <v>0</v>
      </c>
      <c r="G14" s="850">
        <v>0</v>
      </c>
      <c r="H14" s="849">
        <v>148.04228000000001</v>
      </c>
      <c r="I14" s="850">
        <v>1.1276205452592226E-4</v>
      </c>
      <c r="J14" s="849">
        <v>0</v>
      </c>
      <c r="K14" s="850">
        <v>0</v>
      </c>
      <c r="L14" s="849">
        <v>235.19977</v>
      </c>
      <c r="M14" s="850">
        <v>1.0850332686493838E-4</v>
      </c>
    </row>
    <row r="15" spans="1:13" ht="22.5">
      <c r="A15" s="79" t="s">
        <v>1140</v>
      </c>
      <c r="B15" s="849">
        <v>434.09714000000002</v>
      </c>
      <c r="C15" s="850">
        <v>1.5511663543576377E-3</v>
      </c>
      <c r="D15" s="849">
        <v>1929.16705</v>
      </c>
      <c r="E15" s="850">
        <v>1.3390309792374372E-2</v>
      </c>
      <c r="F15" s="849">
        <v>0</v>
      </c>
      <c r="G15" s="850">
        <v>0</v>
      </c>
      <c r="H15" s="849">
        <v>26920.87486</v>
      </c>
      <c r="I15" s="850">
        <v>2.0505312123326184E-2</v>
      </c>
      <c r="J15" s="849">
        <v>0</v>
      </c>
      <c r="K15" s="850">
        <v>0</v>
      </c>
      <c r="L15" s="849">
        <v>29284.139049999998</v>
      </c>
      <c r="M15" s="850">
        <v>1.3509479670411481E-2</v>
      </c>
    </row>
    <row r="16" spans="1:13" ht="22.5">
      <c r="A16" s="848" t="s">
        <v>1141</v>
      </c>
      <c r="B16" s="849">
        <v>0</v>
      </c>
      <c r="C16" s="850">
        <v>0</v>
      </c>
      <c r="D16" s="849">
        <v>0</v>
      </c>
      <c r="E16" s="850">
        <v>0</v>
      </c>
      <c r="F16" s="849">
        <v>0</v>
      </c>
      <c r="G16" s="850">
        <v>0</v>
      </c>
      <c r="H16" s="849">
        <v>0</v>
      </c>
      <c r="I16" s="850">
        <v>0</v>
      </c>
      <c r="J16" s="849">
        <v>0</v>
      </c>
      <c r="K16" s="850">
        <v>0</v>
      </c>
      <c r="L16" s="849">
        <v>0</v>
      </c>
      <c r="M16" s="850">
        <v>0</v>
      </c>
    </row>
    <row r="17" spans="1:13" ht="22.5">
      <c r="A17" s="848" t="s">
        <v>1142</v>
      </c>
      <c r="B17" s="849">
        <v>804.52988000000005</v>
      </c>
      <c r="C17" s="850">
        <v>2.8748396751275252E-3</v>
      </c>
      <c r="D17" s="849">
        <v>217.45325</v>
      </c>
      <c r="E17" s="850">
        <v>1.5093386458464716E-3</v>
      </c>
      <c r="F17" s="849">
        <v>0</v>
      </c>
      <c r="G17" s="850">
        <v>0</v>
      </c>
      <c r="H17" s="849">
        <v>1334.3611599999999</v>
      </c>
      <c r="I17" s="850">
        <v>1.0163671208062511E-3</v>
      </c>
      <c r="J17" s="849">
        <v>8851.0698200000006</v>
      </c>
      <c r="K17" s="850">
        <v>2.4776383072806833E-2</v>
      </c>
      <c r="L17" s="849">
        <v>11207.414110000002</v>
      </c>
      <c r="M17" s="850">
        <v>5.1702504491737073E-3</v>
      </c>
    </row>
    <row r="18" spans="1:13" ht="22.5">
      <c r="A18" s="79" t="s">
        <v>1143</v>
      </c>
      <c r="B18" s="849">
        <v>132.70607000000001</v>
      </c>
      <c r="C18" s="850">
        <v>4.742007533222391E-4</v>
      </c>
      <c r="D18" s="849">
        <v>0</v>
      </c>
      <c r="E18" s="850">
        <v>0</v>
      </c>
      <c r="F18" s="849">
        <v>0</v>
      </c>
      <c r="G18" s="850">
        <v>0</v>
      </c>
      <c r="H18" s="849">
        <v>9614.0914900000007</v>
      </c>
      <c r="I18" s="850">
        <v>7.3229398305172362E-3</v>
      </c>
      <c r="J18" s="849">
        <v>331.56036</v>
      </c>
      <c r="K18" s="850">
        <v>9.2812130716168493E-4</v>
      </c>
      <c r="L18" s="849">
        <v>10078.35792</v>
      </c>
      <c r="M18" s="850">
        <v>4.6493895961530942E-3</v>
      </c>
    </row>
    <row r="19" spans="1:13" ht="22.5">
      <c r="A19" s="128" t="s">
        <v>1144</v>
      </c>
      <c r="B19" s="849">
        <v>9128.6124</v>
      </c>
      <c r="C19" s="850">
        <v>3.2619418816838844E-2</v>
      </c>
      <c r="D19" s="849">
        <v>9909.1760099999992</v>
      </c>
      <c r="E19" s="850">
        <v>6.8779391894063402E-2</v>
      </c>
      <c r="F19" s="849">
        <v>0</v>
      </c>
      <c r="G19" s="850">
        <v>0</v>
      </c>
      <c r="H19" s="849">
        <v>130238.49756999999</v>
      </c>
      <c r="I19" s="850">
        <v>9.9201123924614859E-2</v>
      </c>
      <c r="J19" s="849">
        <v>15908.671339999999</v>
      </c>
      <c r="K19" s="850">
        <v>4.4532394763012177E-2</v>
      </c>
      <c r="L19" s="849">
        <v>165184.95731999999</v>
      </c>
      <c r="M19" s="850">
        <v>7.6203805034600391E-2</v>
      </c>
    </row>
    <row r="20" spans="1:13" ht="22.5">
      <c r="A20" s="79" t="s">
        <v>1145</v>
      </c>
      <c r="B20" s="849">
        <v>167372.76345</v>
      </c>
      <c r="C20" s="850">
        <v>0.59807581155568024</v>
      </c>
      <c r="D20" s="849">
        <v>88208.317110000004</v>
      </c>
      <c r="E20" s="850">
        <v>0.61225215948349154</v>
      </c>
      <c r="F20" s="849">
        <v>72003.941900000005</v>
      </c>
      <c r="G20" s="850">
        <v>0.97780945689475351</v>
      </c>
      <c r="H20" s="849">
        <v>404255.98711999989</v>
      </c>
      <c r="I20" s="850">
        <v>0.30791700629074309</v>
      </c>
      <c r="J20" s="849">
        <v>258693.00786999997</v>
      </c>
      <c r="K20" s="850">
        <v>0.72414715865881074</v>
      </c>
      <c r="L20" s="849">
        <v>990534.01744999981</v>
      </c>
      <c r="M20" s="850">
        <v>0.45695723370060232</v>
      </c>
    </row>
    <row r="21" spans="1:13" ht="18" customHeight="1">
      <c r="A21" s="79" t="s">
        <v>1146</v>
      </c>
      <c r="B21" s="849">
        <v>160608.87419</v>
      </c>
      <c r="C21" s="850">
        <v>0.57390629630682843</v>
      </c>
      <c r="D21" s="849">
        <v>28133.820010000003</v>
      </c>
      <c r="E21" s="850">
        <v>0.1952762802872883</v>
      </c>
      <c r="F21" s="849">
        <v>0</v>
      </c>
      <c r="G21" s="850">
        <v>0</v>
      </c>
      <c r="H21" s="849">
        <v>15246.40689</v>
      </c>
      <c r="I21" s="850">
        <v>1.1613007885683582E-2</v>
      </c>
      <c r="J21" s="849">
        <v>21942.815589999998</v>
      </c>
      <c r="K21" s="850">
        <v>6.1423490697737802E-2</v>
      </c>
      <c r="L21" s="849">
        <v>225931.91668000002</v>
      </c>
      <c r="M21" s="850">
        <v>0.1042278425899484</v>
      </c>
    </row>
    <row r="22" spans="1:13" ht="22.5">
      <c r="A22" s="79" t="s">
        <v>1147</v>
      </c>
      <c r="B22" s="849">
        <v>616.53579000000002</v>
      </c>
      <c r="C22" s="850">
        <v>2.2030773427931501E-3</v>
      </c>
      <c r="D22" s="849">
        <v>24642.354239999997</v>
      </c>
      <c r="E22" s="850">
        <v>0.17104208642119928</v>
      </c>
      <c r="F22" s="849">
        <v>0</v>
      </c>
      <c r="G22" s="850">
        <v>0</v>
      </c>
      <c r="H22" s="849">
        <v>329757.03311999998</v>
      </c>
      <c r="I22" s="850">
        <v>0.25117203375268055</v>
      </c>
      <c r="J22" s="849">
        <v>171308.20329</v>
      </c>
      <c r="K22" s="850">
        <v>0.47953498893846797</v>
      </c>
      <c r="L22" s="849">
        <v>526324.12644000002</v>
      </c>
      <c r="M22" s="850">
        <v>0.24280601434271165</v>
      </c>
    </row>
    <row r="23" spans="1:13" ht="18" customHeight="1">
      <c r="A23" s="79" t="s">
        <v>1139</v>
      </c>
      <c r="B23" s="849">
        <v>0</v>
      </c>
      <c r="C23" s="850">
        <v>0</v>
      </c>
      <c r="D23" s="849">
        <v>0</v>
      </c>
      <c r="E23" s="850">
        <v>0</v>
      </c>
      <c r="F23" s="849">
        <v>0</v>
      </c>
      <c r="G23" s="850">
        <v>0</v>
      </c>
      <c r="H23" s="849">
        <v>0</v>
      </c>
      <c r="I23" s="850">
        <v>0</v>
      </c>
      <c r="J23" s="849">
        <v>0</v>
      </c>
      <c r="K23" s="850">
        <v>0</v>
      </c>
      <c r="L23" s="849">
        <v>0</v>
      </c>
      <c r="M23" s="850">
        <v>0</v>
      </c>
    </row>
    <row r="24" spans="1:13" ht="22.5">
      <c r="A24" s="79" t="s">
        <v>1148</v>
      </c>
      <c r="B24" s="849">
        <v>0</v>
      </c>
      <c r="C24" s="850">
        <v>0</v>
      </c>
      <c r="D24" s="849">
        <v>719.5719499999999</v>
      </c>
      <c r="E24" s="850">
        <v>4.9945344693726346E-3</v>
      </c>
      <c r="F24" s="849">
        <v>0</v>
      </c>
      <c r="G24" s="850">
        <v>0</v>
      </c>
      <c r="H24" s="849">
        <v>3287.0242000000003</v>
      </c>
      <c r="I24" s="850">
        <v>2.5036874740677192E-3</v>
      </c>
      <c r="J24" s="849">
        <v>120.52113</v>
      </c>
      <c r="K24" s="850">
        <v>3.3736912553781567E-4</v>
      </c>
      <c r="L24" s="849">
        <v>4127.1172800000004</v>
      </c>
      <c r="M24" s="850">
        <v>1.9039387463762208E-3</v>
      </c>
    </row>
    <row r="25" spans="1:13" ht="22.5">
      <c r="A25" s="848" t="s">
        <v>1141</v>
      </c>
      <c r="B25" s="849">
        <v>0</v>
      </c>
      <c r="C25" s="850">
        <v>0</v>
      </c>
      <c r="D25" s="849">
        <v>45.444369999999999</v>
      </c>
      <c r="E25" s="850">
        <v>3.1542846049505363E-4</v>
      </c>
      <c r="F25" s="849">
        <v>0</v>
      </c>
      <c r="G25" s="850">
        <v>0</v>
      </c>
      <c r="H25" s="849">
        <v>0</v>
      </c>
      <c r="I25" s="850">
        <v>0</v>
      </c>
      <c r="J25" s="849">
        <v>228.79014999999998</v>
      </c>
      <c r="K25" s="850">
        <v>6.4044149633483917E-4</v>
      </c>
      <c r="L25" s="849">
        <v>274.23451999999997</v>
      </c>
      <c r="M25" s="850">
        <v>1.2651099854906099E-4</v>
      </c>
    </row>
    <row r="26" spans="1:13" ht="22.5">
      <c r="A26" s="848" t="s">
        <v>1149</v>
      </c>
      <c r="B26" s="849">
        <v>6147.35347</v>
      </c>
      <c r="C26" s="850">
        <v>2.1966437906058706E-2</v>
      </c>
      <c r="D26" s="849">
        <v>32060.98734</v>
      </c>
      <c r="E26" s="850">
        <v>0.22253466994058019</v>
      </c>
      <c r="F26" s="849">
        <v>72003.941900000005</v>
      </c>
      <c r="G26" s="850">
        <v>0.97780945689475351</v>
      </c>
      <c r="H26" s="849">
        <v>10606.817160000001</v>
      </c>
      <c r="I26" s="850">
        <v>8.0790872373919659E-3</v>
      </c>
      <c r="J26" s="849">
        <v>59221.508909999997</v>
      </c>
      <c r="K26" s="850">
        <v>0.16577598197093454</v>
      </c>
      <c r="L26" s="849">
        <v>180040.60878000001</v>
      </c>
      <c r="M26" s="850">
        <v>8.3057075367968414E-2</v>
      </c>
    </row>
    <row r="27" spans="1:13" ht="22.5">
      <c r="A27" s="79" t="s">
        <v>1143</v>
      </c>
      <c r="B27" s="849">
        <v>0</v>
      </c>
      <c r="C27" s="850">
        <v>0</v>
      </c>
      <c r="D27" s="849">
        <v>2606.1392000000001</v>
      </c>
      <c r="E27" s="850">
        <v>1.8089159904556069E-2</v>
      </c>
      <c r="F27" s="849">
        <v>0</v>
      </c>
      <c r="G27" s="850">
        <v>0</v>
      </c>
      <c r="H27" s="849">
        <v>43857.99742</v>
      </c>
      <c r="I27" s="850">
        <v>3.3406118147273858E-2</v>
      </c>
      <c r="J27" s="849">
        <v>5871.1687999999995</v>
      </c>
      <c r="K27" s="850">
        <v>1.6434886429797881E-2</v>
      </c>
      <c r="L27" s="849">
        <v>52335.305419999997</v>
      </c>
      <c r="M27" s="850">
        <v>2.4143538705682584E-2</v>
      </c>
    </row>
    <row r="28" spans="1:13" ht="22.5">
      <c r="A28" s="79" t="s">
        <v>1144</v>
      </c>
      <c r="B28" s="849">
        <v>0</v>
      </c>
      <c r="C28" s="850">
        <v>0</v>
      </c>
      <c r="D28" s="849">
        <v>0</v>
      </c>
      <c r="E28" s="850">
        <v>0</v>
      </c>
      <c r="F28" s="849">
        <v>0</v>
      </c>
      <c r="G28" s="850">
        <v>0</v>
      </c>
      <c r="H28" s="849">
        <v>1500.7083300000002</v>
      </c>
      <c r="I28" s="850">
        <v>1.1430717936454758E-3</v>
      </c>
      <c r="J28" s="849">
        <v>0</v>
      </c>
      <c r="K28" s="850">
        <v>0</v>
      </c>
      <c r="L28" s="849">
        <v>1500.7083300000002</v>
      </c>
      <c r="M28" s="850">
        <v>6.9231294936608926E-4</v>
      </c>
    </row>
    <row r="29" spans="1:13" ht="22.5">
      <c r="A29" s="79" t="s">
        <v>1150</v>
      </c>
      <c r="B29" s="849">
        <v>10.566660000000001</v>
      </c>
      <c r="C29" s="850">
        <v>3.775801764079044E-5</v>
      </c>
      <c r="D29" s="849">
        <v>0</v>
      </c>
      <c r="E29" s="850">
        <v>0</v>
      </c>
      <c r="F29" s="849">
        <v>0</v>
      </c>
      <c r="G29" s="850">
        <v>0</v>
      </c>
      <c r="H29" s="849">
        <v>0</v>
      </c>
      <c r="I29" s="850">
        <v>0</v>
      </c>
      <c r="J29" s="849">
        <v>60</v>
      </c>
      <c r="K29" s="850">
        <v>1.6795517543080569E-4</v>
      </c>
      <c r="L29" s="849">
        <v>70.566659999999999</v>
      </c>
      <c r="M29" s="850">
        <v>3.2554102309483436E-5</v>
      </c>
    </row>
    <row r="30" spans="1:13" ht="21.75">
      <c r="A30" s="128" t="s">
        <v>1151</v>
      </c>
      <c r="B30" s="936">
        <v>282538.69503999996</v>
      </c>
      <c r="C30" s="937">
        <v>1.0096001036776263</v>
      </c>
      <c r="D30" s="936">
        <v>145481.55689000001</v>
      </c>
      <c r="E30" s="937">
        <v>1.0097845678185497</v>
      </c>
      <c r="F30" s="936">
        <v>73946.404330000005</v>
      </c>
      <c r="G30" s="937">
        <v>1.0041879867862782</v>
      </c>
      <c r="H30" s="936">
        <v>1324945.6856199999</v>
      </c>
      <c r="I30" s="937">
        <v>1.0091954652803772</v>
      </c>
      <c r="J30" s="936">
        <v>384129.16597999999</v>
      </c>
      <c r="K30" s="937">
        <v>1.0752746910043329</v>
      </c>
      <c r="L30" s="936">
        <v>2211041.5078599998</v>
      </c>
      <c r="M30" s="937">
        <v>1.0200067773845178</v>
      </c>
    </row>
    <row r="31" spans="1:13" ht="22.5">
      <c r="A31" s="79" t="s">
        <v>1152</v>
      </c>
      <c r="B31" s="849">
        <v>2686.6090399999998</v>
      </c>
      <c r="C31" s="850">
        <v>9.6001036776263305E-3</v>
      </c>
      <c r="D31" s="849">
        <v>1409.6810399999999</v>
      </c>
      <c r="E31" s="850">
        <v>9.7845678185497151E-3</v>
      </c>
      <c r="F31" s="849">
        <v>308.39501000000001</v>
      </c>
      <c r="G31" s="850">
        <v>4.1879867862783223E-3</v>
      </c>
      <c r="H31" s="849">
        <v>12072.47998</v>
      </c>
      <c r="I31" s="850">
        <v>9.1954652803770982E-3</v>
      </c>
      <c r="J31" s="849">
        <v>26890.993079999997</v>
      </c>
      <c r="K31" s="850">
        <v>7.5274691004333025E-2</v>
      </c>
      <c r="L31" s="849">
        <v>43368.158149999996</v>
      </c>
      <c r="M31" s="850">
        <v>2.0006777384517813E-2</v>
      </c>
    </row>
    <row r="32" spans="1:13" ht="26.25" customHeight="1">
      <c r="A32" s="574" t="s">
        <v>1153</v>
      </c>
      <c r="B32" s="575">
        <v>279852.08599999995</v>
      </c>
      <c r="C32" s="576">
        <v>1</v>
      </c>
      <c r="D32" s="575">
        <v>144071.87585000001</v>
      </c>
      <c r="E32" s="576">
        <v>1</v>
      </c>
      <c r="F32" s="575">
        <v>73638.009320000012</v>
      </c>
      <c r="G32" s="576">
        <v>1</v>
      </c>
      <c r="H32" s="575">
        <v>1312873.2056399998</v>
      </c>
      <c r="I32" s="576">
        <v>1</v>
      </c>
      <c r="J32" s="575">
        <v>357238.17290000001</v>
      </c>
      <c r="K32" s="576">
        <v>1</v>
      </c>
      <c r="L32" s="575">
        <v>2167673.3497099997</v>
      </c>
      <c r="M32" s="576">
        <v>1</v>
      </c>
    </row>
    <row r="33" spans="1:13" ht="22.5">
      <c r="A33" s="79" t="s">
        <v>1154</v>
      </c>
      <c r="B33" s="849">
        <v>21.96095</v>
      </c>
      <c r="C33" s="850">
        <v>7.8473418990344799E-5</v>
      </c>
      <c r="D33" s="849">
        <v>29.788610000000002</v>
      </c>
      <c r="E33" s="850">
        <v>2.0676214441057409E-4</v>
      </c>
      <c r="F33" s="849">
        <v>0</v>
      </c>
      <c r="G33" s="850">
        <v>0</v>
      </c>
      <c r="H33" s="849">
        <v>4.3825900000000004</v>
      </c>
      <c r="I33" s="850">
        <v>3.3381669921914309E-6</v>
      </c>
      <c r="J33" s="849">
        <v>1392.31735</v>
      </c>
      <c r="K33" s="850">
        <v>3.897448412910075E-3</v>
      </c>
      <c r="L33" s="849">
        <v>1448.4494999999999</v>
      </c>
      <c r="M33" s="850">
        <v>6.6820469061622202E-4</v>
      </c>
    </row>
    <row r="34" spans="1:13" ht="33">
      <c r="A34" s="79" t="s">
        <v>1155</v>
      </c>
      <c r="B34" s="849">
        <v>0</v>
      </c>
      <c r="C34" s="850">
        <v>0</v>
      </c>
      <c r="D34" s="849">
        <v>0</v>
      </c>
      <c r="E34" s="850">
        <v>0</v>
      </c>
      <c r="F34" s="849">
        <v>0</v>
      </c>
      <c r="G34" s="850">
        <v>0</v>
      </c>
      <c r="H34" s="849">
        <v>268.70542</v>
      </c>
      <c r="I34" s="850">
        <v>2.0466974178897298E-4</v>
      </c>
      <c r="J34" s="849">
        <v>232.95117000000002</v>
      </c>
      <c r="K34" s="850">
        <v>6.520892437360241E-4</v>
      </c>
      <c r="L34" s="849">
        <v>501.65659000000005</v>
      </c>
      <c r="M34" s="850">
        <v>2.3142628480767811E-4</v>
      </c>
    </row>
    <row r="35" spans="1:13" ht="12.75" customHeight="1">
      <c r="A35" s="21" t="s">
        <v>395</v>
      </c>
      <c r="B35" s="76"/>
      <c r="D35" s="76"/>
      <c r="H35" s="76"/>
    </row>
    <row r="36" spans="1:13" ht="12.75" customHeight="1">
      <c r="A36" s="39" t="s">
        <v>446</v>
      </c>
    </row>
    <row r="37" spans="1:13" ht="12.75" customHeight="1">
      <c r="A37" s="271"/>
    </row>
    <row r="38" spans="1:13" ht="12.75" customHeight="1">
      <c r="A38" s="938"/>
    </row>
    <row r="39" spans="1:13" ht="12.75" customHeight="1"/>
    <row r="40" spans="1:13" ht="12.75" customHeight="1"/>
    <row r="41" spans="1:13" ht="12.75" customHeight="1">
      <c r="A41" s="141" t="s">
        <v>711</v>
      </c>
      <c r="G41" s="137" t="str">
        <f>Naslovnica!A20</f>
        <v>Siječanj 2023.</v>
      </c>
    </row>
    <row r="42" spans="1:13">
      <c r="A42" s="533" t="s">
        <v>712</v>
      </c>
      <c r="G42" s="527" t="str">
        <f>Naslovnica!A24</f>
        <v>January 2023</v>
      </c>
    </row>
    <row r="43" spans="1:13" ht="12.75" customHeight="1"/>
    <row r="44" spans="1:13">
      <c r="G44" s="13" t="s">
        <v>1571</v>
      </c>
    </row>
    <row r="45" spans="1:13" ht="22.5">
      <c r="A45" s="1214" t="s">
        <v>447</v>
      </c>
      <c r="B45" s="577" t="s">
        <v>417</v>
      </c>
      <c r="C45" s="577" t="s">
        <v>418</v>
      </c>
      <c r="D45" s="577" t="s">
        <v>419</v>
      </c>
      <c r="E45" s="577" t="s">
        <v>420</v>
      </c>
      <c r="F45" s="577" t="s">
        <v>449</v>
      </c>
      <c r="G45" s="577" t="s">
        <v>422</v>
      </c>
    </row>
    <row r="46" spans="1:13" ht="22.5">
      <c r="A46" s="1214"/>
      <c r="B46" s="578" t="s">
        <v>448</v>
      </c>
      <c r="C46" s="578" t="s">
        <v>448</v>
      </c>
      <c r="D46" s="578" t="s">
        <v>448</v>
      </c>
      <c r="E46" s="578" t="s">
        <v>448</v>
      </c>
      <c r="F46" s="578" t="s">
        <v>448</v>
      </c>
      <c r="G46" s="578" t="s">
        <v>448</v>
      </c>
    </row>
    <row r="47" spans="1:13" ht="22.5">
      <c r="A47" s="79" t="s">
        <v>450</v>
      </c>
      <c r="B47" s="438">
        <v>8565.45723</v>
      </c>
      <c r="C47" s="438">
        <v>1229.5725500000008</v>
      </c>
      <c r="D47" s="438">
        <v>801.83572000000004</v>
      </c>
      <c r="E47" s="438">
        <v>42986.978889999977</v>
      </c>
      <c r="F47" s="438">
        <v>26854.474949999971</v>
      </c>
      <c r="G47" s="438">
        <v>80438.319339999944</v>
      </c>
    </row>
    <row r="48" spans="1:13" ht="22.5">
      <c r="A48" s="439" t="s">
        <v>451</v>
      </c>
      <c r="B48" s="438">
        <v>5348.4460799999979</v>
      </c>
      <c r="C48" s="438">
        <v>1651.4391800000001</v>
      </c>
      <c r="D48" s="438">
        <v>2254.3166599999995</v>
      </c>
      <c r="E48" s="438">
        <v>95412.378919999974</v>
      </c>
      <c r="F48" s="438">
        <v>2219.4124099999999</v>
      </c>
      <c r="G48" s="438">
        <v>106885.99324999997</v>
      </c>
    </row>
    <row r="49" spans="1:13" ht="21.75">
      <c r="A49" s="574" t="s">
        <v>452</v>
      </c>
      <c r="B49" s="579">
        <f>B47-B48</f>
        <v>3217.0111500000021</v>
      </c>
      <c r="C49" s="579">
        <f t="shared" ref="C49:D49" si="0">C47-C48</f>
        <v>-421.8666299999993</v>
      </c>
      <c r="D49" s="579">
        <f t="shared" si="0"/>
        <v>-1452.4809399999995</v>
      </c>
      <c r="E49" s="579">
        <f>E47-E48</f>
        <v>-52425.400029999997</v>
      </c>
      <c r="F49" s="579">
        <f>F47-F48</f>
        <v>24635.06253999997</v>
      </c>
      <c r="G49" s="579">
        <f>G47-G48</f>
        <v>-26447.673910000027</v>
      </c>
    </row>
    <row r="50" spans="1:13" ht="12.75" customHeight="1">
      <c r="A50" s="21" t="s">
        <v>395</v>
      </c>
    </row>
    <row r="51" spans="1:13" ht="12.75" customHeight="1">
      <c r="A51" s="39" t="s">
        <v>446</v>
      </c>
    </row>
    <row r="52" spans="1:13" ht="12.75" customHeight="1"/>
    <row r="53" spans="1:13" ht="12.75" customHeight="1">
      <c r="A53" s="611" t="s">
        <v>81</v>
      </c>
    </row>
    <row r="54" spans="1:13" ht="12.75" customHeight="1"/>
    <row r="55" spans="1:13" ht="12.75" customHeight="1"/>
    <row r="56" spans="1:13" ht="12.75" customHeight="1">
      <c r="M56" s="34" t="s">
        <v>1079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713</v>
      </c>
      <c r="F1" s="270" t="s">
        <v>222</v>
      </c>
      <c r="G1" s="158" t="s">
        <v>1509</v>
      </c>
    </row>
    <row r="2" spans="1:8">
      <c r="A2" s="529" t="s">
        <v>714</v>
      </c>
      <c r="F2" s="530" t="s">
        <v>223</v>
      </c>
      <c r="G2" s="531" t="s">
        <v>1510</v>
      </c>
    </row>
    <row r="3" spans="1:8" ht="12.75" customHeight="1"/>
    <row r="4" spans="1:8" ht="12.75" customHeight="1">
      <c r="C4" s="186"/>
      <c r="G4" s="157" t="s">
        <v>1572</v>
      </c>
    </row>
    <row r="5" spans="1:8" ht="22.5" customHeight="1">
      <c r="A5" s="561" t="s">
        <v>400</v>
      </c>
      <c r="B5" s="561" t="s">
        <v>401</v>
      </c>
      <c r="C5" s="561" t="s">
        <v>391</v>
      </c>
      <c r="D5" s="561" t="s">
        <v>402</v>
      </c>
      <c r="E5" s="561"/>
      <c r="F5" s="561" t="s">
        <v>403</v>
      </c>
      <c r="G5" s="561"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1025</v>
      </c>
      <c r="B7" s="189">
        <v>93273216321</v>
      </c>
      <c r="C7" s="276" t="s">
        <v>150</v>
      </c>
      <c r="D7" s="112" t="s">
        <v>103</v>
      </c>
      <c r="E7" s="112"/>
      <c r="F7" s="114">
        <v>227587275.56838542</v>
      </c>
      <c r="G7" s="115">
        <v>103.47835156705902</v>
      </c>
      <c r="H7" s="285"/>
    </row>
    <row r="8" spans="1:8" ht="12.75" customHeight="1">
      <c r="A8" s="112" t="s">
        <v>1034</v>
      </c>
      <c r="B8" s="189">
        <v>97433886648</v>
      </c>
      <c r="C8" s="276" t="s">
        <v>151</v>
      </c>
      <c r="D8" s="112" t="s">
        <v>103</v>
      </c>
      <c r="E8" s="112"/>
      <c r="F8" s="114">
        <v>3681040.5999070937</v>
      </c>
      <c r="G8" s="115">
        <v>88.790909122722752</v>
      </c>
      <c r="H8" s="285"/>
    </row>
    <row r="9" spans="1:8" ht="12.75" customHeight="1">
      <c r="A9" s="112" t="s">
        <v>1026</v>
      </c>
      <c r="B9" s="189">
        <v>48815690681</v>
      </c>
      <c r="C9" s="276" t="s">
        <v>153</v>
      </c>
      <c r="D9" s="112" t="s">
        <v>1027</v>
      </c>
      <c r="E9" s="112"/>
      <c r="F9" s="114">
        <v>244356.19616431082</v>
      </c>
      <c r="G9" s="115">
        <v>68.971381275957341</v>
      </c>
      <c r="H9" s="285"/>
    </row>
    <row r="10" spans="1:8" ht="12.75" customHeight="1">
      <c r="A10" s="112" t="s">
        <v>824</v>
      </c>
      <c r="B10" s="189" t="s">
        <v>826</v>
      </c>
      <c r="C10" s="276" t="s">
        <v>827</v>
      </c>
      <c r="D10" s="133" t="s">
        <v>825</v>
      </c>
      <c r="E10" s="133"/>
      <c r="F10" s="116">
        <v>19950429.34501294</v>
      </c>
      <c r="G10" s="115">
        <v>18.128514512149195</v>
      </c>
      <c r="H10" s="285"/>
    </row>
    <row r="11" spans="1:8" ht="12.75" customHeight="1">
      <c r="A11" s="112" t="s">
        <v>1581</v>
      </c>
      <c r="B11" s="189"/>
      <c r="C11" s="276"/>
      <c r="D11" s="133"/>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1362</v>
      </c>
      <c r="B14" s="189" t="s">
        <v>198</v>
      </c>
      <c r="C14" s="277" t="s">
        <v>199</v>
      </c>
      <c r="D14" s="112" t="s">
        <v>112</v>
      </c>
      <c r="E14" s="112"/>
      <c r="F14" s="114">
        <v>10857016.304997012</v>
      </c>
      <c r="G14" s="115">
        <v>1.0215316377594721</v>
      </c>
      <c r="H14" s="285"/>
    </row>
    <row r="15" spans="1:8" ht="12.75" customHeight="1">
      <c r="A15" s="112" t="s">
        <v>842</v>
      </c>
      <c r="B15" s="189">
        <v>75398635234</v>
      </c>
      <c r="C15" s="276" t="s">
        <v>828</v>
      </c>
      <c r="D15" s="112" t="s">
        <v>877</v>
      </c>
      <c r="E15" s="112"/>
      <c r="F15" s="117">
        <v>6744232.0737938816</v>
      </c>
      <c r="G15" s="118">
        <v>782.21978120913639</v>
      </c>
      <c r="H15" s="285"/>
    </row>
    <row r="16" spans="1:8" ht="18.75" customHeight="1">
      <c r="A16" s="567" t="s">
        <v>405</v>
      </c>
      <c r="B16" s="581"/>
      <c r="C16" s="582"/>
      <c r="D16" s="568"/>
      <c r="E16" s="568"/>
      <c r="F16" s="570">
        <f>SUM(F6:F15)</f>
        <v>278207349.70469177</v>
      </c>
      <c r="G16" s="583"/>
    </row>
    <row r="17" spans="1:7" s="261" customFormat="1">
      <c r="A17" s="272" t="s">
        <v>1582</v>
      </c>
    </row>
    <row r="18" spans="1:7" ht="12.75" customHeight="1">
      <c r="A18" s="21" t="s">
        <v>387</v>
      </c>
    </row>
    <row r="19" spans="1:7" ht="12.75" customHeight="1">
      <c r="A19" s="45" t="s">
        <v>406</v>
      </c>
    </row>
    <row r="20" spans="1:7" ht="12.75" customHeight="1">
      <c r="A20" s="272"/>
    </row>
    <row r="21" spans="1:7" ht="12.75" customHeight="1">
      <c r="A21" s="139" t="s">
        <v>715</v>
      </c>
      <c r="G21" s="158" t="s">
        <v>1457</v>
      </c>
    </row>
    <row r="22" spans="1:7" ht="12.75" customHeight="1">
      <c r="A22" s="529" t="s">
        <v>716</v>
      </c>
      <c r="G22" s="531" t="s">
        <v>1458</v>
      </c>
    </row>
    <row r="23" spans="1:7" ht="12.75" customHeight="1">
      <c r="A23" s="53"/>
    </row>
    <row r="24" spans="1:7" ht="12.75" customHeight="1">
      <c r="A24" s="53"/>
      <c r="G24" s="985" t="s">
        <v>1572</v>
      </c>
    </row>
    <row r="25" spans="1:7" ht="21.75">
      <c r="A25" s="561" t="s">
        <v>407</v>
      </c>
      <c r="B25" s="561" t="s">
        <v>401</v>
      </c>
      <c r="C25" s="561" t="s">
        <v>391</v>
      </c>
      <c r="D25" s="561" t="s">
        <v>402</v>
      </c>
      <c r="E25" s="561" t="s">
        <v>408</v>
      </c>
      <c r="F25" s="561" t="s">
        <v>403</v>
      </c>
      <c r="G25" s="561" t="s">
        <v>404</v>
      </c>
    </row>
    <row r="26" spans="1:7">
      <c r="A26" s="112" t="s">
        <v>202</v>
      </c>
      <c r="B26" s="189" t="s">
        <v>208</v>
      </c>
      <c r="C26" s="276" t="s">
        <v>209</v>
      </c>
      <c r="D26" s="112" t="s">
        <v>77</v>
      </c>
      <c r="E26" s="113"/>
      <c r="F26" s="116">
        <v>648943.27825336775</v>
      </c>
      <c r="G26" s="115">
        <v>10.636936770140411</v>
      </c>
    </row>
    <row r="27" spans="1:7">
      <c r="A27" s="112" t="s">
        <v>203</v>
      </c>
      <c r="B27" s="189" t="s">
        <v>210</v>
      </c>
      <c r="C27" s="276" t="s">
        <v>211</v>
      </c>
      <c r="D27" s="112" t="s">
        <v>206</v>
      </c>
      <c r="E27" s="113"/>
      <c r="F27" s="116">
        <v>43482749.286827259</v>
      </c>
      <c r="G27" s="115">
        <v>114.95188623911486</v>
      </c>
    </row>
    <row r="28" spans="1:7">
      <c r="A28" s="112" t="s">
        <v>204</v>
      </c>
      <c r="B28" s="189" t="s">
        <v>212</v>
      </c>
      <c r="C28" s="276" t="s">
        <v>213</v>
      </c>
      <c r="D28" s="112" t="s">
        <v>206</v>
      </c>
      <c r="E28" s="113"/>
      <c r="F28" s="116">
        <v>694639.74833101057</v>
      </c>
      <c r="G28" s="115">
        <v>113.62860264642174</v>
      </c>
    </row>
    <row r="29" spans="1:7">
      <c r="A29" s="112" t="s">
        <v>1163</v>
      </c>
      <c r="B29" s="189" t="s">
        <v>1355</v>
      </c>
      <c r="C29" s="276" t="s">
        <v>1356</v>
      </c>
      <c r="D29" s="112" t="s">
        <v>206</v>
      </c>
      <c r="E29" s="113"/>
      <c r="F29" s="116">
        <v>372768.81603291526</v>
      </c>
      <c r="G29" s="115">
        <v>118.11752695864072</v>
      </c>
    </row>
    <row r="30" spans="1:7" s="261" customFormat="1">
      <c r="A30" s="112" t="s">
        <v>205</v>
      </c>
      <c r="B30" s="189" t="s">
        <v>214</v>
      </c>
      <c r="C30" s="276" t="s">
        <v>215</v>
      </c>
      <c r="D30" s="112" t="s">
        <v>206</v>
      </c>
      <c r="E30" s="113"/>
      <c r="F30" s="116">
        <v>771258.03975048114</v>
      </c>
      <c r="G30" s="115">
        <v>19.158041880652153</v>
      </c>
    </row>
    <row r="31" spans="1:7" s="261" customFormat="1">
      <c r="A31" s="112" t="s">
        <v>1366</v>
      </c>
      <c r="B31" s="189" t="s">
        <v>1439</v>
      </c>
      <c r="C31" s="276" t="s">
        <v>1440</v>
      </c>
      <c r="D31" s="112" t="s">
        <v>1367</v>
      </c>
      <c r="E31" s="113"/>
      <c r="F31" s="116" t="s">
        <v>139</v>
      </c>
      <c r="G31" s="115" t="s">
        <v>139</v>
      </c>
    </row>
    <row r="32" spans="1:7" s="261" customFormat="1">
      <c r="A32" s="112" t="s">
        <v>1487</v>
      </c>
      <c r="B32" s="189" t="s">
        <v>1491</v>
      </c>
      <c r="C32" s="276" t="s">
        <v>1492</v>
      </c>
      <c r="D32" s="112" t="s">
        <v>1443</v>
      </c>
      <c r="E32" s="113"/>
      <c r="F32" s="116">
        <v>5645.0169221580718</v>
      </c>
      <c r="G32" s="115">
        <v>125.7188876675168</v>
      </c>
    </row>
    <row r="33" spans="1:10" s="261" customFormat="1">
      <c r="A33" s="112" t="s">
        <v>1488</v>
      </c>
      <c r="B33" s="189" t="s">
        <v>1493</v>
      </c>
      <c r="C33" s="276" t="s">
        <v>1494</v>
      </c>
      <c r="D33" s="112" t="s">
        <v>1443</v>
      </c>
      <c r="E33" s="113"/>
      <c r="F33" s="116">
        <v>5645.0169221580718</v>
      </c>
      <c r="G33" s="115">
        <v>125.7188876675168</v>
      </c>
      <c r="H33"/>
      <c r="I33"/>
      <c r="J33"/>
    </row>
    <row r="34" spans="1:10" ht="12.75" customHeight="1">
      <c r="A34" s="112" t="s">
        <v>177</v>
      </c>
      <c r="B34" s="189" t="s">
        <v>178</v>
      </c>
      <c r="C34" s="276" t="s">
        <v>179</v>
      </c>
      <c r="D34" s="112" t="s">
        <v>174</v>
      </c>
      <c r="E34" s="113" t="s">
        <v>114</v>
      </c>
      <c r="F34" s="116">
        <v>2133721.9863162781</v>
      </c>
      <c r="G34" s="115">
        <v>21.119583250381574</v>
      </c>
    </row>
    <row r="35" spans="1:10" ht="12.75" customHeight="1">
      <c r="A35" s="112"/>
      <c r="B35" s="189"/>
      <c r="C35" s="276"/>
      <c r="D35" s="112"/>
      <c r="E35" s="113" t="s">
        <v>115</v>
      </c>
      <c r="F35" s="116">
        <v>3685620.0111619881</v>
      </c>
      <c r="G35" s="115">
        <v>19.905965890238239</v>
      </c>
    </row>
    <row r="36" spans="1:10" ht="12.75" customHeight="1">
      <c r="A36" s="133" t="s">
        <v>1350</v>
      </c>
      <c r="B36" s="189" t="s">
        <v>200</v>
      </c>
      <c r="C36" s="276" t="s">
        <v>201</v>
      </c>
      <c r="D36" s="133" t="s">
        <v>112</v>
      </c>
      <c r="E36" s="133"/>
      <c r="F36" s="116">
        <v>5655328.7915588291</v>
      </c>
      <c r="G36" s="115">
        <v>0.96585011681081834</v>
      </c>
    </row>
    <row r="37" spans="1:10" ht="12.75" customHeight="1">
      <c r="A37" s="112" t="s">
        <v>176</v>
      </c>
      <c r="B37" s="189" t="s">
        <v>170</v>
      </c>
      <c r="C37" s="276" t="s">
        <v>154</v>
      </c>
      <c r="D37" s="112" t="s">
        <v>112</v>
      </c>
      <c r="E37" s="112"/>
      <c r="F37" s="116">
        <v>4230243.3711593337</v>
      </c>
      <c r="G37" s="115">
        <v>0.17912977846828521</v>
      </c>
    </row>
    <row r="38" spans="1:10" ht="12.75" customHeight="1">
      <c r="A38" s="112" t="s">
        <v>180</v>
      </c>
      <c r="B38" s="189" t="s">
        <v>181</v>
      </c>
      <c r="C38" s="276" t="s">
        <v>182</v>
      </c>
      <c r="D38" s="112" t="s">
        <v>112</v>
      </c>
      <c r="E38" s="112"/>
      <c r="F38" s="116">
        <v>26462365.97783529</v>
      </c>
      <c r="G38" s="115">
        <v>1.0849623079255735</v>
      </c>
      <c r="H38" s="283"/>
    </row>
    <row r="39" spans="1:10" ht="12.75" customHeight="1">
      <c r="A39" s="112" t="s">
        <v>878</v>
      </c>
      <c r="B39" s="189" t="s">
        <v>880</v>
      </c>
      <c r="C39" s="276" t="s">
        <v>881</v>
      </c>
      <c r="D39" s="112" t="s">
        <v>877</v>
      </c>
      <c r="E39" s="112"/>
      <c r="F39" s="116">
        <v>48074017.608334988</v>
      </c>
      <c r="G39" s="115">
        <v>19.395122304869851</v>
      </c>
      <c r="H39" s="283"/>
    </row>
    <row r="40" spans="1:10" ht="12.75" customHeight="1">
      <c r="A40" s="112" t="s">
        <v>876</v>
      </c>
      <c r="B40" s="189" t="s">
        <v>882</v>
      </c>
      <c r="C40" s="276" t="s">
        <v>883</v>
      </c>
      <c r="D40" s="112" t="s">
        <v>877</v>
      </c>
      <c r="E40" s="112"/>
      <c r="F40" s="114">
        <v>47310.467847899657</v>
      </c>
      <c r="G40" s="115">
        <v>11.827616961974915</v>
      </c>
      <c r="H40" s="282"/>
    </row>
    <row r="41" spans="1:10" ht="12.75" customHeight="1">
      <c r="A41" s="112" t="s">
        <v>879</v>
      </c>
      <c r="B41" s="189" t="s">
        <v>884</v>
      </c>
      <c r="C41" s="276" t="s">
        <v>885</v>
      </c>
      <c r="D41" s="112" t="s">
        <v>877</v>
      </c>
      <c r="E41" s="112"/>
      <c r="F41" s="114">
        <v>395246.8697325635</v>
      </c>
      <c r="G41" s="115">
        <v>12.189119585658167</v>
      </c>
      <c r="H41" s="282"/>
      <c r="I41" s="261"/>
      <c r="J41" s="261"/>
    </row>
    <row r="42" spans="1:10" s="261" customFormat="1" ht="12.75" customHeight="1">
      <c r="A42" s="112" t="s">
        <v>207</v>
      </c>
      <c r="B42" s="189" t="s">
        <v>217</v>
      </c>
      <c r="C42" s="276" t="s">
        <v>216</v>
      </c>
      <c r="D42" s="112" t="s">
        <v>225</v>
      </c>
      <c r="E42" s="112"/>
      <c r="F42" s="114">
        <v>1113040.9556042205</v>
      </c>
      <c r="G42" s="115">
        <v>134.88958543644318</v>
      </c>
      <c r="H42" s="282"/>
    </row>
    <row r="43" spans="1:10" s="261" customFormat="1" ht="12.75" customHeight="1">
      <c r="A43" s="112" t="s">
        <v>224</v>
      </c>
      <c r="B43" s="189">
        <v>34988643147</v>
      </c>
      <c r="C43" s="276" t="s">
        <v>155</v>
      </c>
      <c r="D43" s="133" t="s">
        <v>225</v>
      </c>
      <c r="E43" s="112"/>
      <c r="F43" s="114">
        <v>6746722.7460349062</v>
      </c>
      <c r="G43" s="115">
        <v>275.90891127999294</v>
      </c>
      <c r="H43" s="282"/>
    </row>
    <row r="44" spans="1:10" s="261" customFormat="1" ht="12.75" customHeight="1">
      <c r="A44" s="112" t="s">
        <v>1033</v>
      </c>
      <c r="B44" s="189" t="s">
        <v>1158</v>
      </c>
      <c r="C44" s="276" t="s">
        <v>1157</v>
      </c>
      <c r="D44" s="133" t="s">
        <v>1164</v>
      </c>
      <c r="E44" s="112"/>
      <c r="F44" s="114">
        <v>216388.99064304199</v>
      </c>
      <c r="G44" s="115">
        <v>214.70672054621826</v>
      </c>
      <c r="H44" s="271"/>
      <c r="I44"/>
      <c r="J44"/>
    </row>
    <row r="45" spans="1:10" ht="18.75" customHeight="1">
      <c r="A45" s="567" t="s">
        <v>409</v>
      </c>
      <c r="B45" s="581"/>
      <c r="C45" s="582"/>
      <c r="D45" s="568"/>
      <c r="E45" s="568"/>
      <c r="F45" s="570">
        <f>SUM(F26:F44)</f>
        <v>144741656.97926873</v>
      </c>
      <c r="G45" s="583"/>
    </row>
    <row r="46" spans="1:10" ht="12.75" customHeight="1">
      <c r="A46" s="21" t="s">
        <v>387</v>
      </c>
    </row>
    <row r="47" spans="1:10" ht="12.75" customHeight="1">
      <c r="A47" s="45" t="s">
        <v>410</v>
      </c>
    </row>
    <row r="48" spans="1:10" ht="12.75" customHeight="1">
      <c r="A48" s="272" t="s">
        <v>411</v>
      </c>
    </row>
    <row r="49" spans="1:7" ht="12.75" customHeight="1">
      <c r="A49" s="272"/>
    </row>
    <row r="50" spans="1:7" s="261" customFormat="1" ht="12.75" customHeight="1">
      <c r="A50" s="272"/>
      <c r="C50" s="272"/>
    </row>
    <row r="51" spans="1:7" ht="12.75" customHeight="1">
      <c r="A51" s="139" t="s">
        <v>717</v>
      </c>
      <c r="G51" s="158" t="s">
        <v>1509</v>
      </c>
    </row>
    <row r="52" spans="1:7" ht="12.75" customHeight="1">
      <c r="A52" s="529" t="s">
        <v>820</v>
      </c>
      <c r="G52" s="531" t="s">
        <v>1510</v>
      </c>
    </row>
    <row r="53" spans="1:7" ht="12.75" customHeight="1">
      <c r="A53" s="68"/>
    </row>
    <row r="54" spans="1:7" ht="12.75" customHeight="1">
      <c r="A54" s="45"/>
      <c r="G54" s="985" t="s">
        <v>1572</v>
      </c>
    </row>
    <row r="55" spans="1:7" ht="47.25" customHeight="1">
      <c r="A55" s="584" t="s">
        <v>412</v>
      </c>
      <c r="B55" s="561" t="s">
        <v>390</v>
      </c>
      <c r="C55" s="561" t="s">
        <v>391</v>
      </c>
      <c r="D55" s="584" t="s">
        <v>392</v>
      </c>
      <c r="E55" s="584"/>
      <c r="F55" s="584" t="s">
        <v>393</v>
      </c>
      <c r="G55" s="584" t="s">
        <v>394</v>
      </c>
    </row>
    <row r="56" spans="1:7">
      <c r="A56" s="119" t="s">
        <v>147</v>
      </c>
      <c r="B56" s="112">
        <v>8269700991</v>
      </c>
      <c r="C56" s="276" t="s">
        <v>160</v>
      </c>
      <c r="D56" s="119" t="s">
        <v>825</v>
      </c>
      <c r="E56" s="119"/>
      <c r="F56" s="120">
        <v>200562991.28143871</v>
      </c>
      <c r="G56" s="115">
        <v>52.155230562009656</v>
      </c>
    </row>
    <row r="57" spans="1:7">
      <c r="A57" s="21" t="s">
        <v>307</v>
      </c>
      <c r="G57" s="220"/>
    </row>
    <row r="58" spans="1:7">
      <c r="A58" s="154" t="s">
        <v>413</v>
      </c>
    </row>
    <row r="59" spans="1:7" ht="12.75" customHeight="1">
      <c r="A59" s="160" t="s">
        <v>107</v>
      </c>
      <c r="B59" s="181"/>
      <c r="C59" s="181"/>
      <c r="D59" s="181"/>
      <c r="E59" s="219"/>
      <c r="F59" s="181"/>
      <c r="G59" s="181"/>
    </row>
    <row r="60" spans="1:7" ht="21.75" customHeight="1">
      <c r="A60" s="1218" t="s">
        <v>108</v>
      </c>
      <c r="B60" s="1218"/>
      <c r="C60" s="1218"/>
      <c r="D60" s="1218"/>
      <c r="E60" s="1218"/>
      <c r="F60" s="1218"/>
      <c r="G60" s="1218"/>
    </row>
    <row r="61" spans="1:7" ht="12.75" customHeight="1">
      <c r="A61" s="53"/>
    </row>
    <row r="62" spans="1:7" ht="12.75" customHeight="1">
      <c r="A62" s="145" t="s">
        <v>718</v>
      </c>
      <c r="F62" s="146"/>
      <c r="G62" s="158" t="s">
        <v>1457</v>
      </c>
    </row>
    <row r="63" spans="1:7" ht="12.75" customHeight="1">
      <c r="A63" s="532" t="s">
        <v>1481</v>
      </c>
      <c r="F63" s="54"/>
      <c r="G63" s="531" t="s">
        <v>1458</v>
      </c>
    </row>
    <row r="64" spans="1:7" ht="12.75" customHeight="1"/>
    <row r="65" spans="1:7" ht="12.75" customHeight="1">
      <c r="G65" s="985" t="s">
        <v>1572</v>
      </c>
    </row>
    <row r="66" spans="1:7" ht="35.25" customHeight="1">
      <c r="A66" s="584" t="s">
        <v>816</v>
      </c>
      <c r="B66" s="561" t="s">
        <v>401</v>
      </c>
      <c r="C66" s="561" t="s">
        <v>391</v>
      </c>
      <c r="D66" s="584" t="s">
        <v>392</v>
      </c>
      <c r="E66" s="584"/>
      <c r="F66" s="584" t="s">
        <v>393</v>
      </c>
      <c r="G66" s="561" t="s">
        <v>404</v>
      </c>
    </row>
    <row r="67" spans="1:7" s="261" customFormat="1">
      <c r="A67" s="123" t="s">
        <v>1485</v>
      </c>
      <c r="B67" s="189" t="s">
        <v>1489</v>
      </c>
      <c r="C67" s="278" t="s">
        <v>1490</v>
      </c>
      <c r="D67" s="123" t="s">
        <v>1486</v>
      </c>
      <c r="E67" s="123"/>
      <c r="F67" s="124">
        <v>36031.460614506599</v>
      </c>
      <c r="G67" s="125">
        <v>6.3454217533614153E-3</v>
      </c>
    </row>
    <row r="68" spans="1:7" ht="12.75" customHeight="1">
      <c r="A68" s="123" t="s">
        <v>1368</v>
      </c>
      <c r="B68" s="189" t="s">
        <v>1482</v>
      </c>
      <c r="C68" s="278" t="s">
        <v>1483</v>
      </c>
      <c r="D68" s="123" t="s">
        <v>1369</v>
      </c>
      <c r="E68" s="123"/>
      <c r="F68" s="124">
        <v>8856564.6904240493</v>
      </c>
      <c r="G68" s="125">
        <v>69.331128658614261</v>
      </c>
    </row>
    <row r="69" spans="1:7" s="261" customFormat="1" ht="12.75" customHeight="1">
      <c r="A69" s="567" t="s">
        <v>409</v>
      </c>
      <c r="B69" s="581"/>
      <c r="C69" s="582"/>
      <c r="D69" s="581"/>
      <c r="E69" s="581"/>
      <c r="F69" s="585">
        <f>SUM(F65:F68)</f>
        <v>8892596.1510385554</v>
      </c>
      <c r="G69" s="586"/>
    </row>
    <row r="70" spans="1:7" ht="12.75" customHeight="1">
      <c r="A70" s="40" t="s">
        <v>414</v>
      </c>
    </row>
    <row r="71" spans="1:7" ht="12.75" customHeight="1">
      <c r="A71" s="45" t="s">
        <v>410</v>
      </c>
    </row>
    <row r="72" spans="1:7" ht="12.75" customHeight="1"/>
    <row r="73" spans="1:7" ht="12.75" customHeight="1">
      <c r="A73" s="145" t="s">
        <v>818</v>
      </c>
      <c r="F73" s="146"/>
      <c r="G73" s="158" t="s">
        <v>1457</v>
      </c>
    </row>
    <row r="74" spans="1:7" ht="12.75" customHeight="1">
      <c r="A74" s="532" t="s">
        <v>819</v>
      </c>
      <c r="F74" s="54"/>
      <c r="G74" s="531" t="s">
        <v>1458</v>
      </c>
    </row>
    <row r="75" spans="1:7" ht="12.75" customHeight="1">
      <c r="A75" s="159"/>
    </row>
    <row r="76" spans="1:7" ht="12.75" customHeight="1">
      <c r="G76" s="985" t="s">
        <v>1572</v>
      </c>
    </row>
    <row r="77" spans="1:7" ht="21.75">
      <c r="A77" s="584" t="s">
        <v>415</v>
      </c>
      <c r="B77" s="561" t="s">
        <v>401</v>
      </c>
      <c r="C77" s="561" t="s">
        <v>391</v>
      </c>
      <c r="D77" s="584" t="s">
        <v>392</v>
      </c>
      <c r="E77" s="584"/>
      <c r="F77" s="584" t="s">
        <v>393</v>
      </c>
      <c r="G77" s="561" t="s">
        <v>404</v>
      </c>
    </row>
    <row r="78" spans="1:7" ht="12.75" customHeight="1">
      <c r="A78" s="123" t="s">
        <v>1371</v>
      </c>
      <c r="B78" s="189">
        <v>61196386099</v>
      </c>
      <c r="C78" s="278" t="s">
        <v>157</v>
      </c>
      <c r="D78" s="123"/>
      <c r="E78" s="123"/>
      <c r="F78" s="963" t="s">
        <v>139</v>
      </c>
      <c r="G78" s="964" t="s">
        <v>139</v>
      </c>
    </row>
    <row r="79" spans="1:7" ht="12.75" customHeight="1">
      <c r="A79" s="279" t="s">
        <v>845</v>
      </c>
      <c r="B79" s="189">
        <v>37735093339</v>
      </c>
      <c r="C79" s="278" t="s">
        <v>156</v>
      </c>
      <c r="D79" s="123" t="s">
        <v>1369</v>
      </c>
      <c r="E79" s="123"/>
      <c r="F79" s="771">
        <v>3832821.5143672437</v>
      </c>
      <c r="G79" s="772">
        <v>0.24898101678589835</v>
      </c>
    </row>
    <row r="80" spans="1:7" ht="18.75" customHeight="1">
      <c r="A80" s="567" t="s">
        <v>409</v>
      </c>
      <c r="B80" s="581"/>
      <c r="C80" s="582"/>
      <c r="D80" s="581"/>
      <c r="E80" s="581"/>
      <c r="F80" s="585">
        <f>SUM(F78:F79)</f>
        <v>3832821.5143672437</v>
      </c>
      <c r="G80" s="586"/>
    </row>
    <row r="81" spans="1:7" s="261" customFormat="1">
      <c r="A81" s="272" t="s">
        <v>1370</v>
      </c>
    </row>
    <row r="82" spans="1:7" ht="12.75" customHeight="1">
      <c r="A82" s="40" t="s">
        <v>414</v>
      </c>
    </row>
    <row r="83" spans="1:7" ht="12.75" customHeight="1">
      <c r="A83" s="45" t="s">
        <v>410</v>
      </c>
      <c r="F83" s="44"/>
    </row>
    <row r="84" spans="1:7" ht="12.75" customHeight="1">
      <c r="A84" s="528" t="s">
        <v>167</v>
      </c>
      <c r="D84" s="44"/>
    </row>
    <row r="85" spans="1:7">
      <c r="A85" s="160" t="s">
        <v>106</v>
      </c>
    </row>
    <row r="86" spans="1:7" ht="21" customHeight="1">
      <c r="A86" s="1219" t="s">
        <v>105</v>
      </c>
      <c r="B86" s="1219"/>
      <c r="C86" s="1219"/>
      <c r="D86" s="1219"/>
      <c r="E86" s="1219"/>
      <c r="F86" s="1219"/>
      <c r="G86" s="1219"/>
    </row>
    <row r="87" spans="1:7" ht="12.75" customHeight="1">
      <c r="A87" s="161"/>
      <c r="D87" s="44"/>
    </row>
    <row r="88" spans="1:7" ht="12.75" customHeight="1">
      <c r="A88" s="611" t="s">
        <v>81</v>
      </c>
      <c r="D88" s="44"/>
    </row>
    <row r="89" spans="1:7" ht="12.75" customHeight="1">
      <c r="D89" s="44"/>
      <c r="G89" s="34" t="s">
        <v>811</v>
      </c>
    </row>
    <row r="90" spans="1:7" ht="12.75" customHeight="1">
      <c r="D90" s="44"/>
    </row>
    <row r="91" spans="1:7" ht="12.75" customHeight="1">
      <c r="A91" s="162"/>
      <c r="F91" s="132"/>
    </row>
    <row r="92" spans="1:7" ht="12.75" customHeight="1">
      <c r="A92" s="160"/>
      <c r="D92" s="44"/>
    </row>
    <row r="93" spans="1:7" ht="12.75" customHeight="1">
      <c r="A93" s="160"/>
    </row>
    <row r="94" spans="1:7" ht="12.75" customHeight="1">
      <c r="A94" s="160"/>
    </row>
    <row r="95" spans="1:7" ht="12.75" customHeight="1">
      <c r="A95" s="161"/>
      <c r="F95" s="44"/>
    </row>
    <row r="96" spans="1:7" ht="12.75" customHeight="1">
      <c r="A96" s="161"/>
    </row>
    <row r="97" spans="1:1" ht="12.75" customHeight="1">
      <c r="A97" s="161"/>
    </row>
    <row r="98" spans="1:1" ht="12.75" customHeight="1">
      <c r="A98" s="161"/>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 B26:B33 B34:B44 B68:C68 B6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207"/>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1.5703125" style="63" customWidth="1"/>
    <col min="5" max="5" width="13.140625" style="63" bestFit="1" customWidth="1"/>
    <col min="6" max="16384" width="9.140625" style="63"/>
  </cols>
  <sheetData>
    <row r="1" spans="1:10" ht="12.75" customHeight="1">
      <c r="A1" s="141" t="s">
        <v>720</v>
      </c>
      <c r="F1" s="143" t="str">
        <f>Naslovnica!A20</f>
        <v>Siječanj 2023.</v>
      </c>
      <c r="J1" s="261"/>
    </row>
    <row r="2" spans="1:10" ht="12.75" customHeight="1">
      <c r="A2" s="525" t="s">
        <v>721</v>
      </c>
      <c r="F2" s="526" t="str">
        <f>Naslovnica!A24</f>
        <v>January 2023</v>
      </c>
    </row>
    <row r="3" spans="1:10" ht="12.75" customHeight="1"/>
    <row r="4" spans="1:10" ht="12.75" customHeight="1">
      <c r="F4" s="13" t="s">
        <v>1572</v>
      </c>
    </row>
    <row r="5" spans="1:10" ht="33">
      <c r="A5" s="584" t="s">
        <v>389</v>
      </c>
      <c r="B5" s="561" t="s">
        <v>390</v>
      </c>
      <c r="C5" s="561" t="s">
        <v>391</v>
      </c>
      <c r="D5" s="584" t="s">
        <v>392</v>
      </c>
      <c r="E5" s="584" t="s">
        <v>393</v>
      </c>
      <c r="F5" s="561" t="s">
        <v>404</v>
      </c>
    </row>
    <row r="6" spans="1:10">
      <c r="A6" s="119" t="s">
        <v>1456</v>
      </c>
      <c r="B6" s="189" t="s">
        <v>1036</v>
      </c>
      <c r="C6" s="113" t="s">
        <v>1041</v>
      </c>
      <c r="D6" s="119" t="s">
        <v>1443</v>
      </c>
      <c r="E6" s="120">
        <v>59324.46</v>
      </c>
      <c r="F6" s="165">
        <v>15.091729166158411</v>
      </c>
    </row>
    <row r="7" spans="1:10">
      <c r="A7" s="119" t="s">
        <v>1052</v>
      </c>
      <c r="B7" s="189" t="s">
        <v>1129</v>
      </c>
      <c r="C7" s="113" t="s">
        <v>1130</v>
      </c>
      <c r="D7" s="119" t="s">
        <v>1037</v>
      </c>
      <c r="E7" s="120">
        <v>2931528.58</v>
      </c>
      <c r="F7" s="165">
        <v>97.505230190757487</v>
      </c>
    </row>
    <row r="8" spans="1:10">
      <c r="A8" s="567" t="s">
        <v>386</v>
      </c>
      <c r="B8" s="580"/>
      <c r="C8" s="580"/>
      <c r="D8" s="587"/>
      <c r="E8" s="588">
        <f>SUM(E6:E7)</f>
        <v>2990853.04</v>
      </c>
      <c r="F8" s="589"/>
    </row>
    <row r="9" spans="1:10" ht="12.75" customHeight="1">
      <c r="A9" s="21" t="s">
        <v>395</v>
      </c>
    </row>
    <row r="10" spans="1:10" ht="12.75" customHeight="1">
      <c r="A10" s="21"/>
    </row>
    <row r="11" spans="1:10" ht="12.75" customHeight="1">
      <c r="A11" s="141" t="s">
        <v>722</v>
      </c>
      <c r="F11" s="143" t="s">
        <v>1509</v>
      </c>
    </row>
    <row r="12" spans="1:10" ht="12.75" customHeight="1">
      <c r="A12" s="525" t="s">
        <v>723</v>
      </c>
      <c r="F12" s="526" t="s">
        <v>1510</v>
      </c>
    </row>
    <row r="13" spans="1:10" ht="12.75" customHeight="1"/>
    <row r="14" spans="1:10" ht="12.75" customHeight="1">
      <c r="F14" s="13" t="s">
        <v>1572</v>
      </c>
    </row>
    <row r="15" spans="1:10" ht="54.75">
      <c r="A15" s="584" t="s">
        <v>396</v>
      </c>
      <c r="B15" s="561" t="s">
        <v>390</v>
      </c>
      <c r="C15" s="561" t="s">
        <v>391</v>
      </c>
      <c r="D15" s="584" t="s">
        <v>392</v>
      </c>
      <c r="E15" s="584" t="s">
        <v>393</v>
      </c>
      <c r="F15" s="584" t="s">
        <v>394</v>
      </c>
    </row>
    <row r="16" spans="1:10" ht="12.75" customHeight="1">
      <c r="A16" s="119" t="s">
        <v>138</v>
      </c>
      <c r="B16" s="189">
        <v>75111210338</v>
      </c>
      <c r="C16" s="276" t="s">
        <v>159</v>
      </c>
      <c r="D16" s="274" t="s">
        <v>140</v>
      </c>
      <c r="E16" s="120">
        <v>5230860.2295573689</v>
      </c>
      <c r="F16" s="165">
        <v>10.337668437860414</v>
      </c>
    </row>
    <row r="17" spans="1:6" ht="12.75" customHeight="1">
      <c r="A17" s="119" t="s">
        <v>146</v>
      </c>
      <c r="B17" s="189" t="s">
        <v>169</v>
      </c>
      <c r="C17" s="276" t="s">
        <v>158</v>
      </c>
      <c r="D17" s="119" t="s">
        <v>174</v>
      </c>
      <c r="E17" s="120">
        <v>13326024.052027339</v>
      </c>
      <c r="F17" s="165">
        <v>4.3804135621077949</v>
      </c>
    </row>
    <row r="18" spans="1:6">
      <c r="A18" s="567" t="s">
        <v>386</v>
      </c>
      <c r="B18" s="580"/>
      <c r="C18" s="580"/>
      <c r="D18" s="587"/>
      <c r="E18" s="588">
        <f>SUM(E16:E17)</f>
        <v>18556884.28158471</v>
      </c>
      <c r="F18" s="589"/>
    </row>
    <row r="19" spans="1:6" ht="12.75" customHeight="1">
      <c r="A19" s="21" t="s">
        <v>397</v>
      </c>
    </row>
    <row r="20" spans="1:6" ht="12.75" customHeight="1"/>
    <row r="21" spans="1:6" ht="12.75" customHeight="1">
      <c r="A21" s="142" t="s">
        <v>724</v>
      </c>
      <c r="F21" s="143" t="s">
        <v>1509</v>
      </c>
    </row>
    <row r="22" spans="1:6" ht="12.75" customHeight="1">
      <c r="A22" s="523" t="s">
        <v>725</v>
      </c>
      <c r="F22" s="526" t="s">
        <v>1510</v>
      </c>
    </row>
    <row r="23" spans="1:6" ht="12.75" customHeight="1"/>
    <row r="24" spans="1:6" ht="12.75" customHeight="1">
      <c r="F24" s="13" t="s">
        <v>1572</v>
      </c>
    </row>
    <row r="25" spans="1:6" ht="54.75">
      <c r="A25" s="584" t="s">
        <v>396</v>
      </c>
      <c r="B25" s="561" t="s">
        <v>390</v>
      </c>
      <c r="C25" s="561" t="s">
        <v>391</v>
      </c>
      <c r="D25" s="584" t="s">
        <v>392</v>
      </c>
      <c r="E25" s="584" t="s">
        <v>393</v>
      </c>
      <c r="F25" s="584" t="s">
        <v>394</v>
      </c>
    </row>
    <row r="26" spans="1:6" ht="12.75" customHeight="1">
      <c r="A26" s="119" t="s">
        <v>841</v>
      </c>
      <c r="B26" s="189">
        <v>56903349567</v>
      </c>
      <c r="C26" s="276" t="s">
        <v>161</v>
      </c>
      <c r="D26" s="279" t="s">
        <v>895</v>
      </c>
      <c r="E26" s="120" t="s">
        <v>139</v>
      </c>
      <c r="F26" s="165" t="s">
        <v>139</v>
      </c>
    </row>
    <row r="27" spans="1:6" ht="12.75" customHeight="1">
      <c r="A27" s="770" t="s">
        <v>843</v>
      </c>
    </row>
    <row r="28" spans="1:6" ht="12.75" customHeight="1">
      <c r="A28" s="21" t="s">
        <v>395</v>
      </c>
    </row>
    <row r="29" spans="1:6" ht="19.5" customHeight="1">
      <c r="A29" s="1220" t="s">
        <v>107</v>
      </c>
      <c r="B29" s="1220"/>
      <c r="C29" s="1220"/>
      <c r="D29" s="1220"/>
    </row>
    <row r="30" spans="1:6" ht="21.75" customHeight="1">
      <c r="A30" s="1218" t="s">
        <v>108</v>
      </c>
      <c r="B30" s="1218"/>
      <c r="C30" s="1218"/>
      <c r="D30" s="1218"/>
      <c r="E30" s="53"/>
      <c r="F30" s="53"/>
    </row>
    <row r="31" spans="1:6" ht="12.75" customHeight="1">
      <c r="A31" s="770"/>
    </row>
    <row r="32" spans="1:6" ht="12.75" customHeight="1"/>
    <row r="33" spans="1:6" ht="12.75" customHeight="1">
      <c r="A33" s="144" t="s">
        <v>726</v>
      </c>
      <c r="F33" s="137" t="str">
        <f>Naslovnica!A20</f>
        <v>Siječanj 2023.</v>
      </c>
    </row>
    <row r="34" spans="1:6" ht="12.75" customHeight="1">
      <c r="A34" s="523" t="s">
        <v>727</v>
      </c>
      <c r="F34" s="527" t="str">
        <f>Naslovnica!A24</f>
        <v>January 2023</v>
      </c>
    </row>
    <row r="35" spans="1:6" ht="12.75" customHeight="1"/>
    <row r="36" spans="1:6" ht="12.75" customHeight="1">
      <c r="E36" s="13"/>
      <c r="F36" s="13" t="s">
        <v>1572</v>
      </c>
    </row>
    <row r="37" spans="1:6" ht="33">
      <c r="A37" s="584" t="s">
        <v>398</v>
      </c>
      <c r="B37" s="561" t="s">
        <v>390</v>
      </c>
      <c r="C37" s="561" t="s">
        <v>391</v>
      </c>
      <c r="D37" s="584" t="s">
        <v>392</v>
      </c>
      <c r="E37" s="584" t="s">
        <v>393</v>
      </c>
      <c r="F37" s="561" t="s">
        <v>404</v>
      </c>
    </row>
    <row r="38" spans="1:6" ht="22.5" customHeight="1">
      <c r="A38" s="121" t="s">
        <v>80</v>
      </c>
      <c r="B38" s="189">
        <v>39146857475</v>
      </c>
      <c r="C38" s="276" t="s">
        <v>162</v>
      </c>
      <c r="D38" s="258" t="s">
        <v>112</v>
      </c>
      <c r="E38" s="122">
        <v>131477215.34</v>
      </c>
      <c r="F38" s="165">
        <v>73.163700000000006</v>
      </c>
    </row>
    <row r="39" spans="1:6" ht="12.75" customHeight="1">
      <c r="A39" s="21" t="s">
        <v>395</v>
      </c>
      <c r="B39" s="265"/>
      <c r="C39" s="266"/>
      <c r="D39" s="267"/>
      <c r="E39" s="268"/>
    </row>
    <row r="40" spans="1:6" ht="12.75" customHeight="1">
      <c r="A40" s="528" t="s">
        <v>168</v>
      </c>
      <c r="E40" s="954"/>
      <c r="F40" s="955"/>
    </row>
    <row r="41" spans="1:6" ht="12.75" customHeight="1">
      <c r="A41" s="156"/>
      <c r="D41" s="870"/>
    </row>
    <row r="42" spans="1:6" ht="12.75" customHeight="1">
      <c r="A42" s="269"/>
      <c r="B42" s="182"/>
      <c r="C42" s="182"/>
      <c r="D42" s="182"/>
      <c r="E42" s="939"/>
      <c r="F42" s="939"/>
    </row>
    <row r="43" spans="1:6" ht="12.75" customHeight="1">
      <c r="A43" s="275"/>
      <c r="B43" s="53"/>
      <c r="C43" s="53"/>
      <c r="D43" s="53"/>
    </row>
    <row r="44" spans="1:6" ht="12.75" customHeight="1">
      <c r="A44" s="175"/>
    </row>
    <row r="45" spans="1:6" ht="12.75" customHeight="1"/>
    <row r="46" spans="1:6" ht="12.75" customHeight="1"/>
    <row r="47" spans="1:6" ht="12.75" customHeight="1">
      <c r="A47" s="606" t="s">
        <v>399</v>
      </c>
      <c r="B47" s="608"/>
      <c r="C47" s="608"/>
      <c r="D47" s="608"/>
    </row>
    <row r="48" spans="1:6" ht="12.75" customHeight="1">
      <c r="A48" s="609" t="s">
        <v>172</v>
      </c>
      <c r="B48" s="608"/>
      <c r="C48" s="608"/>
      <c r="D48" s="608"/>
    </row>
    <row r="49" spans="1:6" ht="12.75" customHeight="1">
      <c r="A49" s="611" t="s">
        <v>81</v>
      </c>
    </row>
    <row r="50" spans="1:6" ht="12.75" customHeight="1"/>
    <row r="51" spans="1:6" ht="12.75" customHeight="1">
      <c r="F51" s="34" t="s">
        <v>1080</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2" t="s">
        <v>684</v>
      </c>
      <c r="B1" s="603"/>
      <c r="C1" s="603"/>
      <c r="D1" s="510"/>
      <c r="E1" s="600"/>
      <c r="F1" s="197"/>
      <c r="G1" s="197"/>
      <c r="H1" s="197"/>
      <c r="I1" s="511" t="s">
        <v>1576</v>
      </c>
    </row>
    <row r="2" spans="1:27" ht="15" customHeight="1">
      <c r="A2" s="604" t="s">
        <v>685</v>
      </c>
      <c r="B2" s="603"/>
      <c r="C2" s="603"/>
      <c r="D2" s="510"/>
      <c r="E2" s="601"/>
      <c r="F2" s="197"/>
      <c r="G2" s="197"/>
      <c r="H2" s="197"/>
      <c r="I2" s="518" t="s">
        <v>1577</v>
      </c>
    </row>
    <row r="3" spans="1:27" ht="12.75" customHeight="1">
      <c r="A3" s="41" t="s">
        <v>851</v>
      </c>
    </row>
    <row r="4" spans="1:27" ht="12.75" customHeight="1"/>
    <row r="5" spans="1:27" ht="12.75" customHeight="1">
      <c r="A5" s="147" t="s">
        <v>686</v>
      </c>
    </row>
    <row r="6" spans="1:27" ht="12.75" customHeight="1">
      <c r="A6" s="519" t="s">
        <v>687</v>
      </c>
    </row>
    <row r="7" spans="1:27" ht="12.75" customHeight="1">
      <c r="J7" s="1224"/>
      <c r="K7" s="1224"/>
      <c r="L7" s="314"/>
      <c r="M7" s="314"/>
      <c r="N7" s="314"/>
      <c r="O7" s="314"/>
      <c r="P7" s="314"/>
    </row>
    <row r="8" spans="1:27" ht="16.5" customHeight="1">
      <c r="A8" s="1226" t="s">
        <v>376</v>
      </c>
      <c r="B8" s="1226"/>
      <c r="C8" s="440">
        <v>44926</v>
      </c>
      <c r="D8" s="314"/>
      <c r="E8" s="314"/>
      <c r="F8" s="314"/>
      <c r="G8" s="314"/>
      <c r="J8" s="1224"/>
      <c r="K8" s="1224"/>
      <c r="L8" s="315"/>
      <c r="M8" s="315"/>
      <c r="N8" s="315"/>
      <c r="O8" s="315"/>
      <c r="P8" s="315"/>
    </row>
    <row r="9" spans="1:27" ht="21.75" customHeight="1">
      <c r="A9" s="1227" t="s">
        <v>377</v>
      </c>
      <c r="B9" s="1227"/>
      <c r="C9" s="441">
        <v>15</v>
      </c>
      <c r="D9" s="314"/>
      <c r="E9" s="315"/>
      <c r="F9" s="315"/>
      <c r="G9" s="315"/>
    </row>
    <row r="10" spans="1:27" ht="12.75" customHeight="1">
      <c r="A10" s="16" t="s">
        <v>307</v>
      </c>
    </row>
    <row r="11" spans="1:27" ht="12.75" customHeight="1"/>
    <row r="12" spans="1:27" ht="12.75" customHeight="1">
      <c r="A12" s="147" t="s">
        <v>688</v>
      </c>
    </row>
    <row r="13" spans="1:27" ht="12.75" customHeight="1">
      <c r="A13" s="519" t="s">
        <v>689</v>
      </c>
      <c r="Z13" s="64"/>
      <c r="AA13" s="64"/>
    </row>
    <row r="14" spans="1:27" s="261" customFormat="1" ht="12.75" customHeight="1">
      <c r="A14" s="42"/>
      <c r="F14" s="197"/>
      <c r="I14" s="13" t="s">
        <v>1537</v>
      </c>
      <c r="Y14" s="64"/>
      <c r="Z14" s="64"/>
      <c r="AA14" s="64"/>
    </row>
    <row r="15" spans="1:27" s="261" customFormat="1" ht="22.5" customHeight="1">
      <c r="A15" s="442"/>
      <c r="B15" s="1223" t="s">
        <v>378</v>
      </c>
      <c r="C15" s="1223"/>
      <c r="D15" s="1223"/>
      <c r="E15" s="1223"/>
      <c r="F15" s="1223" t="s">
        <v>317</v>
      </c>
      <c r="G15" s="1223"/>
      <c r="H15" s="1223"/>
      <c r="I15" s="1223"/>
      <c r="Y15" s="64"/>
      <c r="Z15" s="64"/>
      <c r="AA15" s="64"/>
    </row>
    <row r="16" spans="1:27" ht="135" customHeight="1">
      <c r="A16" s="1225" t="s">
        <v>379</v>
      </c>
      <c r="B16" s="773" t="s">
        <v>778</v>
      </c>
      <c r="C16" s="1222" t="s">
        <v>380</v>
      </c>
      <c r="D16" s="773" t="s">
        <v>381</v>
      </c>
      <c r="E16" s="1222" t="s">
        <v>380</v>
      </c>
      <c r="F16" s="773" t="s">
        <v>779</v>
      </c>
      <c r="G16" s="1222" t="s">
        <v>382</v>
      </c>
      <c r="H16" s="773" t="s">
        <v>776</v>
      </c>
      <c r="I16" s="1222" t="s">
        <v>382</v>
      </c>
    </row>
    <row r="17" spans="1:16" ht="15.75" customHeight="1">
      <c r="A17" s="1225"/>
      <c r="B17" s="440">
        <v>44926</v>
      </c>
      <c r="C17" s="1222"/>
      <c r="D17" s="440">
        <v>44926</v>
      </c>
      <c r="E17" s="1222"/>
      <c r="F17" s="492" t="s">
        <v>1578</v>
      </c>
      <c r="G17" s="1222"/>
      <c r="H17" s="492" t="s">
        <v>1578</v>
      </c>
      <c r="I17" s="1222"/>
      <c r="J17" s="1224"/>
      <c r="K17" s="225"/>
      <c r="L17" s="316"/>
      <c r="M17" s="225"/>
      <c r="N17" s="317"/>
      <c r="O17" s="261"/>
    </row>
    <row r="18" spans="1:16" ht="16.5" customHeight="1">
      <c r="A18" s="443" t="s">
        <v>383</v>
      </c>
      <c r="B18" s="444">
        <v>36585</v>
      </c>
      <c r="C18" s="445">
        <v>-4.7290435144918104E-2</v>
      </c>
      <c r="D18" s="444">
        <v>320297.4320034507</v>
      </c>
      <c r="E18" s="445">
        <v>1.5901797733338094E-2</v>
      </c>
      <c r="F18" s="444">
        <v>11530</v>
      </c>
      <c r="G18" s="445">
        <v>4.980424292087772E-2</v>
      </c>
      <c r="H18" s="444">
        <v>189359.26854734882</v>
      </c>
      <c r="I18" s="447">
        <v>0.10630959210383979</v>
      </c>
      <c r="J18" s="1224"/>
      <c r="K18" s="318"/>
      <c r="L18" s="319"/>
      <c r="M18" s="318"/>
      <c r="N18" s="319"/>
      <c r="O18" s="261"/>
    </row>
    <row r="19" spans="1:16" ht="16.5" customHeight="1">
      <c r="A19" s="443" t="s">
        <v>384</v>
      </c>
      <c r="B19" s="444">
        <v>121622</v>
      </c>
      <c r="C19" s="445">
        <v>6.8518664944694829E-2</v>
      </c>
      <c r="D19" s="444">
        <v>2156921.525327493</v>
      </c>
      <c r="E19" s="445">
        <v>0.13844238538836723</v>
      </c>
      <c r="F19" s="444">
        <v>42438</v>
      </c>
      <c r="G19" s="445">
        <v>8.4538717096856633E-2</v>
      </c>
      <c r="H19" s="444">
        <v>1207343.4060136701</v>
      </c>
      <c r="I19" s="447">
        <v>0.32886361981182649</v>
      </c>
      <c r="J19" s="41"/>
      <c r="K19" s="320"/>
      <c r="L19" s="321"/>
      <c r="M19" s="320"/>
      <c r="N19" s="322"/>
      <c r="O19" s="261"/>
    </row>
    <row r="20" spans="1:16" ht="16.5" customHeight="1">
      <c r="A20" s="443" t="s">
        <v>385</v>
      </c>
      <c r="B20" s="444">
        <v>6</v>
      </c>
      <c r="C20" s="445">
        <v>-0.14285714285714285</v>
      </c>
      <c r="D20" s="444">
        <v>0</v>
      </c>
      <c r="E20" s="445">
        <v>0</v>
      </c>
      <c r="F20" s="444"/>
      <c r="G20" s="445"/>
      <c r="H20" s="444"/>
      <c r="I20" s="446"/>
      <c r="J20" s="41"/>
      <c r="K20" s="320"/>
      <c r="L20" s="321"/>
      <c r="M20" s="320"/>
      <c r="N20" s="322"/>
      <c r="O20" s="261"/>
    </row>
    <row r="21" spans="1:16" ht="16.5" customHeight="1">
      <c r="A21" s="448" t="s">
        <v>386</v>
      </c>
      <c r="B21" s="449">
        <v>158213</v>
      </c>
      <c r="C21" s="450">
        <v>3.9295544271534706E-2</v>
      </c>
      <c r="D21" s="449">
        <v>2477218.9573309436</v>
      </c>
      <c r="E21" s="450">
        <v>0.12095973373675324</v>
      </c>
      <c r="F21" s="449">
        <v>53968</v>
      </c>
      <c r="G21" s="450">
        <v>7.692614690798795E-2</v>
      </c>
      <c r="H21" s="449">
        <v>1396702.6745610191</v>
      </c>
      <c r="I21" s="451">
        <v>0.29358304140945679</v>
      </c>
      <c r="J21" s="41"/>
      <c r="K21" s="320"/>
      <c r="L21" s="321"/>
      <c r="M21" s="320"/>
      <c r="N21" s="322"/>
      <c r="O21" s="261"/>
    </row>
    <row r="22" spans="1:16" ht="12.75" customHeight="1">
      <c r="A22" s="16" t="s">
        <v>387</v>
      </c>
      <c r="H22" s="132"/>
      <c r="I22" s="76"/>
      <c r="J22" s="132"/>
    </row>
    <row r="23" spans="1:16" ht="49.5" customHeight="1">
      <c r="A23" s="1228" t="s">
        <v>388</v>
      </c>
      <c r="B23" s="1228"/>
      <c r="C23" s="1228"/>
      <c r="D23" s="1228"/>
      <c r="E23" s="1228"/>
      <c r="F23" s="1228"/>
      <c r="G23" s="1228"/>
      <c r="H23" s="1228"/>
      <c r="I23" s="1228"/>
    </row>
    <row r="24" spans="1:16" ht="56.25" customHeight="1">
      <c r="A24" s="1228" t="s">
        <v>777</v>
      </c>
      <c r="B24" s="1228"/>
      <c r="C24" s="1228"/>
      <c r="D24" s="1228"/>
      <c r="E24" s="1228"/>
      <c r="F24" s="1228"/>
      <c r="G24" s="1228"/>
      <c r="H24" s="1228"/>
      <c r="I24" s="1228"/>
    </row>
    <row r="25" spans="1:16" ht="23.25" customHeight="1">
      <c r="A25" s="1221" t="s">
        <v>339</v>
      </c>
      <c r="B25" s="1221"/>
      <c r="C25" s="1221"/>
      <c r="D25" s="1221"/>
      <c r="E25" s="1221"/>
      <c r="F25" s="1221"/>
      <c r="G25" s="1221"/>
      <c r="H25" s="1221"/>
      <c r="I25" s="1221"/>
      <c r="J25" s="155"/>
      <c r="K25" s="70"/>
      <c r="L25" s="70"/>
      <c r="M25" s="70"/>
      <c r="N25" s="70"/>
      <c r="O25" s="70"/>
      <c r="P25" s="70"/>
    </row>
    <row r="26" spans="1:16">
      <c r="A26" s="155"/>
      <c r="B26" s="70"/>
      <c r="C26" s="70"/>
      <c r="D26" s="70"/>
      <c r="E26" s="70"/>
      <c r="F26" s="70"/>
      <c r="G26" s="70"/>
    </row>
    <row r="27" spans="1:16" ht="12.75" customHeight="1">
      <c r="A27" s="611" t="s">
        <v>81</v>
      </c>
    </row>
    <row r="28" spans="1:16" ht="12.75" customHeight="1"/>
    <row r="29" spans="1:16" ht="12.75" customHeight="1"/>
    <row r="30" spans="1:16" ht="12.75" customHeight="1"/>
    <row r="31" spans="1:16" ht="12.75" customHeight="1"/>
    <row r="32" spans="1:16" ht="12.75" customHeight="1">
      <c r="I32" s="34" t="s">
        <v>812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690</v>
      </c>
      <c r="H1" s="261"/>
    </row>
    <row r="2" spans="1:8" ht="12.75" customHeight="1">
      <c r="A2" s="522" t="s">
        <v>691</v>
      </c>
    </row>
    <row r="3" spans="1:8" ht="12.75" customHeight="1"/>
    <row r="4" spans="1:8" ht="12.75" customHeight="1">
      <c r="D4" s="13" t="s">
        <v>1537</v>
      </c>
      <c r="E4" s="73"/>
    </row>
    <row r="5" spans="1:8" ht="45" customHeight="1">
      <c r="A5" s="1225" t="s">
        <v>308</v>
      </c>
      <c r="B5" s="452" t="s">
        <v>345</v>
      </c>
      <c r="C5" s="1231" t="s">
        <v>346</v>
      </c>
      <c r="D5" s="1231"/>
    </row>
    <row r="6" spans="1:8" ht="22.5" customHeight="1">
      <c r="A6" s="1229"/>
      <c r="B6" s="958">
        <v>44926</v>
      </c>
      <c r="C6" s="760" t="s">
        <v>347</v>
      </c>
      <c r="D6" s="760" t="s">
        <v>348</v>
      </c>
    </row>
    <row r="7" spans="1:8" ht="12.75" customHeight="1">
      <c r="A7" s="461" t="s">
        <v>349</v>
      </c>
      <c r="B7" s="462">
        <v>2070800.1658132588</v>
      </c>
      <c r="C7" s="463">
        <v>0.11760161573303163</v>
      </c>
      <c r="D7" s="462">
        <v>217903.62677682674</v>
      </c>
      <c r="E7" s="43"/>
    </row>
    <row r="8" spans="1:8" ht="12.75" customHeight="1">
      <c r="A8" s="453" t="s">
        <v>350</v>
      </c>
      <c r="B8" s="454">
        <v>4060.9818116663341</v>
      </c>
      <c r="C8" s="455">
        <v>0.25055377541180307</v>
      </c>
      <c r="D8" s="454">
        <v>813.63500298626229</v>
      </c>
      <c r="E8" s="52"/>
    </row>
    <row r="9" spans="1:8" ht="12.75" customHeight="1">
      <c r="A9" s="453" t="s">
        <v>351</v>
      </c>
      <c r="B9" s="454">
        <v>575388.06885393849</v>
      </c>
      <c r="C9" s="455">
        <v>3.0981303742490307E-2</v>
      </c>
      <c r="D9" s="454">
        <v>17290.58758510842</v>
      </c>
      <c r="E9" s="52"/>
    </row>
    <row r="10" spans="1:8" ht="12.75" customHeight="1">
      <c r="A10" s="453" t="s">
        <v>352</v>
      </c>
      <c r="B10" s="454">
        <v>5013.9348875174192</v>
      </c>
      <c r="C10" s="455">
        <v>-0.39475120216073628</v>
      </c>
      <c r="D10" s="454">
        <v>-3270.1540779082879</v>
      </c>
    </row>
    <row r="11" spans="1:8" ht="12.75" customHeight="1">
      <c r="A11" s="453" t="s">
        <v>353</v>
      </c>
      <c r="B11" s="454">
        <v>1464599.7870528898</v>
      </c>
      <c r="C11" s="455">
        <v>0.16194825106377261</v>
      </c>
      <c r="D11" s="454">
        <v>204130.75522463294</v>
      </c>
    </row>
    <row r="12" spans="1:8" ht="12.75" customHeight="1">
      <c r="A12" s="453" t="s">
        <v>354</v>
      </c>
      <c r="B12" s="454">
        <v>21737.39320724666</v>
      </c>
      <c r="C12" s="455">
        <v>-4.6546604430443984E-2</v>
      </c>
      <c r="D12" s="454">
        <v>-1061.1969579932318</v>
      </c>
    </row>
    <row r="13" spans="1:8" ht="12.75" customHeight="1">
      <c r="A13" s="461" t="s">
        <v>355</v>
      </c>
      <c r="B13" s="462">
        <v>874105.27194107091</v>
      </c>
      <c r="C13" s="463">
        <v>0.1554835148401007</v>
      </c>
      <c r="D13" s="462">
        <v>117620.85592408234</v>
      </c>
    </row>
    <row r="14" spans="1:8" ht="12.75" customHeight="1">
      <c r="A14" s="453" t="s">
        <v>356</v>
      </c>
      <c r="B14" s="454">
        <v>39772.512489216278</v>
      </c>
      <c r="C14" s="455">
        <v>1.1988742328613067</v>
      </c>
      <c r="D14" s="454">
        <v>21684.842037295111</v>
      </c>
    </row>
    <row r="15" spans="1:8" ht="12.75" customHeight="1">
      <c r="A15" s="453" t="s">
        <v>357</v>
      </c>
      <c r="B15" s="454">
        <v>763895.55516888946</v>
      </c>
      <c r="C15" s="455">
        <v>0.10903654063784854</v>
      </c>
      <c r="D15" s="454">
        <v>75103.502627911454</v>
      </c>
    </row>
    <row r="16" spans="1:8" ht="12.75" customHeight="1">
      <c r="A16" s="453" t="s">
        <v>358</v>
      </c>
      <c r="B16" s="454">
        <v>3436.1391771185881</v>
      </c>
      <c r="C16" s="455">
        <v>2.8502614262585588E-2</v>
      </c>
      <c r="D16" s="454">
        <v>95.224793947839885</v>
      </c>
    </row>
    <row r="17" spans="1:6" ht="12.75" customHeight="1">
      <c r="A17" s="453" t="s">
        <v>359</v>
      </c>
      <c r="B17" s="454">
        <v>67001.065105846428</v>
      </c>
      <c r="C17" s="455">
        <v>0.44824022321831491</v>
      </c>
      <c r="D17" s="454">
        <v>20737.286464927991</v>
      </c>
    </row>
    <row r="18" spans="1:6" ht="22.5">
      <c r="A18" s="456" t="s">
        <v>360</v>
      </c>
      <c r="B18" s="454">
        <v>16984.568941535606</v>
      </c>
      <c r="C18" s="455">
        <v>7.3030989539991931E-2</v>
      </c>
      <c r="D18" s="454">
        <v>1155.9776826597688</v>
      </c>
    </row>
    <row r="19" spans="1:6" ht="12.75" customHeight="1">
      <c r="A19" s="464" t="s">
        <v>361</v>
      </c>
      <c r="B19" s="465">
        <v>2961890.0066958647</v>
      </c>
      <c r="C19" s="466">
        <v>0.12824898525015388</v>
      </c>
      <c r="D19" s="465">
        <v>336680.46038356883</v>
      </c>
    </row>
    <row r="20" spans="1:6" ht="12.75" customHeight="1">
      <c r="A20" s="453" t="s">
        <v>362</v>
      </c>
      <c r="B20" s="454">
        <v>4242419.672503815</v>
      </c>
      <c r="C20" s="455">
        <v>7.9762805130250483E-2</v>
      </c>
      <c r="D20" s="454">
        <v>313390.3964934629</v>
      </c>
    </row>
    <row r="21" spans="1:6" ht="12.75" customHeight="1">
      <c r="A21" s="457" t="s">
        <v>250</v>
      </c>
      <c r="B21" s="458">
        <v>338523.16713915986</v>
      </c>
      <c r="C21" s="459">
        <v>6.3596967547010164E-2</v>
      </c>
      <c r="D21" s="458">
        <v>20241.733975711697</v>
      </c>
    </row>
    <row r="22" spans="1:6" ht="12.75" customHeight="1">
      <c r="A22" s="457" t="s">
        <v>256</v>
      </c>
      <c r="B22" s="458">
        <v>20536.546592341892</v>
      </c>
      <c r="C22" s="459">
        <v>0.68042216997602656</v>
      </c>
      <c r="D22" s="458">
        <v>8315.4827672705578</v>
      </c>
    </row>
    <row r="23" spans="1:6" ht="12.75" customHeight="1">
      <c r="A23" s="457" t="s">
        <v>252</v>
      </c>
      <c r="B23" s="458">
        <v>1409500.3737288474</v>
      </c>
      <c r="C23" s="459">
        <v>0.1466230382945817</v>
      </c>
      <c r="D23" s="458">
        <v>180238.16055610872</v>
      </c>
    </row>
    <row r="24" spans="1:6" ht="12.75" customHeight="1">
      <c r="A24" s="457" t="s">
        <v>253</v>
      </c>
      <c r="B24" s="458">
        <v>1132567.2756174926</v>
      </c>
      <c r="C24" s="459">
        <v>0.1241937609678833</v>
      </c>
      <c r="D24" s="458">
        <v>125118.81349260049</v>
      </c>
    </row>
    <row r="25" spans="1:6" ht="22.5">
      <c r="A25" s="460" t="s">
        <v>363</v>
      </c>
      <c r="B25" s="458">
        <v>60762.643618023758</v>
      </c>
      <c r="C25" s="459">
        <v>4.7697285189419826E-2</v>
      </c>
      <c r="D25" s="458">
        <v>2766.2695918773647</v>
      </c>
    </row>
    <row r="26" spans="1:6">
      <c r="A26" s="464" t="s">
        <v>364</v>
      </c>
      <c r="B26" s="465">
        <v>2961890.0066958652</v>
      </c>
      <c r="C26" s="466">
        <v>0.12824898525015407</v>
      </c>
      <c r="D26" s="465">
        <v>336680.46038356936</v>
      </c>
    </row>
    <row r="27" spans="1:6" ht="12.75" customHeight="1">
      <c r="A27" s="453" t="s">
        <v>365</v>
      </c>
      <c r="B27" s="454">
        <v>4242419.672503815</v>
      </c>
      <c r="C27" s="455">
        <v>7.9762805130250483E-2</v>
      </c>
      <c r="D27" s="454">
        <v>313390.3964934629</v>
      </c>
    </row>
    <row r="28" spans="1:6" ht="12.75" customHeight="1">
      <c r="A28" s="21" t="s">
        <v>307</v>
      </c>
    </row>
    <row r="29" spans="1:6" ht="12.75" customHeight="1">
      <c r="E29" s="70"/>
      <c r="F29" s="70"/>
    </row>
    <row r="30" spans="1:6" ht="26.25" customHeight="1">
      <c r="A30" s="1221" t="s">
        <v>339</v>
      </c>
      <c r="B30" s="1221"/>
      <c r="C30" s="1221"/>
      <c r="D30" s="1221"/>
      <c r="E30" s="70"/>
      <c r="F30" s="70"/>
    </row>
    <row r="31" spans="1:6" ht="12.75" customHeight="1"/>
    <row r="32" spans="1:6" ht="12.75" customHeight="1">
      <c r="A32" s="147" t="s">
        <v>692</v>
      </c>
    </row>
    <row r="33" spans="1:4" ht="12.75" customHeight="1">
      <c r="A33" s="519" t="s">
        <v>1022</v>
      </c>
    </row>
    <row r="34" spans="1:4" s="261" customFormat="1" ht="12.75" customHeight="1">
      <c r="A34" s="42"/>
    </row>
    <row r="35" spans="1:4" s="261" customFormat="1" ht="12.75" customHeight="1">
      <c r="A35" s="42"/>
      <c r="D35" s="13" t="s">
        <v>1537</v>
      </c>
    </row>
    <row r="36" spans="1:4" ht="55.5" customHeight="1">
      <c r="A36" s="1225" t="s">
        <v>308</v>
      </c>
      <c r="B36" s="467" t="s">
        <v>309</v>
      </c>
      <c r="C36" s="1231" t="s">
        <v>366</v>
      </c>
      <c r="D36" s="1231"/>
    </row>
    <row r="37" spans="1:4" ht="21" customHeight="1">
      <c r="A37" s="1230"/>
      <c r="B37" s="492" t="s">
        <v>1578</v>
      </c>
      <c r="C37" s="452" t="s">
        <v>347</v>
      </c>
      <c r="D37" s="452" t="s">
        <v>348</v>
      </c>
    </row>
    <row r="38" spans="1:4">
      <c r="A38" s="79" t="s">
        <v>367</v>
      </c>
      <c r="B38" s="126">
        <v>92423.191370362983</v>
      </c>
      <c r="C38" s="127">
        <v>7.6492972185477251E-2</v>
      </c>
      <c r="D38" s="126">
        <v>6567.3671723405541</v>
      </c>
    </row>
    <row r="39" spans="1:4">
      <c r="A39" s="79" t="s">
        <v>310</v>
      </c>
      <c r="B39" s="126">
        <v>26235.598380781736</v>
      </c>
      <c r="C39" s="127">
        <v>0.44623123288063582</v>
      </c>
      <c r="D39" s="126">
        <v>8094.9319477072122</v>
      </c>
    </row>
    <row r="40" spans="1:4">
      <c r="A40" s="128" t="s">
        <v>311</v>
      </c>
      <c r="B40" s="129">
        <v>66187.592989581259</v>
      </c>
      <c r="C40" s="130">
        <v>-2.255868295646745E-2</v>
      </c>
      <c r="D40" s="131">
        <v>-1527.5647753666344</v>
      </c>
    </row>
    <row r="41" spans="1:4">
      <c r="A41" s="79" t="s">
        <v>368</v>
      </c>
      <c r="B41" s="126">
        <v>4978.3802004114395</v>
      </c>
      <c r="C41" s="127">
        <v>2.9612505272568337E-2</v>
      </c>
      <c r="D41" s="126">
        <v>143.18232264914712</v>
      </c>
    </row>
    <row r="42" spans="1:4">
      <c r="A42" s="79" t="s">
        <v>369</v>
      </c>
      <c r="B42" s="126">
        <v>4186.4005269095487</v>
      </c>
      <c r="C42" s="127">
        <v>-8.1990030657999077E-2</v>
      </c>
      <c r="D42" s="126">
        <v>-373.89910677549898</v>
      </c>
    </row>
    <row r="43" spans="1:4" ht="19.5" customHeight="1">
      <c r="A43" s="128" t="s">
        <v>370</v>
      </c>
      <c r="B43" s="129">
        <v>791.97967350189128</v>
      </c>
      <c r="C43" s="130">
        <v>1.880992114592591</v>
      </c>
      <c r="D43" s="131">
        <v>517.08142942464667</v>
      </c>
    </row>
    <row r="44" spans="1:4">
      <c r="A44" s="79" t="s">
        <v>371</v>
      </c>
      <c r="B44" s="126">
        <v>162987.70054947241</v>
      </c>
      <c r="C44" s="127">
        <v>-9.5195151144952771E-3</v>
      </c>
      <c r="D44" s="126">
        <v>-1566.4759705355393</v>
      </c>
    </row>
    <row r="45" spans="1:4">
      <c r="A45" s="79" t="s">
        <v>372</v>
      </c>
      <c r="B45" s="126">
        <v>193314.27210564737</v>
      </c>
      <c r="C45" s="127">
        <v>0.15019773001042719</v>
      </c>
      <c r="D45" s="126">
        <v>25243.802949100809</v>
      </c>
    </row>
    <row r="46" spans="1:4" ht="19.5" customHeight="1">
      <c r="A46" s="128" t="s">
        <v>312</v>
      </c>
      <c r="B46" s="129">
        <v>-30326.571556174924</v>
      </c>
      <c r="C46" s="130">
        <v>7.6245869416682464</v>
      </c>
      <c r="D46" s="131">
        <v>-26810.278919636334</v>
      </c>
    </row>
    <row r="47" spans="1:4" ht="28.5" customHeight="1">
      <c r="A47" s="79" t="s">
        <v>313</v>
      </c>
      <c r="B47" s="126">
        <v>36653.001106908225</v>
      </c>
      <c r="C47" s="127">
        <v>-0.43150517063582067</v>
      </c>
      <c r="D47" s="126">
        <v>-27820.762265578338</v>
      </c>
    </row>
    <row r="48" spans="1:4" ht="19.5" customHeight="1">
      <c r="A48" s="79" t="s">
        <v>314</v>
      </c>
      <c r="B48" s="126">
        <v>-9196.2518534740193</v>
      </c>
      <c r="C48" s="127">
        <v>-1.779618988423137</v>
      </c>
      <c r="D48" s="126">
        <v>-20992.080315880281</v>
      </c>
    </row>
    <row r="49" spans="1:4">
      <c r="A49" s="79" t="s">
        <v>373</v>
      </c>
      <c r="B49" s="126">
        <v>45849.25296038224</v>
      </c>
      <c r="C49" s="127">
        <v>-0.12963078300913664</v>
      </c>
      <c r="D49" s="126">
        <v>-6828.6819496980406</v>
      </c>
    </row>
    <row r="50" spans="1:4">
      <c r="A50" s="79" t="s">
        <v>374</v>
      </c>
      <c r="B50" s="126">
        <v>8961.8095294976447</v>
      </c>
      <c r="C50" s="127">
        <v>-7.2258330833681744E-2</v>
      </c>
      <c r="D50" s="126">
        <v>-698.00184617426305</v>
      </c>
    </row>
    <row r="51" spans="1:4" ht="19.5" customHeight="1">
      <c r="A51" s="468" t="s">
        <v>375</v>
      </c>
      <c r="B51" s="469">
        <v>36887.443430884603</v>
      </c>
      <c r="C51" s="470">
        <v>-0.14251388949171881</v>
      </c>
      <c r="D51" s="471">
        <v>-6130.680103523785</v>
      </c>
    </row>
    <row r="52" spans="1:4" ht="12.75" customHeight="1"/>
    <row r="53" spans="1:4" ht="21" customHeight="1">
      <c r="A53" s="1221" t="s">
        <v>315</v>
      </c>
      <c r="B53" s="1221"/>
      <c r="C53" s="1221"/>
    </row>
    <row r="54" spans="1:4" ht="12.75" customHeight="1"/>
    <row r="55" spans="1:4" ht="12.75" customHeight="1">
      <c r="A55" s="611" t="s">
        <v>81</v>
      </c>
    </row>
    <row r="56" spans="1:4" ht="12.75" customHeight="1">
      <c r="D56" s="34" t="s">
        <v>1081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1" t="s">
        <v>944</v>
      </c>
      <c r="B1" s="661"/>
      <c r="C1" s="661"/>
      <c r="D1" s="556"/>
      <c r="E1" s="556"/>
      <c r="F1" s="556"/>
      <c r="G1" s="556"/>
      <c r="H1" s="556"/>
      <c r="I1" s="556"/>
      <c r="J1" s="556"/>
      <c r="K1" s="556"/>
      <c r="L1" s="556"/>
      <c r="M1" s="556"/>
      <c r="N1" s="556"/>
      <c r="O1" s="556"/>
      <c r="P1" s="556"/>
      <c r="Q1" s="556"/>
      <c r="R1" s="556"/>
      <c r="S1" s="556"/>
    </row>
    <row r="2" spans="1:20" ht="16.5">
      <c r="A2" s="662" t="s">
        <v>945</v>
      </c>
      <c r="B2" s="662"/>
      <c r="C2" s="66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638</v>
      </c>
      <c r="B4" s="150"/>
      <c r="C4" s="150"/>
      <c r="D4" s="337"/>
      <c r="E4" s="5"/>
      <c r="F4" s="6"/>
      <c r="G4" s="1069"/>
      <c r="S4" s="137" t="str">
        <f>Naslovnica!A20</f>
        <v>Siječanj 2023.</v>
      </c>
    </row>
    <row r="5" spans="1:20" ht="12.75" customHeight="1">
      <c r="A5" s="549" t="s">
        <v>920</v>
      </c>
      <c r="B5" s="549"/>
      <c r="C5" s="549"/>
      <c r="D5" s="338"/>
      <c r="E5" s="8"/>
      <c r="F5" s="9"/>
      <c r="G5" s="10"/>
      <c r="S5" s="527" t="str">
        <f>Naslovnica!A24</f>
        <v>January 2023</v>
      </c>
    </row>
    <row r="6" spans="1:20" ht="12.75" customHeight="1">
      <c r="E6" s="261"/>
    </row>
    <row r="7" spans="1:20" ht="12.75" customHeight="1">
      <c r="A7" s="1116"/>
      <c r="B7" s="1116"/>
      <c r="C7" s="1116"/>
      <c r="D7" s="1122" t="s">
        <v>19</v>
      </c>
      <c r="E7" s="1122"/>
      <c r="F7" s="1122"/>
      <c r="G7" s="1122" t="s">
        <v>20</v>
      </c>
      <c r="H7" s="1122"/>
      <c r="I7" s="1122"/>
      <c r="J7" s="1122" t="s">
        <v>21</v>
      </c>
      <c r="K7" s="1122"/>
      <c r="L7" s="1122"/>
      <c r="M7" s="1122" t="s">
        <v>22</v>
      </c>
      <c r="N7" s="1122"/>
      <c r="O7" s="1122"/>
      <c r="P7" s="1122" t="s">
        <v>603</v>
      </c>
      <c r="Q7" s="1122"/>
      <c r="R7" s="1122"/>
      <c r="S7" s="1122" t="s">
        <v>473</v>
      </c>
    </row>
    <row r="8" spans="1:20" ht="15" customHeight="1">
      <c r="A8" s="1117"/>
      <c r="B8" s="1117"/>
      <c r="C8" s="1117"/>
      <c r="D8" s="1123" t="s">
        <v>601</v>
      </c>
      <c r="E8" s="1124"/>
      <c r="F8" s="1124"/>
      <c r="G8" s="1123" t="s">
        <v>602</v>
      </c>
      <c r="H8" s="1124"/>
      <c r="I8" s="1124"/>
      <c r="J8" s="1123" t="s">
        <v>601</v>
      </c>
      <c r="K8" s="1124"/>
      <c r="L8" s="1124"/>
      <c r="M8" s="1123" t="s">
        <v>601</v>
      </c>
      <c r="N8" s="1124"/>
      <c r="O8" s="1124"/>
      <c r="P8" s="1123" t="s">
        <v>601</v>
      </c>
      <c r="Q8" s="1124"/>
      <c r="R8" s="1124"/>
      <c r="S8" s="1116"/>
    </row>
    <row r="9" spans="1:20">
      <c r="A9" s="1117" t="s">
        <v>600</v>
      </c>
      <c r="B9" s="1117"/>
      <c r="C9" s="1117"/>
      <c r="D9" s="664" t="s">
        <v>114</v>
      </c>
      <c r="E9" s="664" t="s">
        <v>115</v>
      </c>
      <c r="F9" s="664" t="s">
        <v>116</v>
      </c>
      <c r="G9" s="664" t="s">
        <v>114</v>
      </c>
      <c r="H9" s="664" t="s">
        <v>115</v>
      </c>
      <c r="I9" s="664" t="s">
        <v>116</v>
      </c>
      <c r="J9" s="664" t="s">
        <v>114</v>
      </c>
      <c r="K9" s="664" t="s">
        <v>115</v>
      </c>
      <c r="L9" s="664" t="s">
        <v>116</v>
      </c>
      <c r="M9" s="664" t="s">
        <v>114</v>
      </c>
      <c r="N9" s="664" t="s">
        <v>115</v>
      </c>
      <c r="O9" s="664" t="s">
        <v>116</v>
      </c>
      <c r="P9" s="664" t="s">
        <v>114</v>
      </c>
      <c r="Q9" s="664" t="s">
        <v>115</v>
      </c>
      <c r="R9" s="664" t="s">
        <v>116</v>
      </c>
      <c r="S9" s="1116"/>
    </row>
    <row r="10" spans="1:20" s="329" customFormat="1" ht="22.5" customHeight="1">
      <c r="A10" s="1110" t="s">
        <v>604</v>
      </c>
      <c r="B10" s="1110"/>
      <c r="C10" s="1110"/>
      <c r="D10" s="666">
        <v>48024</v>
      </c>
      <c r="E10" s="666">
        <v>631632</v>
      </c>
      <c r="F10" s="666">
        <v>29293</v>
      </c>
      <c r="G10" s="666">
        <v>51245</v>
      </c>
      <c r="H10" s="666">
        <v>326646</v>
      </c>
      <c r="I10" s="666">
        <v>10432</v>
      </c>
      <c r="J10" s="666">
        <v>87163</v>
      </c>
      <c r="K10" s="666">
        <v>356682</v>
      </c>
      <c r="L10" s="666">
        <v>14290</v>
      </c>
      <c r="M10" s="666">
        <v>47013</v>
      </c>
      <c r="N10" s="666">
        <v>550418</v>
      </c>
      <c r="O10" s="666">
        <v>26213</v>
      </c>
      <c r="P10" s="666">
        <v>233445</v>
      </c>
      <c r="Q10" s="666">
        <v>1865378</v>
      </c>
      <c r="R10" s="666">
        <v>80228</v>
      </c>
      <c r="S10" s="666">
        <v>2179051</v>
      </c>
    </row>
    <row r="11" spans="1:20" ht="21.75" customHeight="1">
      <c r="A11" s="1112" t="s">
        <v>605</v>
      </c>
      <c r="B11" s="1112"/>
      <c r="C11" s="1112"/>
      <c r="D11" s="665">
        <v>2.2038951818934022E-2</v>
      </c>
      <c r="E11" s="665">
        <v>0.28986563416826866</v>
      </c>
      <c r="F11" s="665">
        <v>1.3443007988339879E-2</v>
      </c>
      <c r="G11" s="665">
        <v>2.3517118231744003E-2</v>
      </c>
      <c r="H11" s="665">
        <v>0.14990287056154261</v>
      </c>
      <c r="I11" s="665">
        <v>4.7874051594019602E-3</v>
      </c>
      <c r="J11" s="665">
        <v>4.0000440558756997E-2</v>
      </c>
      <c r="K11" s="665">
        <v>0.16368685267118577</v>
      </c>
      <c r="L11" s="665">
        <v>6.5579006640964343E-3</v>
      </c>
      <c r="M11" s="665">
        <v>2.1574988377968209E-2</v>
      </c>
      <c r="N11" s="665">
        <v>0.25259528115679714</v>
      </c>
      <c r="O11" s="665">
        <v>1.2029548642964299E-2</v>
      </c>
      <c r="P11" s="665">
        <v>0.10713149898740323</v>
      </c>
      <c r="Q11" s="665">
        <v>0.85605063855779417</v>
      </c>
      <c r="R11" s="665">
        <v>3.681786245480257E-2</v>
      </c>
      <c r="S11" s="665">
        <v>1</v>
      </c>
    </row>
    <row r="12" spans="1:20" ht="22.5" customHeight="1">
      <c r="A12" s="1115" t="s">
        <v>606</v>
      </c>
      <c r="B12" s="1115"/>
      <c r="C12" s="1115"/>
      <c r="D12" s="330">
        <v>13</v>
      </c>
      <c r="E12" s="330">
        <v>26</v>
      </c>
      <c r="F12" s="330">
        <v>2</v>
      </c>
      <c r="G12" s="330">
        <v>10</v>
      </c>
      <c r="H12" s="330">
        <v>21</v>
      </c>
      <c r="I12" s="330">
        <v>0</v>
      </c>
      <c r="J12" s="330">
        <v>27</v>
      </c>
      <c r="K12" s="330">
        <v>19</v>
      </c>
      <c r="L12" s="330">
        <v>1</v>
      </c>
      <c r="M12" s="330">
        <v>4</v>
      </c>
      <c r="N12" s="330">
        <v>16</v>
      </c>
      <c r="O12" s="330">
        <v>2</v>
      </c>
      <c r="P12" s="330">
        <v>54</v>
      </c>
      <c r="Q12" s="330">
        <v>82</v>
      </c>
      <c r="R12" s="330">
        <v>5</v>
      </c>
      <c r="S12" s="330">
        <v>141</v>
      </c>
    </row>
    <row r="13" spans="1:20" ht="22.5" customHeight="1">
      <c r="A13" s="1115" t="s">
        <v>607</v>
      </c>
      <c r="B13" s="1115"/>
      <c r="C13" s="1115"/>
      <c r="D13" s="330">
        <v>0</v>
      </c>
      <c r="E13" s="330">
        <v>0</v>
      </c>
      <c r="F13" s="330">
        <v>0</v>
      </c>
      <c r="G13" s="330">
        <v>0</v>
      </c>
      <c r="H13" s="330">
        <v>0</v>
      </c>
      <c r="I13" s="330">
        <v>0</v>
      </c>
      <c r="J13" s="330">
        <v>0</v>
      </c>
      <c r="K13" s="330">
        <v>0</v>
      </c>
      <c r="L13" s="330">
        <v>0</v>
      </c>
      <c r="M13" s="330">
        <v>0</v>
      </c>
      <c r="N13" s="330">
        <v>0</v>
      </c>
      <c r="O13" s="330">
        <v>0</v>
      </c>
      <c r="P13" s="330">
        <v>0</v>
      </c>
      <c r="Q13" s="330">
        <v>0</v>
      </c>
      <c r="R13" s="330">
        <v>0</v>
      </c>
      <c r="S13" s="330">
        <v>0</v>
      </c>
    </row>
    <row r="14" spans="1:20" ht="22.5" customHeight="1">
      <c r="A14" s="1115" t="s">
        <v>608</v>
      </c>
      <c r="B14" s="1115"/>
      <c r="C14" s="1115"/>
      <c r="D14" s="330">
        <v>1168</v>
      </c>
      <c r="E14" s="330">
        <v>0</v>
      </c>
      <c r="F14" s="330">
        <v>1</v>
      </c>
      <c r="G14" s="330">
        <v>1168</v>
      </c>
      <c r="H14" s="330">
        <v>0</v>
      </c>
      <c r="I14" s="330">
        <v>0</v>
      </c>
      <c r="J14" s="330">
        <v>2338</v>
      </c>
      <c r="K14" s="330">
        <v>0</v>
      </c>
      <c r="L14" s="330">
        <v>0</v>
      </c>
      <c r="M14" s="330">
        <v>1168</v>
      </c>
      <c r="N14" s="330">
        <v>2</v>
      </c>
      <c r="O14" s="330">
        <v>0</v>
      </c>
      <c r="P14" s="330">
        <v>5842</v>
      </c>
      <c r="Q14" s="330">
        <v>2</v>
      </c>
      <c r="R14" s="330">
        <v>1</v>
      </c>
      <c r="S14" s="330">
        <v>5845</v>
      </c>
      <c r="T14" s="76"/>
    </row>
    <row r="15" spans="1:20" ht="21.75" customHeight="1">
      <c r="A15" s="1112" t="s">
        <v>609</v>
      </c>
      <c r="B15" s="1112"/>
      <c r="C15" s="1112"/>
      <c r="D15" s="669">
        <v>1181</v>
      </c>
      <c r="E15" s="669">
        <v>26</v>
      </c>
      <c r="F15" s="669">
        <v>3</v>
      </c>
      <c r="G15" s="669">
        <v>1178</v>
      </c>
      <c r="H15" s="669">
        <v>21</v>
      </c>
      <c r="I15" s="669">
        <v>0</v>
      </c>
      <c r="J15" s="669">
        <v>2365</v>
      </c>
      <c r="K15" s="669">
        <v>19</v>
      </c>
      <c r="L15" s="669">
        <v>1</v>
      </c>
      <c r="M15" s="669">
        <v>1172</v>
      </c>
      <c r="N15" s="669">
        <v>18</v>
      </c>
      <c r="O15" s="669">
        <v>2</v>
      </c>
      <c r="P15" s="669">
        <v>5896</v>
      </c>
      <c r="Q15" s="669">
        <v>84</v>
      </c>
      <c r="R15" s="669">
        <v>6</v>
      </c>
      <c r="S15" s="669">
        <v>5986</v>
      </c>
    </row>
    <row r="16" spans="1:20" ht="22.5" customHeight="1">
      <c r="A16" s="1113" t="s">
        <v>610</v>
      </c>
      <c r="B16" s="1113"/>
      <c r="C16" s="1113"/>
      <c r="D16" s="172">
        <v>9</v>
      </c>
      <c r="E16" s="172">
        <v>1819</v>
      </c>
      <c r="F16" s="172">
        <v>0</v>
      </c>
      <c r="G16" s="172">
        <v>6</v>
      </c>
      <c r="H16" s="172">
        <v>656</v>
      </c>
      <c r="I16" s="172">
        <v>1</v>
      </c>
      <c r="J16" s="172">
        <v>6</v>
      </c>
      <c r="K16" s="172">
        <v>954</v>
      </c>
      <c r="L16" s="172">
        <v>0</v>
      </c>
      <c r="M16" s="172">
        <v>9</v>
      </c>
      <c r="N16" s="172">
        <v>1465</v>
      </c>
      <c r="O16" s="172">
        <v>1</v>
      </c>
      <c r="P16" s="172">
        <v>30</v>
      </c>
      <c r="Q16" s="172">
        <v>4894</v>
      </c>
      <c r="R16" s="172">
        <v>2</v>
      </c>
      <c r="S16" s="172">
        <v>4926</v>
      </c>
    </row>
    <row r="17" spans="1:20" ht="22.5" customHeight="1">
      <c r="A17" s="1113" t="s">
        <v>611</v>
      </c>
      <c r="B17" s="1113"/>
      <c r="C17" s="1113"/>
      <c r="D17" s="173">
        <v>19</v>
      </c>
      <c r="E17" s="172">
        <v>9</v>
      </c>
      <c r="F17" s="172">
        <v>1800</v>
      </c>
      <c r="G17" s="172">
        <v>11</v>
      </c>
      <c r="H17" s="172">
        <v>7</v>
      </c>
      <c r="I17" s="172">
        <v>645</v>
      </c>
      <c r="J17" s="172">
        <v>17</v>
      </c>
      <c r="K17" s="172">
        <v>6</v>
      </c>
      <c r="L17" s="172">
        <v>937</v>
      </c>
      <c r="M17" s="172">
        <v>17</v>
      </c>
      <c r="N17" s="172">
        <v>10</v>
      </c>
      <c r="O17" s="172">
        <v>1448</v>
      </c>
      <c r="P17" s="172">
        <v>64</v>
      </c>
      <c r="Q17" s="172">
        <v>32</v>
      </c>
      <c r="R17" s="172">
        <v>4830</v>
      </c>
      <c r="S17" s="172">
        <v>4926</v>
      </c>
    </row>
    <row r="18" spans="1:20" ht="22.5" customHeight="1">
      <c r="A18" s="1114" t="s">
        <v>612</v>
      </c>
      <c r="B18" s="1114"/>
      <c r="C18" s="1114"/>
      <c r="D18" s="172">
        <v>2</v>
      </c>
      <c r="E18" s="172">
        <v>12</v>
      </c>
      <c r="F18" s="172">
        <v>1</v>
      </c>
      <c r="G18" s="172">
        <v>6</v>
      </c>
      <c r="H18" s="172">
        <v>5</v>
      </c>
      <c r="I18" s="172">
        <v>0</v>
      </c>
      <c r="J18" s="172">
        <v>5</v>
      </c>
      <c r="K18" s="172">
        <v>7</v>
      </c>
      <c r="L18" s="172">
        <v>0</v>
      </c>
      <c r="M18" s="172">
        <v>5</v>
      </c>
      <c r="N18" s="172">
        <v>14</v>
      </c>
      <c r="O18" s="172">
        <v>0</v>
      </c>
      <c r="P18" s="172">
        <v>18</v>
      </c>
      <c r="Q18" s="172">
        <v>38</v>
      </c>
      <c r="R18" s="172">
        <v>1</v>
      </c>
      <c r="S18" s="172">
        <v>57</v>
      </c>
    </row>
    <row r="19" spans="1:20" ht="22.5" customHeight="1">
      <c r="A19" s="1111" t="s">
        <v>613</v>
      </c>
      <c r="B19" s="1111"/>
      <c r="C19" s="1111"/>
      <c r="D19" s="172">
        <v>5</v>
      </c>
      <c r="E19" s="172">
        <v>5</v>
      </c>
      <c r="F19" s="172">
        <v>0</v>
      </c>
      <c r="G19" s="172">
        <v>8</v>
      </c>
      <c r="H19" s="172">
        <v>21</v>
      </c>
      <c r="I19" s="172">
        <v>1</v>
      </c>
      <c r="J19" s="172">
        <v>2</v>
      </c>
      <c r="K19" s="172">
        <v>5</v>
      </c>
      <c r="L19" s="172">
        <v>0</v>
      </c>
      <c r="M19" s="172">
        <v>3</v>
      </c>
      <c r="N19" s="172">
        <v>7</v>
      </c>
      <c r="O19" s="172">
        <v>0</v>
      </c>
      <c r="P19" s="172">
        <v>18</v>
      </c>
      <c r="Q19" s="172">
        <v>38</v>
      </c>
      <c r="R19" s="172">
        <v>1</v>
      </c>
      <c r="S19" s="172">
        <v>57</v>
      </c>
    </row>
    <row r="20" spans="1:20" ht="22.5" customHeight="1">
      <c r="A20" s="1112" t="s">
        <v>614</v>
      </c>
      <c r="B20" s="1112"/>
      <c r="C20" s="1112"/>
      <c r="D20" s="669">
        <v>13</v>
      </c>
      <c r="E20" s="669">
        <v>-1817</v>
      </c>
      <c r="F20" s="669">
        <v>1799</v>
      </c>
      <c r="G20" s="669">
        <v>7</v>
      </c>
      <c r="H20" s="669">
        <v>-633</v>
      </c>
      <c r="I20" s="669">
        <v>645</v>
      </c>
      <c r="J20" s="669">
        <v>8</v>
      </c>
      <c r="K20" s="669">
        <v>-950</v>
      </c>
      <c r="L20" s="669">
        <v>937</v>
      </c>
      <c r="M20" s="669">
        <v>6</v>
      </c>
      <c r="N20" s="669">
        <v>-1462</v>
      </c>
      <c r="O20" s="669">
        <v>1447</v>
      </c>
      <c r="P20" s="669">
        <v>34</v>
      </c>
      <c r="Q20" s="669">
        <v>-4862</v>
      </c>
      <c r="R20" s="669">
        <v>4828</v>
      </c>
      <c r="S20" s="669">
        <v>0</v>
      </c>
    </row>
    <row r="21" spans="1:20" ht="22.5" customHeight="1">
      <c r="A21" s="1112" t="s">
        <v>615</v>
      </c>
      <c r="B21" s="1112"/>
      <c r="C21" s="1112"/>
      <c r="D21" s="669">
        <v>1</v>
      </c>
      <c r="E21" s="669">
        <v>173</v>
      </c>
      <c r="F21" s="669">
        <v>253</v>
      </c>
      <c r="G21" s="669">
        <v>1</v>
      </c>
      <c r="H21" s="669">
        <v>73</v>
      </c>
      <c r="I21" s="669">
        <v>108</v>
      </c>
      <c r="J21" s="669">
        <v>2</v>
      </c>
      <c r="K21" s="669">
        <v>90</v>
      </c>
      <c r="L21" s="669">
        <v>138</v>
      </c>
      <c r="M21" s="669">
        <v>2</v>
      </c>
      <c r="N21" s="669">
        <v>124</v>
      </c>
      <c r="O21" s="669">
        <v>232</v>
      </c>
      <c r="P21" s="669">
        <v>6</v>
      </c>
      <c r="Q21" s="669">
        <v>460</v>
      </c>
      <c r="R21" s="669">
        <v>731</v>
      </c>
      <c r="S21" s="669">
        <v>1197</v>
      </c>
    </row>
    <row r="22" spans="1:20" ht="21.75" customHeight="1">
      <c r="A22" s="1110" t="s">
        <v>616</v>
      </c>
      <c r="B22" s="1110"/>
      <c r="C22" s="1110"/>
      <c r="D22" s="667">
        <v>49217</v>
      </c>
      <c r="E22" s="667">
        <v>629668</v>
      </c>
      <c r="F22" s="667">
        <v>30842</v>
      </c>
      <c r="G22" s="667">
        <v>52429</v>
      </c>
      <c r="H22" s="667">
        <v>325961</v>
      </c>
      <c r="I22" s="667">
        <v>10969</v>
      </c>
      <c r="J22" s="668">
        <v>89534</v>
      </c>
      <c r="K22" s="667">
        <v>355661</v>
      </c>
      <c r="L22" s="667">
        <v>15090</v>
      </c>
      <c r="M22" s="667">
        <v>48189</v>
      </c>
      <c r="N22" s="667">
        <v>548850</v>
      </c>
      <c r="O22" s="667">
        <v>27430</v>
      </c>
      <c r="P22" s="667">
        <v>239369</v>
      </c>
      <c r="Q22" s="667">
        <v>1860140</v>
      </c>
      <c r="R22" s="667">
        <v>84331</v>
      </c>
      <c r="S22" s="667">
        <v>2183840</v>
      </c>
    </row>
    <row r="23" spans="1:20" s="261" customFormat="1" ht="22.5" customHeight="1">
      <c r="A23" s="1111" t="s">
        <v>637</v>
      </c>
      <c r="B23" s="1111"/>
      <c r="C23" s="1111"/>
      <c r="D23" s="333">
        <v>1193</v>
      </c>
      <c r="E23" s="333">
        <v>-1964</v>
      </c>
      <c r="F23" s="333">
        <v>1549</v>
      </c>
      <c r="G23" s="333">
        <v>1184</v>
      </c>
      <c r="H23" s="333">
        <v>-685</v>
      </c>
      <c r="I23" s="333">
        <v>537</v>
      </c>
      <c r="J23" s="333">
        <v>2371</v>
      </c>
      <c r="K23" s="333">
        <v>-1021</v>
      </c>
      <c r="L23" s="333">
        <v>800</v>
      </c>
      <c r="M23" s="333">
        <v>1176</v>
      </c>
      <c r="N23" s="333">
        <v>-1568</v>
      </c>
      <c r="O23" s="333">
        <v>1217</v>
      </c>
      <c r="P23" s="333">
        <v>5924</v>
      </c>
      <c r="Q23" s="333">
        <v>-5238</v>
      </c>
      <c r="R23" s="333">
        <v>4103</v>
      </c>
      <c r="S23" s="333">
        <v>4789</v>
      </c>
      <c r="T23" s="289"/>
    </row>
    <row r="24" spans="1:20" ht="22.5" customHeight="1">
      <c r="A24" s="1112" t="s">
        <v>617</v>
      </c>
      <c r="B24" s="1112"/>
      <c r="C24" s="1112"/>
      <c r="D24" s="665">
        <v>2.4841745793769781E-2</v>
      </c>
      <c r="E24" s="665">
        <v>-3.1094054766066317E-3</v>
      </c>
      <c r="F24" s="665">
        <v>5.2879527532174925E-2</v>
      </c>
      <c r="G24" s="665">
        <v>2.3104693140794223E-2</v>
      </c>
      <c r="H24" s="665">
        <v>-2.0970714473772831E-3</v>
      </c>
      <c r="I24" s="665">
        <v>5.1476226993865032E-2</v>
      </c>
      <c r="J24" s="665">
        <v>2.7201909066920597E-2</v>
      </c>
      <c r="K24" s="665">
        <v>-2.862493761950421E-3</v>
      </c>
      <c r="L24" s="665">
        <v>5.5983205038488457E-2</v>
      </c>
      <c r="M24" s="665">
        <v>2.5014357730840407E-2</v>
      </c>
      <c r="N24" s="665">
        <v>-2.8487440454345605E-3</v>
      </c>
      <c r="O24" s="665">
        <v>4.6427345210391789E-2</v>
      </c>
      <c r="P24" s="665">
        <v>2.5376426995652082E-2</v>
      </c>
      <c r="Q24" s="665">
        <v>-2.8080099583033574E-3</v>
      </c>
      <c r="R24" s="665">
        <v>5.1141746023832077E-2</v>
      </c>
      <c r="S24" s="665">
        <v>2.1977457159102747E-3</v>
      </c>
    </row>
    <row r="25" spans="1:20" ht="21.75" customHeight="1">
      <c r="A25" s="1112" t="s">
        <v>605</v>
      </c>
      <c r="B25" s="1112"/>
      <c r="C25" s="1112"/>
      <c r="D25" s="665">
        <v>2.2536907465748407E-2</v>
      </c>
      <c r="E25" s="665">
        <v>0.28833064693384131</v>
      </c>
      <c r="F25" s="665">
        <v>1.4122829511319511E-2</v>
      </c>
      <c r="G25" s="665">
        <v>2.4007711187632792E-2</v>
      </c>
      <c r="H25" s="665">
        <v>0.14926047695801889</v>
      </c>
      <c r="I25" s="665">
        <v>5.0228038684152687E-3</v>
      </c>
      <c r="J25" s="665">
        <v>4.099842479302513E-2</v>
      </c>
      <c r="K25" s="665">
        <v>0.16286037438640194</v>
      </c>
      <c r="L25" s="665">
        <v>6.9098468752289543E-3</v>
      </c>
      <c r="M25" s="665">
        <v>2.2066177009304713E-2</v>
      </c>
      <c r="N25" s="665">
        <v>0.25132335702249248</v>
      </c>
      <c r="O25" s="665">
        <v>1.2560443988570591E-2</v>
      </c>
      <c r="P25" s="665">
        <v>0.10960922045571105</v>
      </c>
      <c r="Q25" s="665">
        <v>0.85177485530075459</v>
      </c>
      <c r="R25" s="665">
        <v>3.8615924243534328E-2</v>
      </c>
      <c r="S25" s="665">
        <v>1</v>
      </c>
    </row>
    <row r="26" spans="1:20">
      <c r="A26" s="1068" t="s">
        <v>618</v>
      </c>
      <c r="B26" s="1068"/>
      <c r="C26" s="1068"/>
      <c r="D26" s="197"/>
      <c r="E26" s="197"/>
    </row>
    <row r="27" spans="1:20" ht="12.75" customHeight="1">
      <c r="A27" s="171" t="s">
        <v>619</v>
      </c>
      <c r="B27" s="171"/>
      <c r="C27" s="171"/>
      <c r="D27" s="169"/>
      <c r="E27" s="169"/>
      <c r="F27" s="169"/>
      <c r="G27" s="169"/>
      <c r="H27" s="170"/>
    </row>
    <row r="28" spans="1:20" ht="12.75" customHeight="1">
      <c r="A28" s="166" t="s">
        <v>620</v>
      </c>
      <c r="B28" s="166"/>
      <c r="C28" s="166"/>
      <c r="D28" s="168"/>
      <c r="E28" s="168"/>
      <c r="F28" s="168"/>
      <c r="G28" s="168"/>
      <c r="H28" s="168"/>
    </row>
    <row r="29" spans="1:20" ht="12.75" customHeight="1">
      <c r="A29" s="167"/>
      <c r="B29" s="167"/>
      <c r="C29" s="167"/>
      <c r="D29" s="166"/>
      <c r="E29" s="166"/>
      <c r="F29" s="166"/>
      <c r="G29" s="166"/>
      <c r="H29" s="166"/>
    </row>
    <row r="30" spans="1:20" ht="12.75" customHeight="1">
      <c r="B30" s="610"/>
      <c r="C30" s="610"/>
    </row>
    <row r="31" spans="1:20" ht="12.75" customHeight="1">
      <c r="A31" s="149" t="s">
        <v>639</v>
      </c>
      <c r="B31" s="197"/>
      <c r="C31" s="197"/>
      <c r="D31" s="197"/>
      <c r="E31" s="197"/>
      <c r="F31" s="197"/>
      <c r="S31" s="137" t="str">
        <f>Naslovnica!A20</f>
        <v>Siječanj 2023.</v>
      </c>
    </row>
    <row r="32" spans="1:20">
      <c r="A32" s="555" t="s">
        <v>921</v>
      </c>
      <c r="B32" s="197"/>
      <c r="C32" s="197"/>
      <c r="D32" s="197"/>
      <c r="E32" s="197"/>
      <c r="F32" s="197"/>
      <c r="S32" s="527" t="str">
        <f>Naslovnica!A24</f>
        <v>January 2023</v>
      </c>
    </row>
    <row r="33" spans="1:19">
      <c r="B33"/>
      <c r="C33"/>
    </row>
    <row r="34" spans="1:19" ht="32.25" customHeight="1">
      <c r="A34" s="670"/>
      <c r="B34" s="1117" t="s">
        <v>588</v>
      </c>
      <c r="C34" s="1117"/>
      <c r="D34" s="1117"/>
      <c r="E34" s="1119" t="s">
        <v>589</v>
      </c>
      <c r="F34" s="1119"/>
      <c r="G34" s="1119"/>
      <c r="H34" s="1119" t="s">
        <v>590</v>
      </c>
      <c r="I34" s="1119"/>
      <c r="J34" s="1119"/>
      <c r="K34" s="1118" t="s">
        <v>591</v>
      </c>
      <c r="L34" s="1118"/>
      <c r="M34" s="1118"/>
      <c r="N34" s="1118" t="s">
        <v>592</v>
      </c>
      <c r="O34" s="1118"/>
      <c r="P34" s="1118"/>
      <c r="Q34" s="1119" t="s">
        <v>593</v>
      </c>
      <c r="R34" s="1119"/>
      <c r="S34" s="1119"/>
    </row>
    <row r="35" spans="1:19" ht="21">
      <c r="A35" s="670" t="s">
        <v>537</v>
      </c>
      <c r="B35" s="1117" t="s">
        <v>594</v>
      </c>
      <c r="C35" s="1117"/>
      <c r="D35" s="1117"/>
      <c r="E35" s="1117" t="s">
        <v>595</v>
      </c>
      <c r="F35" s="1117"/>
      <c r="G35" s="1117"/>
      <c r="H35" s="1117" t="s">
        <v>595</v>
      </c>
      <c r="I35" s="1117"/>
      <c r="J35" s="1117"/>
      <c r="K35" s="1117" t="s">
        <v>596</v>
      </c>
      <c r="L35" s="1117"/>
      <c r="M35" s="1117"/>
      <c r="N35" s="1117" t="s">
        <v>596</v>
      </c>
      <c r="O35" s="1117"/>
      <c r="P35" s="1117"/>
      <c r="Q35" s="1117" t="s">
        <v>596</v>
      </c>
      <c r="R35" s="1117"/>
      <c r="S35" s="1117"/>
    </row>
    <row r="36" spans="1:19">
      <c r="A36" s="670"/>
      <c r="B36" s="671" t="s">
        <v>114</v>
      </c>
      <c r="C36" s="671" t="s">
        <v>115</v>
      </c>
      <c r="D36" s="671" t="s">
        <v>116</v>
      </c>
      <c r="E36" s="671" t="s">
        <v>114</v>
      </c>
      <c r="F36" s="671" t="s">
        <v>115</v>
      </c>
      <c r="G36" s="671" t="s">
        <v>116</v>
      </c>
      <c r="H36" s="671" t="s">
        <v>114</v>
      </c>
      <c r="I36" s="671" t="s">
        <v>115</v>
      </c>
      <c r="J36" s="671" t="s">
        <v>116</v>
      </c>
      <c r="K36" s="671" t="s">
        <v>114</v>
      </c>
      <c r="L36" s="671" t="s">
        <v>115</v>
      </c>
      <c r="M36" s="671" t="s">
        <v>116</v>
      </c>
      <c r="N36" s="671" t="s">
        <v>114</v>
      </c>
      <c r="O36" s="671" t="s">
        <v>115</v>
      </c>
      <c r="P36" s="671" t="s">
        <v>116</v>
      </c>
      <c r="Q36" s="663" t="s">
        <v>114</v>
      </c>
      <c r="R36" s="663" t="s">
        <v>115</v>
      </c>
      <c r="S36" s="663" t="s">
        <v>116</v>
      </c>
    </row>
    <row r="37" spans="1:19">
      <c r="A37" s="176" t="s">
        <v>6</v>
      </c>
      <c r="B37" s="183">
        <v>5447</v>
      </c>
      <c r="C37" s="183">
        <v>157</v>
      </c>
      <c r="D37" s="183">
        <v>6</v>
      </c>
      <c r="E37" s="183">
        <v>3409</v>
      </c>
      <c r="F37" s="183">
        <v>64</v>
      </c>
      <c r="G37" s="183">
        <v>7</v>
      </c>
      <c r="H37" s="183">
        <v>8856</v>
      </c>
      <c r="I37" s="183">
        <v>221</v>
      </c>
      <c r="J37" s="183">
        <v>13</v>
      </c>
      <c r="K37" s="183">
        <v>-197</v>
      </c>
      <c r="L37" s="183">
        <v>-20</v>
      </c>
      <c r="M37" s="183">
        <v>-1</v>
      </c>
      <c r="N37" s="183">
        <v>-157</v>
      </c>
      <c r="O37" s="183">
        <v>-13</v>
      </c>
      <c r="P37" s="183">
        <v>0</v>
      </c>
      <c r="Q37" s="184">
        <v>-3.8436482084690526E-2</v>
      </c>
      <c r="R37" s="184">
        <v>-0.12992125984251968</v>
      </c>
      <c r="S37" s="184">
        <v>-7.1428571428571397E-2</v>
      </c>
    </row>
    <row r="38" spans="1:19">
      <c r="A38" s="77" t="s">
        <v>7</v>
      </c>
      <c r="B38" s="183">
        <v>63789</v>
      </c>
      <c r="C38" s="183">
        <v>45079</v>
      </c>
      <c r="D38" s="183">
        <v>159</v>
      </c>
      <c r="E38" s="183">
        <v>46445</v>
      </c>
      <c r="F38" s="183">
        <v>34184</v>
      </c>
      <c r="G38" s="183">
        <v>95</v>
      </c>
      <c r="H38" s="183">
        <v>110234</v>
      </c>
      <c r="I38" s="183">
        <v>79263</v>
      </c>
      <c r="J38" s="183">
        <v>254</v>
      </c>
      <c r="K38" s="183">
        <v>1490</v>
      </c>
      <c r="L38" s="183">
        <v>-1533</v>
      </c>
      <c r="M38" s="183">
        <v>0</v>
      </c>
      <c r="N38" s="183">
        <v>987</v>
      </c>
      <c r="O38" s="183">
        <v>-1258</v>
      </c>
      <c r="P38" s="183">
        <v>-1</v>
      </c>
      <c r="Q38" s="184">
        <v>2.2986905723062057E-2</v>
      </c>
      <c r="R38" s="184">
        <v>-3.4014185780096073E-2</v>
      </c>
      <c r="S38" s="184">
        <v>-3.9215686274509665E-3</v>
      </c>
    </row>
    <row r="39" spans="1:19">
      <c r="A39" s="77" t="s">
        <v>8</v>
      </c>
      <c r="B39" s="183">
        <v>35561</v>
      </c>
      <c r="C39" s="183">
        <v>112902</v>
      </c>
      <c r="D39" s="183">
        <v>189</v>
      </c>
      <c r="E39" s="183">
        <v>26472</v>
      </c>
      <c r="F39" s="183">
        <v>93559</v>
      </c>
      <c r="G39" s="183">
        <v>182</v>
      </c>
      <c r="H39" s="183">
        <v>62033</v>
      </c>
      <c r="I39" s="183">
        <v>206461</v>
      </c>
      <c r="J39" s="183">
        <v>371</v>
      </c>
      <c r="K39" s="183">
        <v>1059</v>
      </c>
      <c r="L39" s="183">
        <v>-675</v>
      </c>
      <c r="M39" s="183">
        <v>1</v>
      </c>
      <c r="N39" s="183">
        <v>866</v>
      </c>
      <c r="O39" s="183">
        <v>-737</v>
      </c>
      <c r="P39" s="183">
        <v>0</v>
      </c>
      <c r="Q39" s="184">
        <v>3.2025687096559619E-2</v>
      </c>
      <c r="R39" s="184">
        <v>-6.7926089487331254E-3</v>
      </c>
      <c r="S39" s="184">
        <v>2.7027027027026751E-3</v>
      </c>
    </row>
    <row r="40" spans="1:19">
      <c r="A40" s="77" t="s">
        <v>9</v>
      </c>
      <c r="B40" s="183">
        <v>19982</v>
      </c>
      <c r="C40" s="183">
        <v>134816</v>
      </c>
      <c r="D40" s="183">
        <v>101</v>
      </c>
      <c r="E40" s="183">
        <v>7025</v>
      </c>
      <c r="F40" s="183">
        <v>123151</v>
      </c>
      <c r="G40" s="183">
        <v>112</v>
      </c>
      <c r="H40" s="183">
        <v>27007</v>
      </c>
      <c r="I40" s="183">
        <v>257967</v>
      </c>
      <c r="J40" s="183">
        <v>213</v>
      </c>
      <c r="K40" s="183">
        <v>627</v>
      </c>
      <c r="L40" s="183">
        <v>-233</v>
      </c>
      <c r="M40" s="183">
        <v>1</v>
      </c>
      <c r="N40" s="183">
        <v>242</v>
      </c>
      <c r="O40" s="183">
        <v>-278</v>
      </c>
      <c r="P40" s="183">
        <v>3</v>
      </c>
      <c r="Q40" s="184">
        <v>3.3246614125028717E-2</v>
      </c>
      <c r="R40" s="184">
        <v>-1.9769574199738349E-3</v>
      </c>
      <c r="S40" s="184">
        <v>1.9138755980861344E-2</v>
      </c>
    </row>
    <row r="41" spans="1:19">
      <c r="A41" s="77" t="s">
        <v>10</v>
      </c>
      <c r="B41" s="183">
        <v>16778</v>
      </c>
      <c r="C41" s="183">
        <v>153788</v>
      </c>
      <c r="D41" s="183">
        <v>91</v>
      </c>
      <c r="E41" s="183">
        <v>4673</v>
      </c>
      <c r="F41" s="183">
        <v>141422</v>
      </c>
      <c r="G41" s="183">
        <v>64</v>
      </c>
      <c r="H41" s="183">
        <v>21451</v>
      </c>
      <c r="I41" s="183">
        <v>295210</v>
      </c>
      <c r="J41" s="183">
        <v>155</v>
      </c>
      <c r="K41" s="183">
        <v>549</v>
      </c>
      <c r="L41" s="183">
        <v>-259</v>
      </c>
      <c r="M41" s="183">
        <v>-2</v>
      </c>
      <c r="N41" s="183">
        <v>88</v>
      </c>
      <c r="O41" s="183">
        <v>-151</v>
      </c>
      <c r="P41" s="183">
        <v>-2</v>
      </c>
      <c r="Q41" s="184">
        <v>3.0604400884020277E-2</v>
      </c>
      <c r="R41" s="184">
        <v>-1.3869156349367584E-3</v>
      </c>
      <c r="S41" s="184">
        <v>-2.515723270440251E-2</v>
      </c>
    </row>
    <row r="42" spans="1:19">
      <c r="A42" s="77" t="s">
        <v>11</v>
      </c>
      <c r="B42" s="183">
        <v>5801</v>
      </c>
      <c r="C42" s="183">
        <v>160589</v>
      </c>
      <c r="D42" s="183">
        <v>80</v>
      </c>
      <c r="E42" s="183">
        <v>1654</v>
      </c>
      <c r="F42" s="183">
        <v>148414</v>
      </c>
      <c r="G42" s="183">
        <v>82</v>
      </c>
      <c r="H42" s="183">
        <v>7455</v>
      </c>
      <c r="I42" s="183">
        <v>309003</v>
      </c>
      <c r="J42" s="183">
        <v>162</v>
      </c>
      <c r="K42" s="183">
        <v>257</v>
      </c>
      <c r="L42" s="183">
        <v>36</v>
      </c>
      <c r="M42" s="183">
        <v>0</v>
      </c>
      <c r="N42" s="183">
        <v>98</v>
      </c>
      <c r="O42" s="183">
        <v>17</v>
      </c>
      <c r="P42" s="183">
        <v>2</v>
      </c>
      <c r="Q42" s="184">
        <v>5.0000000000000044E-2</v>
      </c>
      <c r="R42" s="184">
        <v>1.7154879430325565E-4</v>
      </c>
      <c r="S42" s="184">
        <v>1.2499999999999956E-2</v>
      </c>
    </row>
    <row r="43" spans="1:19">
      <c r="A43" s="77" t="s">
        <v>12</v>
      </c>
      <c r="B43" s="183">
        <v>856</v>
      </c>
      <c r="C43" s="183">
        <v>137065</v>
      </c>
      <c r="D43" s="183">
        <v>85</v>
      </c>
      <c r="E43" s="183">
        <v>533</v>
      </c>
      <c r="F43" s="183">
        <v>136061</v>
      </c>
      <c r="G43" s="183">
        <v>86</v>
      </c>
      <c r="H43" s="183">
        <v>1389</v>
      </c>
      <c r="I43" s="183">
        <v>273126</v>
      </c>
      <c r="J43" s="183">
        <v>171</v>
      </c>
      <c r="K43" s="183">
        <v>16</v>
      </c>
      <c r="L43" s="183">
        <v>508</v>
      </c>
      <c r="M43" s="183">
        <v>-1</v>
      </c>
      <c r="N43" s="183">
        <v>6</v>
      </c>
      <c r="O43" s="183">
        <v>218</v>
      </c>
      <c r="P43" s="183">
        <v>-1</v>
      </c>
      <c r="Q43" s="184">
        <v>1.6093635698610109E-2</v>
      </c>
      <c r="R43" s="184">
        <v>2.6651982378853578E-3</v>
      </c>
      <c r="S43" s="184">
        <v>-1.1560693641618491E-2</v>
      </c>
    </row>
    <row r="44" spans="1:19">
      <c r="A44" s="77" t="s">
        <v>13</v>
      </c>
      <c r="B44" s="183">
        <v>597</v>
      </c>
      <c r="C44" s="183">
        <v>113360</v>
      </c>
      <c r="D44" s="183">
        <v>108</v>
      </c>
      <c r="E44" s="183">
        <v>347</v>
      </c>
      <c r="F44" s="183">
        <v>121198</v>
      </c>
      <c r="G44" s="183">
        <v>100</v>
      </c>
      <c r="H44" s="183">
        <v>944</v>
      </c>
      <c r="I44" s="183">
        <v>234558</v>
      </c>
      <c r="J44" s="183">
        <v>208</v>
      </c>
      <c r="K44" s="183">
        <v>-1</v>
      </c>
      <c r="L44" s="183">
        <v>-86</v>
      </c>
      <c r="M44" s="183">
        <v>3</v>
      </c>
      <c r="N44" s="183">
        <v>6</v>
      </c>
      <c r="O44" s="183">
        <v>-143</v>
      </c>
      <c r="P44" s="183">
        <v>-2</v>
      </c>
      <c r="Q44" s="184">
        <v>5.3248136315229289E-3</v>
      </c>
      <c r="R44" s="184">
        <v>-9.7535212767319024E-4</v>
      </c>
      <c r="S44" s="184">
        <v>4.8309178743961567E-3</v>
      </c>
    </row>
    <row r="45" spans="1:19">
      <c r="A45" s="77" t="s">
        <v>14</v>
      </c>
      <c r="B45" s="183">
        <v>0</v>
      </c>
      <c r="C45" s="183">
        <v>106919</v>
      </c>
      <c r="D45" s="183">
        <v>147</v>
      </c>
      <c r="E45" s="183">
        <v>0</v>
      </c>
      <c r="F45" s="183">
        <v>97345</v>
      </c>
      <c r="G45" s="183">
        <v>11685</v>
      </c>
      <c r="H45" s="183">
        <v>0</v>
      </c>
      <c r="I45" s="183">
        <v>204264</v>
      </c>
      <c r="J45" s="183">
        <v>11832</v>
      </c>
      <c r="K45" s="183">
        <v>-9</v>
      </c>
      <c r="L45" s="183">
        <v>246</v>
      </c>
      <c r="M45" s="183">
        <v>-4</v>
      </c>
      <c r="N45" s="183">
        <v>-3</v>
      </c>
      <c r="O45" s="183">
        <v>460</v>
      </c>
      <c r="P45" s="183">
        <v>111</v>
      </c>
      <c r="Q45" s="184">
        <v>-1</v>
      </c>
      <c r="R45" s="184">
        <v>3.4682989614753801E-3</v>
      </c>
      <c r="S45" s="184">
        <v>9.1257995735607444E-3</v>
      </c>
    </row>
    <row r="46" spans="1:19">
      <c r="A46" s="77" t="s">
        <v>15</v>
      </c>
      <c r="B46" s="183">
        <v>0</v>
      </c>
      <c r="C46" s="183">
        <v>58</v>
      </c>
      <c r="D46" s="183">
        <v>36280</v>
      </c>
      <c r="E46" s="183">
        <v>0</v>
      </c>
      <c r="F46" s="183">
        <v>6</v>
      </c>
      <c r="G46" s="183">
        <v>30701</v>
      </c>
      <c r="H46" s="183">
        <v>0</v>
      </c>
      <c r="I46" s="183">
        <v>64</v>
      </c>
      <c r="J46" s="183">
        <v>66981</v>
      </c>
      <c r="K46" s="183">
        <v>0</v>
      </c>
      <c r="L46" s="183">
        <v>-1337</v>
      </c>
      <c r="M46" s="183">
        <v>2587</v>
      </c>
      <c r="N46" s="183">
        <v>0</v>
      </c>
      <c r="O46" s="183">
        <v>0</v>
      </c>
      <c r="P46" s="183">
        <v>1165</v>
      </c>
      <c r="Q46" s="184" t="s">
        <v>1165</v>
      </c>
      <c r="R46" s="184">
        <v>-0.9543183440399714</v>
      </c>
      <c r="S46" s="184">
        <v>5.9339859874424805E-2</v>
      </c>
    </row>
    <row r="47" spans="1:19">
      <c r="A47" s="77" t="s">
        <v>16</v>
      </c>
      <c r="B47" s="183">
        <v>0</v>
      </c>
      <c r="C47" s="183">
        <v>3</v>
      </c>
      <c r="D47" s="183">
        <v>2438</v>
      </c>
      <c r="E47" s="183">
        <v>0</v>
      </c>
      <c r="F47" s="183">
        <v>0</v>
      </c>
      <c r="G47" s="183">
        <v>1533</v>
      </c>
      <c r="H47" s="183">
        <v>0</v>
      </c>
      <c r="I47" s="183">
        <v>3</v>
      </c>
      <c r="J47" s="183">
        <v>3971</v>
      </c>
      <c r="K47" s="183">
        <v>0</v>
      </c>
      <c r="L47" s="183">
        <v>0</v>
      </c>
      <c r="M47" s="183">
        <v>138</v>
      </c>
      <c r="N47" s="183">
        <v>0</v>
      </c>
      <c r="O47" s="183">
        <v>0</v>
      </c>
      <c r="P47" s="183">
        <v>106</v>
      </c>
      <c r="Q47" s="184" t="s">
        <v>1165</v>
      </c>
      <c r="R47" s="184">
        <v>0</v>
      </c>
      <c r="S47" s="184">
        <v>6.5468204990609014E-2</v>
      </c>
    </row>
    <row r="48" spans="1:19" ht="24">
      <c r="A48" s="673" t="s">
        <v>597</v>
      </c>
      <c r="B48" s="674">
        <v>148811</v>
      </c>
      <c r="C48" s="674">
        <v>964736</v>
      </c>
      <c r="D48" s="674">
        <v>39684</v>
      </c>
      <c r="E48" s="674">
        <v>90558</v>
      </c>
      <c r="F48" s="674">
        <v>895404</v>
      </c>
      <c r="G48" s="674">
        <v>44647</v>
      </c>
      <c r="H48" s="674">
        <v>239369</v>
      </c>
      <c r="I48" s="674">
        <v>1860140</v>
      </c>
      <c r="J48" s="674">
        <v>84331</v>
      </c>
      <c r="K48" s="674">
        <v>3791</v>
      </c>
      <c r="L48" s="674">
        <v>-3353</v>
      </c>
      <c r="M48" s="674">
        <v>2722</v>
      </c>
      <c r="N48" s="674">
        <v>2133</v>
      </c>
      <c r="O48" s="674">
        <v>-1885</v>
      </c>
      <c r="P48" s="674">
        <v>1381</v>
      </c>
      <c r="Q48" s="675">
        <v>2.5376426995652013E-2</v>
      </c>
      <c r="R48" s="675">
        <v>-2.8080099583033258E-3</v>
      </c>
      <c r="S48" s="675">
        <v>5.1141746023832146E-2</v>
      </c>
    </row>
    <row r="49" spans="1:19" ht="24">
      <c r="A49" s="676" t="s">
        <v>598</v>
      </c>
      <c r="B49" s="1121">
        <v>1153231</v>
      </c>
      <c r="C49" s="1121"/>
      <c r="D49" s="1121"/>
      <c r="E49" s="1121">
        <v>1030609</v>
      </c>
      <c r="F49" s="1121"/>
      <c r="G49" s="1121"/>
      <c r="H49" s="1121">
        <v>2183840</v>
      </c>
      <c r="I49" s="1121"/>
      <c r="J49" s="1121"/>
      <c r="K49" s="1121">
        <v>3160</v>
      </c>
      <c r="L49" s="1121"/>
      <c r="M49" s="1121"/>
      <c r="N49" s="1121">
        <v>1629</v>
      </c>
      <c r="O49" s="1121"/>
      <c r="P49" s="1121"/>
      <c r="Q49" s="1120">
        <v>2.1977457159103597E-3</v>
      </c>
      <c r="R49" s="1120"/>
      <c r="S49" s="1120"/>
    </row>
    <row r="50" spans="1:19">
      <c r="A50" s="14" t="s">
        <v>599</v>
      </c>
      <c r="B50"/>
      <c r="C50"/>
    </row>
    <row r="52" spans="1:19">
      <c r="A52" s="610" t="s">
        <v>81</v>
      </c>
    </row>
    <row r="53" spans="1:19">
      <c r="A53" s="610"/>
      <c r="S53" s="13" t="s">
        <v>801</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693</v>
      </c>
    </row>
    <row r="2" spans="1:8" ht="12.75" customHeight="1">
      <c r="A2" s="519" t="s">
        <v>694</v>
      </c>
    </row>
    <row r="3" spans="1:8">
      <c r="D3" s="313"/>
      <c r="E3" s="13" t="s">
        <v>1537</v>
      </c>
    </row>
    <row r="4" spans="1:8" ht="79.5" customHeight="1">
      <c r="A4" s="1225" t="s">
        <v>340</v>
      </c>
      <c r="B4" s="452" t="s">
        <v>341</v>
      </c>
      <c r="C4" s="491" t="s">
        <v>322</v>
      </c>
      <c r="D4" s="452" t="s">
        <v>342</v>
      </c>
      <c r="E4" s="491" t="s">
        <v>322</v>
      </c>
    </row>
    <row r="5" spans="1:8" ht="15.75" customHeight="1">
      <c r="A5" s="1225"/>
      <c r="B5" s="492" t="s">
        <v>1578</v>
      </c>
      <c r="C5" s="493"/>
      <c r="D5" s="492" t="s">
        <v>1579</v>
      </c>
      <c r="E5" s="493"/>
    </row>
    <row r="6" spans="1:8">
      <c r="A6" s="494" t="s">
        <v>1470</v>
      </c>
      <c r="B6" s="495">
        <v>3156</v>
      </c>
      <c r="C6" s="496">
        <v>-4.4164037854889588E-3</v>
      </c>
      <c r="D6" s="495">
        <v>62520.282290795672</v>
      </c>
      <c r="E6" s="496">
        <v>0.20931562393741712</v>
      </c>
      <c r="F6" s="43"/>
      <c r="G6" s="76"/>
      <c r="H6" s="76"/>
    </row>
    <row r="7" spans="1:8">
      <c r="A7" s="494" t="s">
        <v>1393</v>
      </c>
      <c r="B7" s="495">
        <v>1939</v>
      </c>
      <c r="C7" s="496">
        <v>0.26981008513425014</v>
      </c>
      <c r="D7" s="495">
        <v>40416.71033777955</v>
      </c>
      <c r="E7" s="496">
        <v>0.33494910407430584</v>
      </c>
      <c r="F7" s="43"/>
      <c r="G7" s="76"/>
      <c r="H7" s="76"/>
    </row>
    <row r="8" spans="1:8">
      <c r="A8" s="494" t="s">
        <v>1394</v>
      </c>
      <c r="B8" s="495">
        <v>1246</v>
      </c>
      <c r="C8" s="496">
        <v>0.14944649446494465</v>
      </c>
      <c r="D8" s="495">
        <v>35793.425993762037</v>
      </c>
      <c r="E8" s="496">
        <v>0.12106274675663921</v>
      </c>
      <c r="F8" s="43"/>
      <c r="G8" s="76"/>
      <c r="H8" s="76"/>
    </row>
    <row r="9" spans="1:8">
      <c r="A9" s="494" t="s">
        <v>1445</v>
      </c>
      <c r="B9" s="495">
        <v>6852</v>
      </c>
      <c r="C9" s="496">
        <v>0.23148813803019411</v>
      </c>
      <c r="D9" s="495">
        <v>211400.13603689693</v>
      </c>
      <c r="E9" s="496">
        <v>0.32895131862097471</v>
      </c>
      <c r="F9" s="43"/>
      <c r="G9" s="76"/>
      <c r="H9" s="76"/>
    </row>
    <row r="10" spans="1:8">
      <c r="A10" s="494" t="s">
        <v>1446</v>
      </c>
      <c r="B10" s="495">
        <v>184</v>
      </c>
      <c r="C10" s="496">
        <v>0.4263565891472868</v>
      </c>
      <c r="D10" s="495">
        <v>6362.871856128475</v>
      </c>
      <c r="E10" s="496">
        <v>-0.21886527450479129</v>
      </c>
      <c r="F10" s="43"/>
      <c r="G10" s="76"/>
      <c r="H10" s="76"/>
    </row>
    <row r="11" spans="1:8">
      <c r="A11" s="494" t="s">
        <v>1447</v>
      </c>
      <c r="B11" s="495">
        <v>4744</v>
      </c>
      <c r="C11" s="496">
        <v>-8.5684430512016716E-3</v>
      </c>
      <c r="D11" s="495">
        <v>132777.58312694935</v>
      </c>
      <c r="E11" s="496">
        <v>0.24253732112458387</v>
      </c>
      <c r="F11" s="43"/>
      <c r="G11" s="76"/>
      <c r="H11" s="76"/>
    </row>
    <row r="12" spans="1:8" ht="24">
      <c r="A12" s="494" t="s">
        <v>1471</v>
      </c>
      <c r="B12" s="495">
        <v>1555</v>
      </c>
      <c r="C12" s="496">
        <v>0.51117589893100102</v>
      </c>
      <c r="D12" s="495">
        <v>57353.955699781</v>
      </c>
      <c r="E12" s="496">
        <v>0.56168059407851445</v>
      </c>
      <c r="F12" s="43"/>
      <c r="G12" s="76"/>
      <c r="H12" s="76"/>
    </row>
    <row r="13" spans="1:8">
      <c r="A13" s="494" t="s">
        <v>1472</v>
      </c>
      <c r="B13" s="495">
        <v>9520</v>
      </c>
      <c r="C13" s="496">
        <v>5.672105672105672E-2</v>
      </c>
      <c r="D13" s="495">
        <v>243002.03890769128</v>
      </c>
      <c r="E13" s="496">
        <v>0.18337236597998213</v>
      </c>
      <c r="F13" s="43"/>
      <c r="G13" s="76"/>
      <c r="H13" s="76"/>
    </row>
    <row r="14" spans="1:8">
      <c r="A14" s="494" t="s">
        <v>1448</v>
      </c>
      <c r="B14" s="495">
        <v>2572</v>
      </c>
      <c r="C14" s="496">
        <v>0.32100667693888035</v>
      </c>
      <c r="D14" s="495">
        <v>64669.222645165573</v>
      </c>
      <c r="E14" s="496">
        <v>0.67171419398398147</v>
      </c>
      <c r="F14" s="43"/>
      <c r="G14" s="76"/>
      <c r="H14" s="76"/>
    </row>
    <row r="15" spans="1:8">
      <c r="A15" s="494" t="s">
        <v>1449</v>
      </c>
      <c r="B15" s="495">
        <v>9567</v>
      </c>
      <c r="C15" s="496">
        <v>-0.13208745350630499</v>
      </c>
      <c r="D15" s="495">
        <v>169922.37106377329</v>
      </c>
      <c r="E15" s="496">
        <v>5.1817415556424724E-2</v>
      </c>
      <c r="F15" s="43"/>
      <c r="G15" s="76"/>
      <c r="H15" s="76"/>
    </row>
    <row r="16" spans="1:8">
      <c r="A16" s="494" t="s">
        <v>1450</v>
      </c>
      <c r="B16" s="495">
        <v>3625</v>
      </c>
      <c r="C16" s="496">
        <v>0.65600730927364093</v>
      </c>
      <c r="D16" s="495">
        <v>96394.312243679073</v>
      </c>
      <c r="E16" s="496">
        <v>0.89183189333423618</v>
      </c>
      <c r="F16" s="43"/>
      <c r="G16" s="76"/>
      <c r="H16" s="76"/>
    </row>
    <row r="17" spans="1:11">
      <c r="A17" s="494" t="s">
        <v>1473</v>
      </c>
      <c r="B17" s="495">
        <v>406</v>
      </c>
      <c r="C17" s="496">
        <v>0.61111111111111116</v>
      </c>
      <c r="D17" s="495">
        <v>34304.42987590417</v>
      </c>
      <c r="E17" s="496">
        <v>1.1948530545953484</v>
      </c>
      <c r="F17" s="43"/>
      <c r="G17" s="76"/>
      <c r="H17" s="76"/>
    </row>
    <row r="18" spans="1:11">
      <c r="A18" s="494" t="s">
        <v>1474</v>
      </c>
      <c r="B18" s="495">
        <v>163</v>
      </c>
      <c r="C18" s="496">
        <v>0</v>
      </c>
      <c r="D18" s="495">
        <v>3075.0998712588757</v>
      </c>
      <c r="E18" s="496">
        <v>0</v>
      </c>
      <c r="F18" s="43"/>
      <c r="G18" s="76"/>
      <c r="H18" s="76"/>
    </row>
    <row r="19" spans="1:11" s="261" customFormat="1">
      <c r="A19" s="494" t="s">
        <v>1475</v>
      </c>
      <c r="B19" s="495">
        <v>8142</v>
      </c>
      <c r="C19" s="496">
        <v>1.4760147601476014E-3</v>
      </c>
      <c r="D19" s="495">
        <v>214075.27808348261</v>
      </c>
      <c r="E19" s="496">
        <v>0.29346500487387484</v>
      </c>
      <c r="F19" s="43"/>
      <c r="G19" s="76"/>
      <c r="H19" s="76"/>
    </row>
    <row r="20" spans="1:11">
      <c r="A20" s="494" t="s">
        <v>1395</v>
      </c>
      <c r="B20" s="495">
        <v>297</v>
      </c>
      <c r="C20" s="496">
        <v>0.08</v>
      </c>
      <c r="D20" s="495">
        <v>24634.956527971332</v>
      </c>
      <c r="E20" s="496">
        <v>0.42080580914547039</v>
      </c>
      <c r="F20" s="43"/>
      <c r="G20" s="76"/>
      <c r="H20" s="76"/>
    </row>
    <row r="21" spans="1:11">
      <c r="A21" s="497" t="s">
        <v>343</v>
      </c>
      <c r="B21" s="498">
        <v>53968</v>
      </c>
      <c r="C21" s="499">
        <v>7.692614690798795E-2</v>
      </c>
      <c r="D21" s="498">
        <v>1396702.6745610188</v>
      </c>
      <c r="E21" s="499">
        <v>0.29358304140945657</v>
      </c>
      <c r="G21" s="76"/>
      <c r="H21" s="76"/>
    </row>
    <row r="22" spans="1:11">
      <c r="A22" s="16" t="s">
        <v>337</v>
      </c>
    </row>
    <row r="23" spans="1:11" ht="76.5" customHeight="1">
      <c r="A23" s="1228" t="s">
        <v>344</v>
      </c>
      <c r="B23" s="1228"/>
      <c r="C23" s="1228"/>
      <c r="D23" s="1228"/>
      <c r="E23" s="1228"/>
      <c r="G23" s="1232"/>
      <c r="H23" s="1232"/>
      <c r="I23" s="1232"/>
      <c r="J23" s="1232"/>
      <c r="K23" s="1232"/>
    </row>
    <row r="24" spans="1:11" ht="21.75" customHeight="1">
      <c r="A24" s="1221" t="s">
        <v>315</v>
      </c>
      <c r="B24" s="1221"/>
      <c r="C24" s="1221"/>
      <c r="D24" s="1221"/>
      <c r="E24" s="1221"/>
      <c r="F24" s="70"/>
    </row>
    <row r="25" spans="1:11" ht="12.75" customHeight="1"/>
    <row r="26" spans="1:11" ht="12.75" customHeight="1">
      <c r="A26" s="611"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695</v>
      </c>
    </row>
    <row r="2" spans="1:9" ht="12.75" customHeight="1">
      <c r="A2" s="523" t="s">
        <v>696</v>
      </c>
    </row>
    <row r="3" spans="1:9" ht="12.75" customHeight="1">
      <c r="E3" s="73"/>
      <c r="F3" s="73"/>
      <c r="I3" s="13" t="s">
        <v>1537</v>
      </c>
    </row>
    <row r="4" spans="1:9" s="261" customFormat="1" ht="21" customHeight="1">
      <c r="A4" s="442"/>
      <c r="B4" s="1223" t="s">
        <v>316</v>
      </c>
      <c r="C4" s="1223"/>
      <c r="D4" s="1223"/>
      <c r="E4" s="1223"/>
      <c r="F4" s="1223" t="s">
        <v>317</v>
      </c>
      <c r="G4" s="1223"/>
      <c r="H4" s="1223"/>
      <c r="I4" s="1223"/>
    </row>
    <row r="5" spans="1:9" ht="89.25" customHeight="1">
      <c r="A5" s="452" t="s">
        <v>318</v>
      </c>
      <c r="B5" s="774" t="s">
        <v>319</v>
      </c>
      <c r="C5" s="1234" t="s">
        <v>320</v>
      </c>
      <c r="D5" s="774" t="s">
        <v>772</v>
      </c>
      <c r="E5" s="1234" t="s">
        <v>320</v>
      </c>
      <c r="F5" s="774" t="s">
        <v>321</v>
      </c>
      <c r="G5" s="1234" t="s">
        <v>852</v>
      </c>
      <c r="H5" s="774" t="s">
        <v>773</v>
      </c>
      <c r="I5" s="1234" t="s">
        <v>852</v>
      </c>
    </row>
    <row r="6" spans="1:9" ht="17.25" customHeight="1">
      <c r="A6" s="472"/>
      <c r="B6" s="492">
        <v>44926</v>
      </c>
      <c r="C6" s="1234"/>
      <c r="D6" s="492">
        <v>44926</v>
      </c>
      <c r="E6" s="1234"/>
      <c r="F6" s="492" t="s">
        <v>1578</v>
      </c>
      <c r="G6" s="1234"/>
      <c r="H6" s="492" t="s">
        <v>1578</v>
      </c>
      <c r="I6" s="1234"/>
    </row>
    <row r="7" spans="1:9" ht="12.75" customHeight="1">
      <c r="A7" s="485" t="s">
        <v>323</v>
      </c>
      <c r="B7" s="486"/>
      <c r="C7" s="487"/>
      <c r="D7" s="486"/>
      <c r="E7" s="487"/>
      <c r="F7" s="486"/>
      <c r="G7" s="487"/>
      <c r="H7" s="486"/>
      <c r="I7" s="487"/>
    </row>
    <row r="8" spans="1:9" ht="12.75" customHeight="1">
      <c r="A8" s="477" t="s">
        <v>324</v>
      </c>
      <c r="B8" s="474">
        <v>26</v>
      </c>
      <c r="C8" s="475">
        <v>0</v>
      </c>
      <c r="D8" s="476">
        <v>10620.923302143474</v>
      </c>
      <c r="E8" s="475">
        <v>-0.33672040028639305</v>
      </c>
      <c r="F8" s="474">
        <v>5</v>
      </c>
      <c r="G8" s="475">
        <v>4</v>
      </c>
      <c r="H8" s="476">
        <v>833.85787776229336</v>
      </c>
      <c r="I8" s="475">
        <v>29.605459438804786</v>
      </c>
    </row>
    <row r="9" spans="1:9" ht="12.75" customHeight="1">
      <c r="A9" s="477" t="s">
        <v>325</v>
      </c>
      <c r="B9" s="474">
        <v>30391</v>
      </c>
      <c r="C9" s="475">
        <v>-4.7960654094354987E-2</v>
      </c>
      <c r="D9" s="476">
        <v>257722.55913066564</v>
      </c>
      <c r="E9" s="475">
        <v>6.7528046500811692E-2</v>
      </c>
      <c r="F9" s="474">
        <v>10288</v>
      </c>
      <c r="G9" s="475">
        <v>6.8439090248208531E-2</v>
      </c>
      <c r="H9" s="476">
        <v>167235.21136372682</v>
      </c>
      <c r="I9" s="475">
        <v>0.14103218032408582</v>
      </c>
    </row>
    <row r="10" spans="1:9" ht="12.75" customHeight="1">
      <c r="A10" s="473" t="s">
        <v>326</v>
      </c>
      <c r="B10" s="474">
        <v>5653</v>
      </c>
      <c r="C10" s="475">
        <v>-4.1701983387014752E-2</v>
      </c>
      <c r="D10" s="476">
        <v>41612.570112150774</v>
      </c>
      <c r="E10" s="475">
        <v>-7.7348071892077666E-2</v>
      </c>
      <c r="F10" s="474">
        <v>1091</v>
      </c>
      <c r="G10" s="475">
        <v>-0.14296936370777691</v>
      </c>
      <c r="H10" s="476">
        <v>19489.077829982085</v>
      </c>
      <c r="I10" s="475">
        <v>8.706592200564095E-2</v>
      </c>
    </row>
    <row r="11" spans="1:9" ht="12.75" customHeight="1">
      <c r="A11" s="477" t="s">
        <v>327</v>
      </c>
      <c r="B11" s="474">
        <v>21</v>
      </c>
      <c r="C11" s="475">
        <v>-0.25</v>
      </c>
      <c r="D11" s="476">
        <v>444.16526909549395</v>
      </c>
      <c r="E11" s="475">
        <v>-0.54309139933614226</v>
      </c>
      <c r="F11" s="474">
        <v>1</v>
      </c>
      <c r="G11" s="475">
        <v>0</v>
      </c>
      <c r="H11" s="476">
        <v>56.260587962041271</v>
      </c>
      <c r="I11" s="475">
        <v>0.14319314273003522</v>
      </c>
    </row>
    <row r="12" spans="1:9" ht="12.75" customHeight="1">
      <c r="A12" s="478" t="s">
        <v>328</v>
      </c>
      <c r="B12" s="474">
        <v>0</v>
      </c>
      <c r="C12" s="475">
        <v>0</v>
      </c>
      <c r="D12" s="476">
        <v>0</v>
      </c>
      <c r="E12" s="475">
        <v>0</v>
      </c>
      <c r="F12" s="474">
        <v>0</v>
      </c>
      <c r="G12" s="475">
        <v>0</v>
      </c>
      <c r="H12" s="476">
        <v>0</v>
      </c>
      <c r="I12" s="475">
        <v>0</v>
      </c>
    </row>
    <row r="13" spans="1:9" ht="29.25">
      <c r="A13" s="473" t="s">
        <v>329</v>
      </c>
      <c r="B13" s="474">
        <v>480</v>
      </c>
      <c r="C13" s="475">
        <v>-6.4327485380116955E-2</v>
      </c>
      <c r="D13" s="476">
        <v>9839.0875187470956</v>
      </c>
      <c r="E13" s="475">
        <v>-0.16023112954487548</v>
      </c>
      <c r="F13" s="474">
        <v>139</v>
      </c>
      <c r="G13" s="475">
        <v>1.0144927536231885</v>
      </c>
      <c r="H13" s="476">
        <v>1697.0935908155816</v>
      </c>
      <c r="I13" s="475">
        <v>-0.73893245714247324</v>
      </c>
    </row>
    <row r="14" spans="1:9" ht="12.75" customHeight="1">
      <c r="A14" s="477" t="s">
        <v>330</v>
      </c>
      <c r="B14" s="474">
        <v>14</v>
      </c>
      <c r="C14" s="475">
        <v>7.6923076923076927E-2</v>
      </c>
      <c r="D14" s="476">
        <v>58.126670648350917</v>
      </c>
      <c r="E14" s="475">
        <v>-5.6207225590112105E-2</v>
      </c>
      <c r="F14" s="474">
        <v>6</v>
      </c>
      <c r="G14" s="475">
        <v>-0.4</v>
      </c>
      <c r="H14" s="476">
        <v>47.767297100006637</v>
      </c>
      <c r="I14" s="475">
        <v>-0.48610137394671737</v>
      </c>
    </row>
    <row r="15" spans="1:9" ht="22.5" customHeight="1">
      <c r="A15" s="479" t="s">
        <v>331</v>
      </c>
      <c r="B15" s="482">
        <v>36585</v>
      </c>
      <c r="C15" s="481">
        <v>-4.7290435144918104E-2</v>
      </c>
      <c r="D15" s="482">
        <v>320297.4320034507</v>
      </c>
      <c r="E15" s="481">
        <v>1.5901797733338094E-2</v>
      </c>
      <c r="F15" s="482">
        <v>11530</v>
      </c>
      <c r="G15" s="483">
        <v>4.980424292087772E-2</v>
      </c>
      <c r="H15" s="482">
        <v>189359.26854734882</v>
      </c>
      <c r="I15" s="483">
        <v>0.10630959210383979</v>
      </c>
    </row>
    <row r="16" spans="1:9" ht="15" customHeight="1">
      <c r="A16" s="485" t="s">
        <v>332</v>
      </c>
      <c r="B16" s="488"/>
      <c r="C16" s="484"/>
      <c r="D16" s="488"/>
      <c r="E16" s="489"/>
      <c r="F16" s="488"/>
      <c r="G16" s="484"/>
      <c r="H16" s="488"/>
      <c r="I16" s="489"/>
    </row>
    <row r="17" spans="1:9" ht="12.75" customHeight="1">
      <c r="A17" s="477" t="s">
        <v>324</v>
      </c>
      <c r="B17" s="474">
        <v>187</v>
      </c>
      <c r="C17" s="475">
        <v>-0.13824884792626729</v>
      </c>
      <c r="D17" s="474">
        <v>61304.70791426106</v>
      </c>
      <c r="E17" s="475">
        <v>-8.9377349137803846E-2</v>
      </c>
      <c r="F17" s="474">
        <v>10</v>
      </c>
      <c r="G17" s="475">
        <v>-9.0909090909090912E-2</v>
      </c>
      <c r="H17" s="476">
        <v>8761.9643493264321</v>
      </c>
      <c r="I17" s="475">
        <v>1.6321988370194207</v>
      </c>
    </row>
    <row r="18" spans="1:9" ht="12.75" customHeight="1">
      <c r="A18" s="477" t="s">
        <v>325</v>
      </c>
      <c r="B18" s="474">
        <v>88990</v>
      </c>
      <c r="C18" s="475">
        <v>9.1138712802089336E-2</v>
      </c>
      <c r="D18" s="474">
        <v>1106730.9095573695</v>
      </c>
      <c r="E18" s="475">
        <v>0.21807714854006213</v>
      </c>
      <c r="F18" s="474">
        <v>33237</v>
      </c>
      <c r="G18" s="475">
        <v>8.4333811823045807E-2</v>
      </c>
      <c r="H18" s="476">
        <v>721317.75181763864</v>
      </c>
      <c r="I18" s="475">
        <v>0.28610651301705997</v>
      </c>
    </row>
    <row r="19" spans="1:9" ht="12.75" customHeight="1">
      <c r="A19" s="473" t="s">
        <v>326</v>
      </c>
      <c r="B19" s="474">
        <v>21981</v>
      </c>
      <c r="C19" s="475">
        <v>-1.2977099236641221E-2</v>
      </c>
      <c r="D19" s="474">
        <v>529073.47783263656</v>
      </c>
      <c r="E19" s="475">
        <v>9.1880823905254067E-2</v>
      </c>
      <c r="F19" s="474">
        <v>6264</v>
      </c>
      <c r="G19" s="475">
        <v>5.3658536585365853E-2</v>
      </c>
      <c r="H19" s="476">
        <v>283169.20897073456</v>
      </c>
      <c r="I19" s="475">
        <v>0.40026329959114931</v>
      </c>
    </row>
    <row r="20" spans="1:9" ht="12.75" customHeight="1">
      <c r="A20" s="477" t="s">
        <v>327</v>
      </c>
      <c r="B20" s="474">
        <v>1490</v>
      </c>
      <c r="C20" s="475">
        <v>6.0498220640569395E-2</v>
      </c>
      <c r="D20" s="474">
        <v>170821.6601884664</v>
      </c>
      <c r="E20" s="475">
        <v>0.10289900541965358</v>
      </c>
      <c r="F20" s="474">
        <v>374</v>
      </c>
      <c r="G20" s="475">
        <v>0.59829059829059827</v>
      </c>
      <c r="H20" s="476">
        <v>69361.934140287995</v>
      </c>
      <c r="I20" s="475">
        <v>0.83966632355768234</v>
      </c>
    </row>
    <row r="21" spans="1:9" ht="12.75" customHeight="1">
      <c r="A21" s="478" t="s">
        <v>328</v>
      </c>
      <c r="B21" s="474">
        <v>0</v>
      </c>
      <c r="C21" s="475">
        <v>0</v>
      </c>
      <c r="D21" s="474">
        <v>0</v>
      </c>
      <c r="E21" s="475">
        <v>0</v>
      </c>
      <c r="F21" s="474">
        <v>0</v>
      </c>
      <c r="G21" s="475">
        <v>0</v>
      </c>
      <c r="H21" s="476">
        <v>0</v>
      </c>
      <c r="I21" s="475">
        <v>0</v>
      </c>
    </row>
    <row r="22" spans="1:9" ht="29.25">
      <c r="A22" s="473" t="s">
        <v>329</v>
      </c>
      <c r="B22" s="474">
        <v>8663</v>
      </c>
      <c r="C22" s="475">
        <v>7.4280753968253968E-2</v>
      </c>
      <c r="D22" s="474">
        <v>284100.22878094099</v>
      </c>
      <c r="E22" s="475">
        <v>3.1076993493886616E-2</v>
      </c>
      <c r="F22" s="474">
        <v>2456</v>
      </c>
      <c r="G22" s="475">
        <v>0.10332434860736747</v>
      </c>
      <c r="H22" s="476">
        <v>121768.50805892893</v>
      </c>
      <c r="I22" s="475">
        <v>0.17851687051161563</v>
      </c>
    </row>
    <row r="23" spans="1:9" ht="12.75" customHeight="1">
      <c r="A23" s="477" t="s">
        <v>333</v>
      </c>
      <c r="B23" s="474">
        <v>311</v>
      </c>
      <c r="C23" s="475">
        <v>3.2258064516129032E-3</v>
      </c>
      <c r="D23" s="474">
        <v>4890.5410538190981</v>
      </c>
      <c r="E23" s="475">
        <v>0.30733236583825813</v>
      </c>
      <c r="F23" s="474">
        <v>97</v>
      </c>
      <c r="G23" s="475">
        <v>0.56451612903225812</v>
      </c>
      <c r="H23" s="476">
        <v>2964.0386767535997</v>
      </c>
      <c r="I23" s="475">
        <v>1.6513034082045552</v>
      </c>
    </row>
    <row r="24" spans="1:9" ht="22.5" customHeight="1">
      <c r="A24" s="479" t="s">
        <v>334</v>
      </c>
      <c r="B24" s="480">
        <v>121622</v>
      </c>
      <c r="C24" s="481">
        <v>6.8518664944694829E-2</v>
      </c>
      <c r="D24" s="482">
        <v>2156921.525327493</v>
      </c>
      <c r="E24" s="481">
        <v>0.13844238538836723</v>
      </c>
      <c r="F24" s="482">
        <v>42438</v>
      </c>
      <c r="G24" s="483">
        <v>8.4538717096856633E-2</v>
      </c>
      <c r="H24" s="482">
        <v>1207343.4060136701</v>
      </c>
      <c r="I24" s="483">
        <v>0.32886361981182649</v>
      </c>
    </row>
    <row r="25" spans="1:9" ht="15" customHeight="1">
      <c r="A25" s="485" t="s">
        <v>335</v>
      </c>
      <c r="B25" s="488"/>
      <c r="C25" s="484"/>
      <c r="D25" s="488"/>
      <c r="E25" s="490"/>
      <c r="F25" s="488"/>
      <c r="G25" s="484"/>
      <c r="H25" s="488"/>
      <c r="I25" s="490"/>
    </row>
    <row r="26" spans="1:9" ht="12.75" customHeight="1">
      <c r="A26" s="477" t="s">
        <v>324</v>
      </c>
      <c r="B26" s="474">
        <v>2</v>
      </c>
      <c r="C26" s="475">
        <v>0</v>
      </c>
      <c r="D26" s="474">
        <v>0</v>
      </c>
      <c r="E26" s="475">
        <v>0</v>
      </c>
      <c r="F26" s="474"/>
      <c r="G26" s="475"/>
      <c r="H26" s="474"/>
      <c r="I26" s="475"/>
    </row>
    <row r="27" spans="1:9" ht="12.75" customHeight="1">
      <c r="A27" s="477" t="s">
        <v>325</v>
      </c>
      <c r="B27" s="474">
        <v>4</v>
      </c>
      <c r="C27" s="475">
        <v>0</v>
      </c>
      <c r="D27" s="474">
        <v>0</v>
      </c>
      <c r="E27" s="475">
        <v>0</v>
      </c>
      <c r="F27" s="474"/>
      <c r="G27" s="475"/>
      <c r="H27" s="474"/>
      <c r="I27" s="475"/>
    </row>
    <row r="28" spans="1:9" ht="12.75" customHeight="1">
      <c r="A28" s="473" t="s">
        <v>326</v>
      </c>
      <c r="B28" s="474">
        <v>0</v>
      </c>
      <c r="C28" s="475">
        <v>0</v>
      </c>
      <c r="D28" s="474">
        <v>0</v>
      </c>
      <c r="E28" s="475">
        <v>0</v>
      </c>
      <c r="F28" s="474"/>
      <c r="G28" s="475"/>
      <c r="H28" s="474"/>
      <c r="I28" s="475"/>
    </row>
    <row r="29" spans="1:9" ht="12.75" customHeight="1">
      <c r="A29" s="477" t="s">
        <v>327</v>
      </c>
      <c r="B29" s="474">
        <v>0</v>
      </c>
      <c r="C29" s="475">
        <v>0</v>
      </c>
      <c r="D29" s="474">
        <v>0</v>
      </c>
      <c r="E29" s="475">
        <v>0</v>
      </c>
      <c r="F29" s="474"/>
      <c r="G29" s="475"/>
      <c r="H29" s="474"/>
      <c r="I29" s="475"/>
    </row>
    <row r="30" spans="1:9" ht="12.75" customHeight="1">
      <c r="A30" s="478" t="s">
        <v>336</v>
      </c>
      <c r="B30" s="474">
        <v>0</v>
      </c>
      <c r="C30" s="475">
        <v>0</v>
      </c>
      <c r="D30" s="474">
        <v>0</v>
      </c>
      <c r="E30" s="475">
        <v>0</v>
      </c>
      <c r="F30" s="474"/>
      <c r="G30" s="475"/>
      <c r="H30" s="474"/>
      <c r="I30" s="475"/>
    </row>
    <row r="31" spans="1:9" ht="29.25">
      <c r="A31" s="473" t="s">
        <v>329</v>
      </c>
      <c r="B31" s="474">
        <v>0</v>
      </c>
      <c r="C31" s="475">
        <v>-1</v>
      </c>
      <c r="D31" s="474">
        <v>0</v>
      </c>
      <c r="E31" s="475">
        <v>0</v>
      </c>
      <c r="F31" s="474"/>
      <c r="G31" s="475"/>
      <c r="H31" s="474"/>
      <c r="I31" s="475"/>
    </row>
    <row r="32" spans="1:9" ht="12.75" customHeight="1">
      <c r="A32" s="477" t="s">
        <v>330</v>
      </c>
      <c r="B32" s="474">
        <v>0</v>
      </c>
      <c r="C32" s="475">
        <v>0</v>
      </c>
      <c r="D32" s="474">
        <v>0</v>
      </c>
      <c r="E32" s="475">
        <v>0</v>
      </c>
      <c r="F32" s="474"/>
      <c r="G32" s="475"/>
      <c r="H32" s="474"/>
      <c r="I32" s="475"/>
    </row>
    <row r="33" spans="1:13" ht="22.5" customHeight="1">
      <c r="A33" s="479" t="s">
        <v>331</v>
      </c>
      <c r="B33" s="482">
        <v>6</v>
      </c>
      <c r="C33" s="481">
        <v>-0.14285714285714285</v>
      </c>
      <c r="D33" s="482">
        <v>0</v>
      </c>
      <c r="E33" s="481">
        <v>0</v>
      </c>
      <c r="F33" s="482"/>
      <c r="G33" s="481"/>
      <c r="H33" s="482"/>
      <c r="I33" s="481"/>
    </row>
    <row r="34" spans="1:13" ht="12.75" customHeight="1">
      <c r="A34" s="16" t="s">
        <v>337</v>
      </c>
      <c r="J34" s="197"/>
      <c r="K34" s="197"/>
      <c r="L34" s="197"/>
      <c r="M34" s="197"/>
    </row>
    <row r="35" spans="1:13" ht="48" customHeight="1">
      <c r="A35" s="1235" t="s">
        <v>338</v>
      </c>
      <c r="B35" s="1235"/>
      <c r="C35" s="1235"/>
      <c r="D35" s="1235"/>
      <c r="E35" s="1235"/>
      <c r="F35" s="1235"/>
      <c r="G35" s="1235"/>
      <c r="H35" s="1235"/>
      <c r="I35" s="1235"/>
      <c r="J35" s="197"/>
      <c r="K35" s="197"/>
      <c r="L35" s="197"/>
      <c r="M35" s="197"/>
    </row>
    <row r="36" spans="1:13" ht="25.5" customHeight="1">
      <c r="A36" s="1233" t="s">
        <v>339</v>
      </c>
      <c r="B36" s="1233"/>
      <c r="C36" s="1233"/>
      <c r="D36" s="1233"/>
      <c r="E36" s="1233"/>
      <c r="F36" s="1233"/>
      <c r="G36" s="1233"/>
      <c r="H36" s="1233"/>
      <c r="I36" s="1233"/>
    </row>
    <row r="37" spans="1:13" ht="58.5" customHeight="1">
      <c r="A37" s="1228" t="s">
        <v>774</v>
      </c>
      <c r="B37" s="1228"/>
      <c r="C37" s="1228"/>
      <c r="D37" s="1228"/>
      <c r="E37" s="1228"/>
      <c r="F37" s="1228"/>
      <c r="G37" s="1228"/>
      <c r="H37" s="1228"/>
      <c r="I37" s="1228"/>
    </row>
    <row r="38" spans="1:13" ht="22.5" customHeight="1">
      <c r="A38" s="1233" t="s">
        <v>315</v>
      </c>
      <c r="B38" s="1233"/>
      <c r="C38" s="1233"/>
      <c r="D38" s="1233"/>
      <c r="E38" s="1233"/>
      <c r="F38" s="1233"/>
      <c r="G38" s="1233"/>
      <c r="H38" s="1233"/>
      <c r="I38" s="1233"/>
    </row>
    <row r="39" spans="1:13" ht="12.75" customHeight="1"/>
    <row r="40" spans="1:13" ht="12.75" customHeight="1">
      <c r="A40" s="61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840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697</v>
      </c>
      <c r="C1" s="42"/>
      <c r="O1" s="137"/>
    </row>
    <row r="2" spans="1:15">
      <c r="A2" s="522" t="s">
        <v>698</v>
      </c>
      <c r="O2" s="65"/>
    </row>
    <row r="3" spans="1:15" ht="12.75" customHeight="1">
      <c r="A3" s="42"/>
      <c r="B3" s="63"/>
      <c r="C3" s="63"/>
      <c r="D3" s="63"/>
      <c r="E3" s="63"/>
      <c r="F3" s="63"/>
      <c r="G3" s="63"/>
      <c r="H3" s="63"/>
      <c r="I3" s="63"/>
      <c r="J3" s="63"/>
      <c r="K3" s="63"/>
      <c r="L3" s="63"/>
      <c r="M3" s="63"/>
      <c r="O3" s="13" t="s">
        <v>1537</v>
      </c>
    </row>
    <row r="4" spans="1:15" ht="30.75" customHeight="1">
      <c r="A4" s="500" t="s">
        <v>1580</v>
      </c>
      <c r="B4" s="1236" t="s">
        <v>281</v>
      </c>
      <c r="C4" s="1236"/>
      <c r="D4" s="1236" t="s">
        <v>282</v>
      </c>
      <c r="E4" s="1236"/>
      <c r="F4" s="1236" t="s">
        <v>283</v>
      </c>
      <c r="G4" s="1236"/>
      <c r="H4" s="1236" t="s">
        <v>284</v>
      </c>
      <c r="I4" s="1236"/>
      <c r="J4" s="1236" t="s">
        <v>285</v>
      </c>
      <c r="K4" s="1236"/>
      <c r="L4" s="1236" t="s">
        <v>286</v>
      </c>
      <c r="M4" s="1236"/>
      <c r="N4" s="1236" t="s">
        <v>287</v>
      </c>
      <c r="O4" s="1236"/>
    </row>
    <row r="5" spans="1:15" ht="48.75" customHeight="1">
      <c r="A5" s="761" t="s">
        <v>280</v>
      </c>
      <c r="B5" s="762" t="s">
        <v>288</v>
      </c>
      <c r="C5" s="762" t="s">
        <v>289</v>
      </c>
      <c r="D5" s="762" t="s">
        <v>288</v>
      </c>
      <c r="E5" s="762" t="s">
        <v>289</v>
      </c>
      <c r="F5" s="762" t="s">
        <v>288</v>
      </c>
      <c r="G5" s="762" t="s">
        <v>289</v>
      </c>
      <c r="H5" s="762" t="s">
        <v>288</v>
      </c>
      <c r="I5" s="762" t="s">
        <v>289</v>
      </c>
      <c r="J5" s="762" t="s">
        <v>288</v>
      </c>
      <c r="K5" s="762" t="s">
        <v>289</v>
      </c>
      <c r="L5" s="762" t="s">
        <v>288</v>
      </c>
      <c r="M5" s="762" t="s">
        <v>289</v>
      </c>
      <c r="N5" s="762" t="s">
        <v>288</v>
      </c>
      <c r="O5" s="762" t="s">
        <v>289</v>
      </c>
    </row>
    <row r="6" spans="1:15" ht="13.5" customHeight="1">
      <c r="A6" s="501" t="s">
        <v>290</v>
      </c>
      <c r="B6" s="502">
        <v>2180486.1162996884</v>
      </c>
      <c r="C6" s="502">
        <v>50732.494391134118</v>
      </c>
      <c r="D6" s="502">
        <v>5256.9829066295042</v>
      </c>
      <c r="E6" s="502">
        <v>521.62027739066968</v>
      </c>
      <c r="F6" s="502">
        <v>2352.1031933107702</v>
      </c>
      <c r="G6" s="502">
        <v>588.55293516490804</v>
      </c>
      <c r="H6" s="502">
        <v>1888.9505952617958</v>
      </c>
      <c r="I6" s="502">
        <v>320.27804764748828</v>
      </c>
      <c r="J6" s="502">
        <v>26683.511049173798</v>
      </c>
      <c r="K6" s="502">
        <v>25527.971051828255</v>
      </c>
      <c r="L6" s="502">
        <v>2216667.664044064</v>
      </c>
      <c r="M6" s="502">
        <v>77690.916703165436</v>
      </c>
      <c r="N6" s="502">
        <v>93622.949504280303</v>
      </c>
      <c r="O6" s="502">
        <v>11383.115958590482</v>
      </c>
    </row>
    <row r="7" spans="1:15" ht="13.5" customHeight="1">
      <c r="A7" s="505" t="s">
        <v>291</v>
      </c>
      <c r="B7" s="506">
        <v>61566.001230340429</v>
      </c>
      <c r="C7" s="506">
        <v>4735.0487026345481</v>
      </c>
      <c r="D7" s="506">
        <v>62.78907293118322</v>
      </c>
      <c r="E7" s="506">
        <v>29.799142610657643</v>
      </c>
      <c r="F7" s="506">
        <v>11.158477669387484</v>
      </c>
      <c r="G7" s="506">
        <v>0</v>
      </c>
      <c r="H7" s="506">
        <v>4.6120844117061512</v>
      </c>
      <c r="I7" s="506">
        <v>0</v>
      </c>
      <c r="J7" s="506">
        <v>9281.2580808281873</v>
      </c>
      <c r="K7" s="506">
        <v>8880.5503351250918</v>
      </c>
      <c r="L7" s="506">
        <v>70925.818946180894</v>
      </c>
      <c r="M7" s="506">
        <v>13645.398180370297</v>
      </c>
      <c r="N7" s="506">
        <v>3296.8492494525185</v>
      </c>
      <c r="O7" s="506">
        <v>556.58043798526774</v>
      </c>
    </row>
    <row r="8" spans="1:15" ht="13.5" customHeight="1">
      <c r="A8" s="505" t="s">
        <v>292</v>
      </c>
      <c r="B8" s="506">
        <v>1121507.4907240027</v>
      </c>
      <c r="C8" s="506">
        <v>12796.075006967947</v>
      </c>
      <c r="D8" s="506">
        <v>3539.4929789634348</v>
      </c>
      <c r="E8" s="506">
        <v>239.45701108235446</v>
      </c>
      <c r="F8" s="506">
        <v>1661.3423266308314</v>
      </c>
      <c r="G8" s="506">
        <v>225.73577012409572</v>
      </c>
      <c r="H8" s="506">
        <v>1475.5037427831969</v>
      </c>
      <c r="I8" s="506">
        <v>183.43577277855201</v>
      </c>
      <c r="J8" s="506">
        <v>7506.1576693874831</v>
      </c>
      <c r="K8" s="506">
        <v>7387.1553281571432</v>
      </c>
      <c r="L8" s="506">
        <v>1135689.9874417679</v>
      </c>
      <c r="M8" s="506">
        <v>20831.858889110095</v>
      </c>
      <c r="N8" s="506">
        <v>14939.729358285222</v>
      </c>
      <c r="O8" s="506">
        <v>766.96179706682608</v>
      </c>
    </row>
    <row r="9" spans="1:15" ht="13.5" customHeight="1">
      <c r="A9" s="505" t="s">
        <v>293</v>
      </c>
      <c r="B9" s="506">
        <v>535250.43187736417</v>
      </c>
      <c r="C9" s="506">
        <v>20319.597214148249</v>
      </c>
      <c r="D9" s="506">
        <v>770.79331077045572</v>
      </c>
      <c r="E9" s="506">
        <v>59.639183754728251</v>
      </c>
      <c r="F9" s="506">
        <v>543.54713915986463</v>
      </c>
      <c r="G9" s="506">
        <v>325.76204393124959</v>
      </c>
      <c r="H9" s="506">
        <v>255.3540487092707</v>
      </c>
      <c r="I9" s="506">
        <v>108.50664543101732</v>
      </c>
      <c r="J9" s="506">
        <v>3994.7610684186075</v>
      </c>
      <c r="K9" s="506">
        <v>3807.4365160262787</v>
      </c>
      <c r="L9" s="506">
        <v>540814.88744442235</v>
      </c>
      <c r="M9" s="506">
        <v>24620.941603291521</v>
      </c>
      <c r="N9" s="506">
        <v>30235.723038025084</v>
      </c>
      <c r="O9" s="506">
        <v>6071.514466786115</v>
      </c>
    </row>
    <row r="10" spans="1:15" ht="13.5" customHeight="1">
      <c r="A10" s="505" t="s">
        <v>294</v>
      </c>
      <c r="B10" s="506">
        <v>170949.08973787242</v>
      </c>
      <c r="C10" s="506">
        <v>6238.1247952750664</v>
      </c>
      <c r="D10" s="506">
        <v>346.52110159930976</v>
      </c>
      <c r="E10" s="506">
        <v>115.25738005176191</v>
      </c>
      <c r="F10" s="506">
        <v>5.3918640918441833E-2</v>
      </c>
      <c r="G10" s="506">
        <v>0</v>
      </c>
      <c r="H10" s="506">
        <v>0.20899860641051163</v>
      </c>
      <c r="I10" s="506">
        <v>0.20899860641051163</v>
      </c>
      <c r="J10" s="506">
        <v>783.41634879554033</v>
      </c>
      <c r="K10" s="506">
        <v>783.28884199349648</v>
      </c>
      <c r="L10" s="506">
        <v>172079.29010551464</v>
      </c>
      <c r="M10" s="506">
        <v>7136.8800159267348</v>
      </c>
      <c r="N10" s="506">
        <v>31602.086387948766</v>
      </c>
      <c r="O10" s="506">
        <v>3058.2396575751541</v>
      </c>
    </row>
    <row r="11" spans="1:15" ht="13.5" customHeight="1">
      <c r="A11" s="505" t="s">
        <v>295</v>
      </c>
      <c r="B11" s="506">
        <v>0</v>
      </c>
      <c r="C11" s="506">
        <v>0</v>
      </c>
      <c r="D11" s="506">
        <v>0</v>
      </c>
      <c r="E11" s="506">
        <v>0</v>
      </c>
      <c r="F11" s="506">
        <v>0</v>
      </c>
      <c r="G11" s="506">
        <v>0</v>
      </c>
      <c r="H11" s="506">
        <v>0</v>
      </c>
      <c r="I11" s="506">
        <v>0</v>
      </c>
      <c r="J11" s="506">
        <v>0</v>
      </c>
      <c r="K11" s="506">
        <v>0</v>
      </c>
      <c r="L11" s="506">
        <v>0</v>
      </c>
      <c r="M11" s="506">
        <v>0</v>
      </c>
      <c r="N11" s="506">
        <v>0</v>
      </c>
      <c r="O11" s="506">
        <v>0</v>
      </c>
    </row>
    <row r="12" spans="1:15" ht="22.5">
      <c r="A12" s="505" t="s">
        <v>296</v>
      </c>
      <c r="B12" s="506">
        <v>286281.44502355828</v>
      </c>
      <c r="C12" s="506">
        <v>6297.7627818700648</v>
      </c>
      <c r="D12" s="506">
        <v>537.29976508062907</v>
      </c>
      <c r="E12" s="506">
        <v>77.467559891167284</v>
      </c>
      <c r="F12" s="506">
        <v>136.00133120976838</v>
      </c>
      <c r="G12" s="506">
        <v>37.05512110956267</v>
      </c>
      <c r="H12" s="506">
        <v>145.16937421195831</v>
      </c>
      <c r="I12" s="506">
        <v>21.658700643705622</v>
      </c>
      <c r="J12" s="506">
        <v>5042.618459088194</v>
      </c>
      <c r="K12" s="506">
        <v>4594.3730068352252</v>
      </c>
      <c r="L12" s="506">
        <v>292142.53395314881</v>
      </c>
      <c r="M12" s="506">
        <v>11028.317170349723</v>
      </c>
      <c r="N12" s="506">
        <v>13361.97088194306</v>
      </c>
      <c r="O12" s="506">
        <v>823.75866879023158</v>
      </c>
    </row>
    <row r="13" spans="1:15" ht="13.5" customHeight="1">
      <c r="A13" s="505" t="s">
        <v>297</v>
      </c>
      <c r="B13" s="506">
        <v>4931.6577065498705</v>
      </c>
      <c r="C13" s="506">
        <v>345.88589023823744</v>
      </c>
      <c r="D13" s="506">
        <v>8.6677284491339837E-2</v>
      </c>
      <c r="E13" s="506">
        <v>0</v>
      </c>
      <c r="F13" s="506">
        <v>0</v>
      </c>
      <c r="G13" s="506">
        <v>0</v>
      </c>
      <c r="H13" s="506">
        <v>8.1023465392527694</v>
      </c>
      <c r="I13" s="506">
        <v>6.4679301878027742</v>
      </c>
      <c r="J13" s="506">
        <v>75.299422655783388</v>
      </c>
      <c r="K13" s="506">
        <v>75.167023691021299</v>
      </c>
      <c r="L13" s="506">
        <v>5015.1461530293973</v>
      </c>
      <c r="M13" s="506">
        <v>427.52084411706153</v>
      </c>
      <c r="N13" s="506">
        <v>186.59058995288339</v>
      </c>
      <c r="O13" s="506">
        <v>106.06093038688698</v>
      </c>
    </row>
    <row r="14" spans="1:15" ht="13.5" customHeight="1">
      <c r="A14" s="501" t="s">
        <v>298</v>
      </c>
      <c r="B14" s="502">
        <v>328164.41960714047</v>
      </c>
      <c r="C14" s="502">
        <v>411.94179308514163</v>
      </c>
      <c r="D14" s="502">
        <v>225.39073329351649</v>
      </c>
      <c r="E14" s="502">
        <v>15.821730705421727</v>
      </c>
      <c r="F14" s="502">
        <v>37.75873382440772</v>
      </c>
      <c r="G14" s="502">
        <v>22.447955405136376</v>
      </c>
      <c r="H14" s="502">
        <v>27.750198420598579</v>
      </c>
      <c r="I14" s="502">
        <v>16.132895348065563</v>
      </c>
      <c r="J14" s="502">
        <v>6590.8061623199947</v>
      </c>
      <c r="K14" s="502">
        <v>6519.0555325502683</v>
      </c>
      <c r="L14" s="502">
        <v>335046.125434999</v>
      </c>
      <c r="M14" s="502">
        <v>6985.3999070940326</v>
      </c>
      <c r="N14" s="502">
        <v>2224.7582188599108</v>
      </c>
      <c r="O14" s="502">
        <v>62.3607950096224</v>
      </c>
    </row>
    <row r="15" spans="1:15" ht="13.5" customHeight="1">
      <c r="A15" s="505" t="s">
        <v>291</v>
      </c>
      <c r="B15" s="506">
        <v>10801.103410976177</v>
      </c>
      <c r="C15" s="506">
        <v>0.1212515760833499</v>
      </c>
      <c r="D15" s="506">
        <v>0</v>
      </c>
      <c r="E15" s="506">
        <v>0</v>
      </c>
      <c r="F15" s="506">
        <v>0</v>
      </c>
      <c r="G15" s="506">
        <v>0</v>
      </c>
      <c r="H15" s="506">
        <v>0</v>
      </c>
      <c r="I15" s="506">
        <v>0</v>
      </c>
      <c r="J15" s="506">
        <v>10.372110956267834</v>
      </c>
      <c r="K15" s="506">
        <v>10.372110956267834</v>
      </c>
      <c r="L15" s="506">
        <v>10811.475521932445</v>
      </c>
      <c r="M15" s="506">
        <v>10.493362532351185</v>
      </c>
      <c r="N15" s="506">
        <v>0</v>
      </c>
      <c r="O15" s="506">
        <v>0</v>
      </c>
    </row>
    <row r="16" spans="1:15" ht="13.5" customHeight="1">
      <c r="A16" s="505" t="s">
        <v>292</v>
      </c>
      <c r="B16" s="506">
        <v>262736.1531886654</v>
      </c>
      <c r="C16" s="506">
        <v>216.13110491738004</v>
      </c>
      <c r="D16" s="506">
        <v>211.22362598712587</v>
      </c>
      <c r="E16" s="506">
        <v>10.826441037892362</v>
      </c>
      <c r="F16" s="506">
        <v>36.846265843785254</v>
      </c>
      <c r="G16" s="506">
        <v>21.719074922025353</v>
      </c>
      <c r="H16" s="506">
        <v>26.05373946512708</v>
      </c>
      <c r="I16" s="506">
        <v>14.436436392594068</v>
      </c>
      <c r="J16" s="506">
        <v>4142.8148344282963</v>
      </c>
      <c r="K16" s="506">
        <v>4076.0525502687633</v>
      </c>
      <c r="L16" s="506">
        <v>267153.09165438975</v>
      </c>
      <c r="M16" s="506">
        <v>4339.1656075386554</v>
      </c>
      <c r="N16" s="506">
        <v>1845.1772632556899</v>
      </c>
      <c r="O16" s="506">
        <v>60.8578817439777</v>
      </c>
    </row>
    <row r="17" spans="1:15" ht="13.5" customHeight="1">
      <c r="A17" s="505" t="s">
        <v>299</v>
      </c>
      <c r="B17" s="506">
        <v>44243.61949963501</v>
      </c>
      <c r="C17" s="506">
        <v>166.56650607206848</v>
      </c>
      <c r="D17" s="506">
        <v>14.167107306390601</v>
      </c>
      <c r="E17" s="506">
        <v>4.9952896675293648</v>
      </c>
      <c r="F17" s="506">
        <v>0.91246798062246981</v>
      </c>
      <c r="G17" s="506">
        <v>0.72888048311102249</v>
      </c>
      <c r="H17" s="506">
        <v>1.6964589554714975</v>
      </c>
      <c r="I17" s="506">
        <v>1.6964589554714975</v>
      </c>
      <c r="J17" s="506">
        <v>809.9563647222775</v>
      </c>
      <c r="K17" s="506">
        <v>804.96801911208445</v>
      </c>
      <c r="L17" s="506">
        <v>45070.35189859978</v>
      </c>
      <c r="M17" s="506">
        <v>978.95515429026455</v>
      </c>
      <c r="N17" s="506">
        <v>106.85332669719291</v>
      </c>
      <c r="O17" s="506">
        <v>1.1029371557502154</v>
      </c>
    </row>
    <row r="18" spans="1:15" ht="13.5" customHeight="1">
      <c r="A18" s="505" t="s">
        <v>300</v>
      </c>
      <c r="B18" s="506">
        <v>445.37158404671834</v>
      </c>
      <c r="C18" s="506">
        <v>0.4779666865750879</v>
      </c>
      <c r="D18" s="506">
        <v>0</v>
      </c>
      <c r="E18" s="506">
        <v>0</v>
      </c>
      <c r="F18" s="506">
        <v>0</v>
      </c>
      <c r="G18" s="506">
        <v>0</v>
      </c>
      <c r="H18" s="506">
        <v>0</v>
      </c>
      <c r="I18" s="506">
        <v>0</v>
      </c>
      <c r="J18" s="506">
        <v>1081.6049492335258</v>
      </c>
      <c r="K18" s="506">
        <v>1081.6049492335258</v>
      </c>
      <c r="L18" s="506">
        <v>1526.976533280244</v>
      </c>
      <c r="M18" s="506">
        <v>1082.0829159201007</v>
      </c>
      <c r="N18" s="506">
        <v>69.597145132390992</v>
      </c>
      <c r="O18" s="506">
        <v>0.19464728913663812</v>
      </c>
    </row>
    <row r="19" spans="1:15" ht="13.5" customHeight="1">
      <c r="A19" s="505" t="s">
        <v>301</v>
      </c>
      <c r="B19" s="506">
        <v>0</v>
      </c>
      <c r="C19" s="506">
        <v>0</v>
      </c>
      <c r="D19" s="506">
        <v>0</v>
      </c>
      <c r="E19" s="506">
        <v>0</v>
      </c>
      <c r="F19" s="506">
        <v>0</v>
      </c>
      <c r="G19" s="506">
        <v>0</v>
      </c>
      <c r="H19" s="506">
        <v>0</v>
      </c>
      <c r="I19" s="506">
        <v>0</v>
      </c>
      <c r="J19" s="506">
        <v>0</v>
      </c>
      <c r="K19" s="506">
        <v>0</v>
      </c>
      <c r="L19" s="506">
        <v>0</v>
      </c>
      <c r="M19" s="506">
        <v>0</v>
      </c>
      <c r="N19" s="506">
        <v>0</v>
      </c>
      <c r="O19" s="506">
        <v>0</v>
      </c>
    </row>
    <row r="20" spans="1:15" ht="22.5">
      <c r="A20" s="505" t="s">
        <v>296</v>
      </c>
      <c r="B20" s="506">
        <v>9879.1731342491184</v>
      </c>
      <c r="C20" s="506">
        <v>28.585772114937953</v>
      </c>
      <c r="D20" s="506">
        <v>0</v>
      </c>
      <c r="E20" s="506">
        <v>0</v>
      </c>
      <c r="F20" s="506">
        <v>0</v>
      </c>
      <c r="G20" s="506">
        <v>0</v>
      </c>
      <c r="H20" s="506">
        <v>0</v>
      </c>
      <c r="I20" s="506">
        <v>0</v>
      </c>
      <c r="J20" s="506">
        <v>546.05790297962699</v>
      </c>
      <c r="K20" s="506">
        <v>546.05790297962699</v>
      </c>
      <c r="L20" s="506">
        <v>10425.231037228748</v>
      </c>
      <c r="M20" s="506">
        <v>574.64367509456508</v>
      </c>
      <c r="N20" s="506">
        <v>203.13048510186474</v>
      </c>
      <c r="O20" s="506">
        <v>0.20532882075784722</v>
      </c>
    </row>
    <row r="21" spans="1:15" ht="13.5" customHeight="1">
      <c r="A21" s="505" t="s">
        <v>302</v>
      </c>
      <c r="B21" s="506">
        <v>58.998789567987259</v>
      </c>
      <c r="C21" s="506">
        <v>5.9191718096754928E-2</v>
      </c>
      <c r="D21" s="506">
        <v>0</v>
      </c>
      <c r="E21" s="506">
        <v>0</v>
      </c>
      <c r="F21" s="506">
        <v>0</v>
      </c>
      <c r="G21" s="506">
        <v>0</v>
      </c>
      <c r="H21" s="506">
        <v>0</v>
      </c>
      <c r="I21" s="506">
        <v>0</v>
      </c>
      <c r="J21" s="506">
        <v>0</v>
      </c>
      <c r="K21" s="506">
        <v>0</v>
      </c>
      <c r="L21" s="506">
        <v>58.998789567987259</v>
      </c>
      <c r="M21" s="506">
        <v>5.9191718096754928E-2</v>
      </c>
      <c r="N21" s="506">
        <v>0</v>
      </c>
      <c r="O21" s="506">
        <v>0</v>
      </c>
    </row>
    <row r="22" spans="1:15" ht="13.5" customHeight="1">
      <c r="A22" s="501" t="s">
        <v>303</v>
      </c>
      <c r="B22" s="502">
        <v>0</v>
      </c>
      <c r="C22" s="502">
        <v>0</v>
      </c>
      <c r="D22" s="502">
        <v>0</v>
      </c>
      <c r="E22" s="502">
        <v>0</v>
      </c>
      <c r="F22" s="502">
        <v>0</v>
      </c>
      <c r="G22" s="502">
        <v>0</v>
      </c>
      <c r="H22" s="502">
        <v>0</v>
      </c>
      <c r="I22" s="502">
        <v>0</v>
      </c>
      <c r="J22" s="502">
        <v>316.28522396973915</v>
      </c>
      <c r="K22" s="502">
        <v>316.22772048576547</v>
      </c>
      <c r="L22" s="502">
        <v>316.28522396973915</v>
      </c>
      <c r="M22" s="502">
        <v>316.22772048576547</v>
      </c>
      <c r="N22" s="502">
        <v>0</v>
      </c>
      <c r="O22" s="502">
        <v>0</v>
      </c>
    </row>
    <row r="23" spans="1:15" ht="13.5" customHeight="1">
      <c r="A23" s="505" t="s">
        <v>291</v>
      </c>
      <c r="B23" s="506">
        <v>0</v>
      </c>
      <c r="C23" s="506">
        <v>0</v>
      </c>
      <c r="D23" s="506">
        <v>0</v>
      </c>
      <c r="E23" s="506">
        <v>0</v>
      </c>
      <c r="F23" s="506">
        <v>0</v>
      </c>
      <c r="G23" s="506">
        <v>0</v>
      </c>
      <c r="H23" s="506">
        <v>0</v>
      </c>
      <c r="I23" s="506">
        <v>0</v>
      </c>
      <c r="J23" s="506">
        <v>266.02387019709334</v>
      </c>
      <c r="K23" s="506">
        <v>266.02387019709334</v>
      </c>
      <c r="L23" s="506">
        <v>266.02387019709334</v>
      </c>
      <c r="M23" s="506">
        <v>266.02387019709334</v>
      </c>
      <c r="N23" s="506">
        <v>0</v>
      </c>
      <c r="O23" s="506">
        <v>0</v>
      </c>
    </row>
    <row r="24" spans="1:15" ht="13.5" customHeight="1">
      <c r="A24" s="505" t="s">
        <v>304</v>
      </c>
      <c r="B24" s="506">
        <v>0</v>
      </c>
      <c r="C24" s="506">
        <v>0</v>
      </c>
      <c r="D24" s="506">
        <v>0</v>
      </c>
      <c r="E24" s="506">
        <v>0</v>
      </c>
      <c r="F24" s="506">
        <v>0</v>
      </c>
      <c r="G24" s="506">
        <v>0</v>
      </c>
      <c r="H24" s="506">
        <v>0</v>
      </c>
      <c r="I24" s="506">
        <v>0</v>
      </c>
      <c r="J24" s="506">
        <v>50.261353772645833</v>
      </c>
      <c r="K24" s="506">
        <v>50.203850288672108</v>
      </c>
      <c r="L24" s="506">
        <v>50.261353772645833</v>
      </c>
      <c r="M24" s="506">
        <v>50.203850288672108</v>
      </c>
      <c r="N24" s="506">
        <v>0</v>
      </c>
      <c r="O24" s="506">
        <v>0</v>
      </c>
    </row>
    <row r="25" spans="1:15" ht="13.5" customHeight="1">
      <c r="A25" s="505" t="s">
        <v>293</v>
      </c>
      <c r="B25" s="506">
        <v>0</v>
      </c>
      <c r="C25" s="506">
        <v>0</v>
      </c>
      <c r="D25" s="506">
        <v>0</v>
      </c>
      <c r="E25" s="506">
        <v>0</v>
      </c>
      <c r="F25" s="506">
        <v>0</v>
      </c>
      <c r="G25" s="506">
        <v>0</v>
      </c>
      <c r="H25" s="506">
        <v>0</v>
      </c>
      <c r="I25" s="506">
        <v>0</v>
      </c>
      <c r="J25" s="506">
        <v>0</v>
      </c>
      <c r="K25" s="506">
        <v>0</v>
      </c>
      <c r="L25" s="506">
        <v>0</v>
      </c>
      <c r="M25" s="506">
        <v>0</v>
      </c>
      <c r="N25" s="506">
        <v>0</v>
      </c>
      <c r="O25" s="506">
        <v>0</v>
      </c>
    </row>
    <row r="26" spans="1:15" ht="13.5" customHeight="1">
      <c r="A26" s="505" t="s">
        <v>305</v>
      </c>
      <c r="B26" s="506">
        <v>0</v>
      </c>
      <c r="C26" s="506">
        <v>0</v>
      </c>
      <c r="D26" s="506">
        <v>0</v>
      </c>
      <c r="E26" s="506">
        <v>0</v>
      </c>
      <c r="F26" s="506">
        <v>0</v>
      </c>
      <c r="G26" s="506">
        <v>0</v>
      </c>
      <c r="H26" s="506">
        <v>0</v>
      </c>
      <c r="I26" s="506">
        <v>0</v>
      </c>
      <c r="J26" s="506">
        <v>0</v>
      </c>
      <c r="K26" s="506">
        <v>0</v>
      </c>
      <c r="L26" s="506">
        <v>0</v>
      </c>
      <c r="M26" s="506">
        <v>0</v>
      </c>
      <c r="N26" s="506">
        <v>0</v>
      </c>
      <c r="O26" s="506">
        <v>0</v>
      </c>
    </row>
    <row r="27" spans="1:15" ht="13.5" customHeight="1">
      <c r="A27" s="505" t="s">
        <v>301</v>
      </c>
      <c r="B27" s="506">
        <v>0</v>
      </c>
      <c r="C27" s="506">
        <v>0</v>
      </c>
      <c r="D27" s="506">
        <v>0</v>
      </c>
      <c r="E27" s="506">
        <v>0</v>
      </c>
      <c r="F27" s="506">
        <v>0</v>
      </c>
      <c r="G27" s="506">
        <v>0</v>
      </c>
      <c r="H27" s="506">
        <v>0</v>
      </c>
      <c r="I27" s="506">
        <v>0</v>
      </c>
      <c r="J27" s="506">
        <v>0</v>
      </c>
      <c r="K27" s="506">
        <v>0</v>
      </c>
      <c r="L27" s="506">
        <v>0</v>
      </c>
      <c r="M27" s="506">
        <v>0</v>
      </c>
      <c r="N27" s="506">
        <v>0</v>
      </c>
      <c r="O27" s="506">
        <v>0</v>
      </c>
    </row>
    <row r="28" spans="1:15" ht="22.5">
      <c r="A28" s="505" t="s">
        <v>296</v>
      </c>
      <c r="B28" s="506">
        <v>0</v>
      </c>
      <c r="C28" s="506">
        <v>0</v>
      </c>
      <c r="D28" s="506">
        <v>0</v>
      </c>
      <c r="E28" s="506">
        <v>0</v>
      </c>
      <c r="F28" s="506">
        <v>0</v>
      </c>
      <c r="G28" s="506">
        <v>0</v>
      </c>
      <c r="H28" s="506">
        <v>0</v>
      </c>
      <c r="I28" s="506">
        <v>0</v>
      </c>
      <c r="J28" s="506">
        <v>0</v>
      </c>
      <c r="K28" s="506">
        <v>0</v>
      </c>
      <c r="L28" s="506">
        <v>0</v>
      </c>
      <c r="M28" s="506">
        <v>0</v>
      </c>
      <c r="N28" s="506">
        <v>0</v>
      </c>
      <c r="O28" s="506">
        <v>0</v>
      </c>
    </row>
    <row r="29" spans="1:15" ht="13.5" customHeight="1">
      <c r="A29" s="505" t="s">
        <v>302</v>
      </c>
      <c r="B29" s="506">
        <v>0</v>
      </c>
      <c r="C29" s="506">
        <v>0</v>
      </c>
      <c r="D29" s="506">
        <v>0</v>
      </c>
      <c r="E29" s="506">
        <v>0</v>
      </c>
      <c r="F29" s="506">
        <v>0</v>
      </c>
      <c r="G29" s="506">
        <v>0</v>
      </c>
      <c r="H29" s="506">
        <v>0</v>
      </c>
      <c r="I29" s="506">
        <v>0</v>
      </c>
      <c r="J29" s="506">
        <v>0</v>
      </c>
      <c r="K29" s="506">
        <v>0</v>
      </c>
      <c r="L29" s="506">
        <v>0</v>
      </c>
      <c r="M29" s="506">
        <v>0</v>
      </c>
      <c r="N29" s="506">
        <v>0</v>
      </c>
      <c r="O29" s="506">
        <v>0</v>
      </c>
    </row>
    <row r="30" spans="1:15" ht="13.5" customHeight="1">
      <c r="A30" s="503" t="s">
        <v>306</v>
      </c>
      <c r="B30" s="504">
        <v>2508650.5359068285</v>
      </c>
      <c r="C30" s="504">
        <v>51144.436184219267</v>
      </c>
      <c r="D30" s="504">
        <v>5482.3736399230202</v>
      </c>
      <c r="E30" s="504">
        <v>537.4420080960914</v>
      </c>
      <c r="F30" s="504">
        <v>2389.8619271351781</v>
      </c>
      <c r="G30" s="504">
        <v>611.00089057004448</v>
      </c>
      <c r="H30" s="504">
        <v>1916.7007936823943</v>
      </c>
      <c r="I30" s="504">
        <v>336.41094299555391</v>
      </c>
      <c r="J30" s="504">
        <v>33590.602435463523</v>
      </c>
      <c r="K30" s="504">
        <v>32363.254304864291</v>
      </c>
      <c r="L30" s="504">
        <v>2552030.0747030326</v>
      </c>
      <c r="M30" s="504">
        <v>84992.544330745237</v>
      </c>
      <c r="N30" s="504">
        <v>95847.707724467444</v>
      </c>
      <c r="O30" s="504">
        <v>11445.476753600102</v>
      </c>
    </row>
    <row r="31" spans="1:15" ht="12.75" customHeight="1">
      <c r="A31" s="21" t="s">
        <v>307</v>
      </c>
      <c r="L31" s="132"/>
    </row>
    <row r="32" spans="1:15" ht="12.75" customHeight="1">
      <c r="B32" s="132"/>
      <c r="L32" s="132"/>
    </row>
    <row r="33" spans="1:15" ht="12.75" customHeight="1">
      <c r="A33" s="61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1011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2" customWidth="1"/>
    <col min="2" max="2" width="19.42578125" style="312" customWidth="1"/>
    <col min="3" max="16384" width="9.140625" style="312"/>
  </cols>
  <sheetData>
    <row r="1" spans="1:2">
      <c r="A1" s="147" t="s">
        <v>831</v>
      </c>
    </row>
    <row r="2" spans="1:2">
      <c r="A2" s="522" t="s">
        <v>832</v>
      </c>
    </row>
    <row r="4" spans="1:2">
      <c r="B4" s="13" t="s">
        <v>1537</v>
      </c>
    </row>
    <row r="5" spans="1:2" ht="50.25" customHeight="1">
      <c r="A5" s="766" t="s">
        <v>834</v>
      </c>
      <c r="B5" s="766" t="s">
        <v>833</v>
      </c>
    </row>
    <row r="6" spans="1:2" ht="12.75" customHeight="1">
      <c r="A6" s="784">
        <v>42735</v>
      </c>
      <c r="B6" s="785">
        <v>5360.5498586502081</v>
      </c>
    </row>
    <row r="7" spans="1:2" ht="12.75" customHeight="1">
      <c r="A7" s="784">
        <v>42825</v>
      </c>
      <c r="B7" s="785">
        <v>5005.380372951091</v>
      </c>
    </row>
    <row r="8" spans="1:2" ht="12.75" customHeight="1">
      <c r="A8" s="784">
        <v>42916</v>
      </c>
      <c r="B8" s="785">
        <v>18911.764140951622</v>
      </c>
    </row>
    <row r="9" spans="1:2" ht="12.75" customHeight="1">
      <c r="A9" s="784">
        <v>43008</v>
      </c>
      <c r="B9" s="785">
        <v>18246.356153693006</v>
      </c>
    </row>
    <row r="10" spans="1:2" ht="12.75" customHeight="1">
      <c r="A10" s="784">
        <v>43100</v>
      </c>
      <c r="B10" s="785">
        <v>17633.888775632091</v>
      </c>
    </row>
    <row r="11" spans="1:2" ht="12.75" customHeight="1">
      <c r="A11" s="784">
        <v>43190</v>
      </c>
      <c r="B11" s="785">
        <v>17240.995731634481</v>
      </c>
    </row>
    <row r="12" spans="1:2" ht="12.75" customHeight="1">
      <c r="A12" s="784">
        <v>43281</v>
      </c>
      <c r="B12" s="785">
        <v>16698.389825469505</v>
      </c>
    </row>
    <row r="13" spans="1:2" ht="12.75" customHeight="1">
      <c r="A13" s="784">
        <v>43373</v>
      </c>
      <c r="B13" s="785">
        <v>16133.227658106043</v>
      </c>
    </row>
    <row r="14" spans="1:2" ht="12.75" customHeight="1">
      <c r="A14" s="784">
        <v>43465</v>
      </c>
      <c r="B14" s="785">
        <v>15499.972177317672</v>
      </c>
    </row>
    <row r="15" spans="1:2" ht="12.75" customHeight="1">
      <c r="A15" s="784">
        <v>43555</v>
      </c>
      <c r="B15" s="785">
        <v>14762.952525051431</v>
      </c>
    </row>
    <row r="16" spans="1:2">
      <c r="A16" s="784">
        <v>43646</v>
      </c>
      <c r="B16" s="785">
        <v>14112.580264118389</v>
      </c>
    </row>
    <row r="17" spans="1:2">
      <c r="A17" s="784">
        <v>43738</v>
      </c>
      <c r="B17" s="785">
        <v>13377.254628707944</v>
      </c>
    </row>
    <row r="18" spans="1:2">
      <c r="A18" s="784">
        <v>43830</v>
      </c>
      <c r="B18" s="785">
        <v>12863.446034906099</v>
      </c>
    </row>
    <row r="19" spans="1:2">
      <c r="A19" s="784">
        <v>43921</v>
      </c>
      <c r="B19" s="785">
        <v>12442.159421328552</v>
      </c>
    </row>
    <row r="20" spans="1:2">
      <c r="A20" s="784">
        <v>44012</v>
      </c>
      <c r="B20" s="785">
        <v>12846.786085340766</v>
      </c>
    </row>
    <row r="21" spans="1:2">
      <c r="A21" s="784">
        <v>44104</v>
      </c>
      <c r="B21" s="785">
        <v>13140.129540115468</v>
      </c>
    </row>
    <row r="22" spans="1:2">
      <c r="A22" s="784">
        <v>44196</v>
      </c>
      <c r="B22" s="785">
        <v>12563.543457429161</v>
      </c>
    </row>
    <row r="23" spans="1:2">
      <c r="A23" s="784">
        <v>44286</v>
      </c>
      <c r="B23" s="785">
        <v>11828.083975048112</v>
      </c>
    </row>
    <row r="24" spans="1:2">
      <c r="A24" s="784">
        <v>44377</v>
      </c>
      <c r="B24" s="785">
        <v>11165.416486827258</v>
      </c>
    </row>
    <row r="25" spans="1:2">
      <c r="A25" s="784">
        <v>44469</v>
      </c>
      <c r="B25" s="785">
        <v>10458.457596389937</v>
      </c>
    </row>
    <row r="26" spans="1:2">
      <c r="A26" s="784">
        <v>44561</v>
      </c>
      <c r="B26" s="785">
        <v>9608.6311354436275</v>
      </c>
    </row>
    <row r="27" spans="1:2">
      <c r="A27" s="784">
        <v>44651</v>
      </c>
      <c r="B27" s="785">
        <v>8443.7301586037538</v>
      </c>
    </row>
    <row r="28" spans="1:2">
      <c r="A28" s="784">
        <v>44742</v>
      </c>
      <c r="B28" s="785">
        <v>8060.9663892759972</v>
      </c>
    </row>
    <row r="29" spans="1:2">
      <c r="A29" s="784">
        <v>44834</v>
      </c>
      <c r="B29" s="785">
        <v>7013.6522503152155</v>
      </c>
    </row>
    <row r="30" spans="1:2">
      <c r="A30" s="21" t="s">
        <v>835</v>
      </c>
    </row>
    <row r="55" spans="8:8">
      <c r="H55" s="34" t="s">
        <v>1012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5" t="s">
        <v>699</v>
      </c>
      <c r="B1" s="510"/>
      <c r="C1" s="510"/>
      <c r="D1" s="511" t="s">
        <v>1576</v>
      </c>
      <c r="G1" s="987"/>
    </row>
    <row r="2" spans="1:7" ht="15" customHeight="1">
      <c r="A2" s="524" t="s">
        <v>700</v>
      </c>
      <c r="B2" s="510"/>
      <c r="C2" s="517"/>
      <c r="D2" s="518" t="s">
        <v>1577</v>
      </c>
    </row>
    <row r="3" spans="1:7" ht="15" customHeight="1">
      <c r="A3" s="961"/>
      <c r="B3" s="510"/>
      <c r="C3" s="517"/>
      <c r="D3" s="518"/>
    </row>
    <row r="4" spans="1:7" ht="15" customHeight="1">
      <c r="A4" s="147" t="s">
        <v>701</v>
      </c>
      <c r="B4" s="510"/>
      <c r="C4" s="517"/>
      <c r="D4" s="518"/>
    </row>
    <row r="5" spans="1:7" ht="15" customHeight="1">
      <c r="A5" s="519" t="s">
        <v>702</v>
      </c>
      <c r="B5" s="510"/>
      <c r="C5" s="517"/>
      <c r="D5" s="518"/>
    </row>
    <row r="6" spans="1:7" ht="15" customHeight="1">
      <c r="A6" s="950" t="s">
        <v>1361</v>
      </c>
      <c r="B6" s="786">
        <v>44926</v>
      </c>
      <c r="C6" s="517"/>
      <c r="D6" s="518"/>
    </row>
    <row r="7" spans="1:7" ht="23.25">
      <c r="A7" s="614" t="s">
        <v>243</v>
      </c>
      <c r="B7" s="509">
        <v>4</v>
      </c>
      <c r="C7" s="615"/>
      <c r="D7" s="616"/>
    </row>
    <row r="8" spans="1:7">
      <c r="B8" s="231"/>
      <c r="C8" s="232"/>
      <c r="D8" s="230"/>
      <c r="E8" s="233"/>
    </row>
    <row r="9" spans="1:7">
      <c r="A9" s="223" t="s">
        <v>703</v>
      </c>
    </row>
    <row r="10" spans="1:7">
      <c r="A10" s="520" t="s">
        <v>704</v>
      </c>
    </row>
    <row r="11" spans="1:7" ht="12.75" customHeight="1">
      <c r="A11"/>
      <c r="B11"/>
      <c r="C11"/>
      <c r="D11" s="13" t="s">
        <v>1537</v>
      </c>
    </row>
    <row r="12" spans="1:7" ht="44.25" customHeight="1">
      <c r="A12" s="941"/>
      <c r="B12" s="941"/>
      <c r="C12" s="1238" t="s">
        <v>346</v>
      </c>
      <c r="D12" s="1238"/>
    </row>
    <row r="13" spans="1:7" ht="22.5" customHeight="1">
      <c r="A13" s="1238" t="s">
        <v>246</v>
      </c>
      <c r="B13" s="507" t="s">
        <v>244</v>
      </c>
      <c r="C13" s="1238" t="s">
        <v>245</v>
      </c>
      <c r="D13" s="1238" t="s">
        <v>1360</v>
      </c>
    </row>
    <row r="14" spans="1:7" ht="22.5" customHeight="1">
      <c r="A14" s="1239"/>
      <c r="B14" s="946">
        <v>44926</v>
      </c>
      <c r="C14" s="1238"/>
      <c r="D14" s="1238"/>
      <c r="E14" s="323"/>
    </row>
    <row r="15" spans="1:7" ht="15">
      <c r="A15" s="457" t="s">
        <v>247</v>
      </c>
      <c r="B15" s="454">
        <v>3789.3124586900258</v>
      </c>
      <c r="C15" s="455">
        <v>-7.7721026021417103E-2</v>
      </c>
      <c r="D15" s="454">
        <v>-319.32773110358966</v>
      </c>
      <c r="F15" s="52"/>
    </row>
    <row r="16" spans="1:7">
      <c r="A16" s="457" t="s">
        <v>248</v>
      </c>
      <c r="B16" s="454">
        <v>27799.128872519741</v>
      </c>
      <c r="C16" s="455">
        <v>-0.39443177327590151</v>
      </c>
      <c r="D16" s="454">
        <v>-18106.728875174205</v>
      </c>
    </row>
    <row r="17" spans="1:6" ht="22.5">
      <c r="A17" s="460" t="s">
        <v>249</v>
      </c>
      <c r="B17" s="454">
        <v>43.552101665671245</v>
      </c>
      <c r="C17" s="455">
        <v>-0.63136553784707261</v>
      </c>
      <c r="D17" s="454">
        <v>-74.592310040480456</v>
      </c>
      <c r="F17" s="52"/>
    </row>
    <row r="18" spans="1:6">
      <c r="A18" s="617" t="s">
        <v>251</v>
      </c>
      <c r="B18" s="618">
        <v>31631.993432875435</v>
      </c>
      <c r="C18" s="619">
        <v>-0.36903398762534645</v>
      </c>
      <c r="D18" s="618">
        <v>-18500.648916318267</v>
      </c>
    </row>
    <row r="19" spans="1:6">
      <c r="A19" s="457" t="s">
        <v>250</v>
      </c>
      <c r="B19" s="458">
        <v>8419.8034972460009</v>
      </c>
      <c r="C19" s="459">
        <v>-3.8600349785234349E-2</v>
      </c>
      <c r="D19" s="458">
        <v>-338.05645762824253</v>
      </c>
    </row>
    <row r="20" spans="1:6">
      <c r="A20" s="457" t="s">
        <v>256</v>
      </c>
      <c r="B20" s="454">
        <v>0</v>
      </c>
      <c r="C20" s="940">
        <v>0</v>
      </c>
      <c r="D20" s="508">
        <v>0</v>
      </c>
    </row>
    <row r="21" spans="1:6">
      <c r="A21" s="457" t="s">
        <v>252</v>
      </c>
      <c r="B21" s="454">
        <v>4213.6702992899327</v>
      </c>
      <c r="C21" s="455">
        <v>2.2332463505346283</v>
      </c>
      <c r="D21" s="454">
        <v>2910.4382400955606</v>
      </c>
    </row>
    <row r="22" spans="1:6">
      <c r="A22" s="457" t="s">
        <v>253</v>
      </c>
      <c r="B22" s="454">
        <v>18882.873892096355</v>
      </c>
      <c r="C22" s="455">
        <v>-0.52713028584847832</v>
      </c>
      <c r="D22" s="454">
        <v>-21049.634634016853</v>
      </c>
    </row>
    <row r="23" spans="1:6" ht="22.5">
      <c r="A23" s="460" t="s">
        <v>254</v>
      </c>
      <c r="B23" s="454">
        <v>115.64574424314817</v>
      </c>
      <c r="C23" s="455">
        <v>-0.16826641671881626</v>
      </c>
      <c r="D23" s="454">
        <v>-23.396067423186665</v>
      </c>
    </row>
    <row r="24" spans="1:6">
      <c r="A24" s="617" t="s">
        <v>255</v>
      </c>
      <c r="B24" s="620">
        <v>31631.993432875435</v>
      </c>
      <c r="C24" s="621">
        <v>-0.36903398765875528</v>
      </c>
      <c r="D24" s="620">
        <v>-18500.648918972729</v>
      </c>
    </row>
    <row r="25" spans="1:6">
      <c r="A25" s="21" t="s">
        <v>272</v>
      </c>
    </row>
    <row r="26" spans="1:6">
      <c r="A26" s="21"/>
    </row>
    <row r="27" spans="1:6">
      <c r="A27" s="224" t="s">
        <v>705</v>
      </c>
    </row>
    <row r="28" spans="1:6">
      <c r="A28" s="521" t="s">
        <v>706</v>
      </c>
    </row>
    <row r="29" spans="1:6">
      <c r="D29" s="13" t="s">
        <v>1537</v>
      </c>
    </row>
    <row r="30" spans="1:6" ht="47.25" customHeight="1">
      <c r="A30" s="942"/>
      <c r="B30" s="942"/>
      <c r="C30" s="1240" t="s">
        <v>366</v>
      </c>
      <c r="D30" s="1240"/>
    </row>
    <row r="31" spans="1:6" ht="24" customHeight="1">
      <c r="A31" s="1238" t="s">
        <v>246</v>
      </c>
      <c r="B31" s="507" t="s">
        <v>258</v>
      </c>
      <c r="C31" s="1238" t="s">
        <v>245</v>
      </c>
      <c r="D31" s="1238" t="s">
        <v>1360</v>
      </c>
    </row>
    <row r="32" spans="1:6" ht="24">
      <c r="A32" s="1239"/>
      <c r="B32" s="946" t="s">
        <v>1578</v>
      </c>
      <c r="C32" s="1238"/>
      <c r="D32" s="1238"/>
    </row>
    <row r="33" spans="1:4">
      <c r="A33" s="460" t="s">
        <v>259</v>
      </c>
      <c r="B33" s="512">
        <v>2214.5183728183688</v>
      </c>
      <c r="C33" s="455">
        <v>-2.4787689476462597E-2</v>
      </c>
      <c r="D33" s="454">
        <v>-56.288044329417929</v>
      </c>
    </row>
    <row r="34" spans="1:4">
      <c r="A34" s="460" t="s">
        <v>260</v>
      </c>
      <c r="B34" s="512">
        <v>613.78097418541381</v>
      </c>
      <c r="C34" s="455">
        <v>-0.47852048062563496</v>
      </c>
      <c r="D34" s="454">
        <v>-563.2182201871392</v>
      </c>
    </row>
    <row r="35" spans="1:4">
      <c r="A35" s="460" t="s">
        <v>261</v>
      </c>
      <c r="B35" s="512">
        <v>1600.7373986329549</v>
      </c>
      <c r="C35" s="455">
        <v>0.46345477091614545</v>
      </c>
      <c r="D35" s="454">
        <v>506.93017585772122</v>
      </c>
    </row>
    <row r="36" spans="1:4">
      <c r="A36" s="460" t="s">
        <v>262</v>
      </c>
      <c r="B36" s="512">
        <v>1307.3215621474549</v>
      </c>
      <c r="C36" s="455">
        <v>-0.68208373860201266</v>
      </c>
      <c r="D36" s="454">
        <v>-2804.8353825734953</v>
      </c>
    </row>
    <row r="37" spans="1:4">
      <c r="A37" s="460" t="s">
        <v>263</v>
      </c>
      <c r="B37" s="512">
        <v>1952.0271497776894</v>
      </c>
      <c r="C37" s="455">
        <v>-0.38269336897853262</v>
      </c>
      <c r="D37" s="454">
        <v>-1210.1406476873049</v>
      </c>
    </row>
    <row r="38" spans="1:4" ht="22.5">
      <c r="A38" s="460" t="s">
        <v>264</v>
      </c>
      <c r="B38" s="512">
        <v>-644.70558763023416</v>
      </c>
      <c r="C38" s="513">
        <v>-1.6786452134663503</v>
      </c>
      <c r="D38" s="454">
        <v>-1594.6947348861902</v>
      </c>
    </row>
    <row r="39" spans="1:4">
      <c r="A39" s="460" t="s">
        <v>266</v>
      </c>
      <c r="B39" s="512">
        <v>958.69654787975321</v>
      </c>
      <c r="C39" s="455">
        <v>0.9186232657119644</v>
      </c>
      <c r="D39" s="454">
        <v>459.01713451456646</v>
      </c>
    </row>
    <row r="40" spans="1:4">
      <c r="A40" s="460" t="s">
        <v>265</v>
      </c>
      <c r="B40" s="512">
        <v>2290.0923339305855</v>
      </c>
      <c r="C40" s="455">
        <v>0.25050402709069319</v>
      </c>
      <c r="D40" s="454">
        <v>458.75690092242309</v>
      </c>
    </row>
    <row r="41" spans="1:4" ht="22.5">
      <c r="A41" s="460" t="s">
        <v>267</v>
      </c>
      <c r="B41" s="512">
        <v>-1331.3957860508328</v>
      </c>
      <c r="C41" s="513">
        <v>-1.9542103088486063E-4</v>
      </c>
      <c r="D41" s="454">
        <v>0.26023359214266045</v>
      </c>
    </row>
    <row r="42" spans="1:4">
      <c r="A42" s="460" t="s">
        <v>269</v>
      </c>
      <c r="B42" s="512">
        <v>4480.5364828455758</v>
      </c>
      <c r="C42" s="455">
        <v>-0.34900929349870358</v>
      </c>
      <c r="D42" s="454">
        <v>-2402.1062923883478</v>
      </c>
    </row>
    <row r="43" spans="1:4">
      <c r="A43" s="460" t="s">
        <v>268</v>
      </c>
      <c r="B43" s="512">
        <v>4855.9004578936883</v>
      </c>
      <c r="C43" s="455">
        <v>-0.21304617945837565</v>
      </c>
      <c r="D43" s="454">
        <v>-1314.601966952021</v>
      </c>
    </row>
    <row r="44" spans="1:4" ht="22.5">
      <c r="A44" s="460" t="s">
        <v>270</v>
      </c>
      <c r="B44" s="512">
        <v>-375.36397504811197</v>
      </c>
      <c r="C44" s="513">
        <v>-1.5270926929550996</v>
      </c>
      <c r="D44" s="454">
        <v>-1087.5043254363263</v>
      </c>
    </row>
    <row r="45" spans="1:4">
      <c r="A45" s="460" t="s">
        <v>273</v>
      </c>
      <c r="B45" s="512">
        <v>27.463533081159998</v>
      </c>
      <c r="C45" s="513">
        <v>-0.6503033288040837</v>
      </c>
      <c r="D45" s="454">
        <v>-51.071767204194032</v>
      </c>
    </row>
    <row r="46" spans="1:4" ht="21.75">
      <c r="A46" s="622" t="s">
        <v>271</v>
      </c>
      <c r="B46" s="623">
        <v>-402.82750812927202</v>
      </c>
      <c r="C46" s="624">
        <v>-1.635770671436215</v>
      </c>
      <c r="D46" s="618">
        <v>-1036.4325582321321</v>
      </c>
    </row>
    <row r="47" spans="1:4">
      <c r="A47" s="21" t="s">
        <v>272</v>
      </c>
    </row>
    <row r="49" spans="1:5">
      <c r="A49" s="224" t="s">
        <v>1156</v>
      </c>
    </row>
    <row r="50" spans="1:5">
      <c r="A50" s="521" t="s">
        <v>708</v>
      </c>
    </row>
    <row r="51" spans="1:5">
      <c r="B51" s="64"/>
      <c r="C51" s="13" t="s">
        <v>1537</v>
      </c>
    </row>
    <row r="52" spans="1:5" ht="22.5">
      <c r="A52" s="1238" t="s">
        <v>246</v>
      </c>
      <c r="B52" s="507" t="s">
        <v>258</v>
      </c>
      <c r="C52" s="949" t="s">
        <v>32</v>
      </c>
      <c r="D52" s="1237"/>
      <c r="E52" s="1237"/>
    </row>
    <row r="53" spans="1:5" ht="24">
      <c r="A53" s="1239"/>
      <c r="B53" s="946" t="s">
        <v>1578</v>
      </c>
      <c r="C53" s="953" t="s">
        <v>30</v>
      </c>
      <c r="D53" s="1237"/>
      <c r="E53" s="1237"/>
    </row>
    <row r="54" spans="1:5">
      <c r="A54" s="514" t="s">
        <v>274</v>
      </c>
      <c r="B54" s="515">
        <v>67958.30679142609</v>
      </c>
      <c r="C54" s="455">
        <f>B54/B$57</f>
        <v>0.88591737458652176</v>
      </c>
      <c r="D54" s="226"/>
      <c r="E54" s="227"/>
    </row>
    <row r="55" spans="1:5" ht="22.5">
      <c r="A55" s="460" t="s">
        <v>275</v>
      </c>
      <c r="B55" s="515">
        <v>2391.7889959519543</v>
      </c>
      <c r="C55" s="455">
        <f t="shared" ref="C55:C56" si="0">B55/B$57</f>
        <v>3.1179814917431423E-2</v>
      </c>
      <c r="D55" s="226"/>
      <c r="E55" s="227"/>
    </row>
    <row r="56" spans="1:5" ht="22.5">
      <c r="A56" s="460" t="s">
        <v>276</v>
      </c>
      <c r="B56" s="515">
        <v>6359.4357568518144</v>
      </c>
      <c r="C56" s="455">
        <f t="shared" si="0"/>
        <v>8.2902810496046822E-2</v>
      </c>
      <c r="D56" s="226"/>
      <c r="E56" s="227"/>
    </row>
    <row r="57" spans="1:5">
      <c r="A57" s="625" t="s">
        <v>277</v>
      </c>
      <c r="B57" s="626">
        <v>76709.53154422986</v>
      </c>
      <c r="C57" s="624">
        <f>SUM(C54:C56)</f>
        <v>1</v>
      </c>
      <c r="D57" s="228"/>
      <c r="E57" s="229"/>
    </row>
    <row r="58" spans="1:5">
      <c r="A58" s="21" t="s">
        <v>257</v>
      </c>
      <c r="C58" s="951"/>
    </row>
    <row r="59" spans="1:5">
      <c r="A59" s="21"/>
    </row>
    <row r="60" spans="1:5">
      <c r="A60" s="224" t="s">
        <v>709</v>
      </c>
    </row>
    <row r="61" spans="1:5">
      <c r="A61" s="521" t="s">
        <v>710</v>
      </c>
    </row>
    <row r="62" spans="1:5">
      <c r="A62" s="21"/>
      <c r="B62" s="64"/>
      <c r="C62" s="13" t="s">
        <v>1537</v>
      </c>
    </row>
    <row r="63" spans="1:5" ht="22.5">
      <c r="A63" s="1238" t="s">
        <v>246</v>
      </c>
      <c r="B63" s="507" t="s">
        <v>244</v>
      </c>
      <c r="C63" s="949" t="s">
        <v>32</v>
      </c>
    </row>
    <row r="64" spans="1:5">
      <c r="A64" s="1239"/>
      <c r="B64" s="946">
        <v>44926</v>
      </c>
      <c r="C64" s="953" t="s">
        <v>30</v>
      </c>
    </row>
    <row r="65" spans="1:5">
      <c r="A65" s="514" t="s">
        <v>278</v>
      </c>
      <c r="B65" s="515">
        <v>7690.1222801778486</v>
      </c>
      <c r="C65" s="455">
        <f>B65/B$68</f>
        <v>0.82165748761117741</v>
      </c>
    </row>
    <row r="66" spans="1:5" ht="22.5">
      <c r="A66" s="460" t="s">
        <v>275</v>
      </c>
      <c r="B66" s="515">
        <v>737.11219191718078</v>
      </c>
      <c r="C66" s="455">
        <f t="shared" ref="C66:C67" si="1">B66/B$68</f>
        <v>7.8757362969296238E-2</v>
      </c>
    </row>
    <row r="67" spans="1:5" ht="22.5">
      <c r="A67" s="460" t="s">
        <v>276</v>
      </c>
      <c r="B67" s="515">
        <v>932.04527174995007</v>
      </c>
      <c r="C67" s="455">
        <f t="shared" si="1"/>
        <v>9.9585149419526522E-2</v>
      </c>
    </row>
    <row r="68" spans="1:5">
      <c r="A68" s="625" t="s">
        <v>279</v>
      </c>
      <c r="B68" s="626">
        <v>9359.2797438449779</v>
      </c>
      <c r="C68" s="624">
        <f>SUM(C65:C67)</f>
        <v>1.0000000000000002</v>
      </c>
    </row>
    <row r="69" spans="1:5">
      <c r="A69" s="21" t="s">
        <v>272</v>
      </c>
      <c r="C69" s="952"/>
    </row>
    <row r="70" spans="1:5">
      <c r="A70" s="962"/>
      <c r="C70" s="952"/>
    </row>
    <row r="71" spans="1:5">
      <c r="A71" s="962"/>
    </row>
    <row r="72" spans="1:5">
      <c r="A72" s="611" t="s">
        <v>81</v>
      </c>
      <c r="E72" s="34" t="s">
        <v>1082</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5" customWidth="1"/>
    <col min="2" max="2" width="19.42578125" style="765" customWidth="1"/>
    <col min="3" max="16384" width="9.140625" style="765"/>
  </cols>
  <sheetData>
    <row r="1" spans="1:7" ht="12.75">
      <c r="A1" s="147" t="s">
        <v>836</v>
      </c>
      <c r="G1" s="55"/>
    </row>
    <row r="2" spans="1:7">
      <c r="A2" s="522" t="s">
        <v>837</v>
      </c>
    </row>
    <row r="4" spans="1:7">
      <c r="B4" s="13" t="s">
        <v>1537</v>
      </c>
    </row>
    <row r="5" spans="1:7" ht="48">
      <c r="A5" s="769" t="s">
        <v>834</v>
      </c>
      <c r="B5" s="769" t="s">
        <v>838</v>
      </c>
    </row>
    <row r="6" spans="1:7">
      <c r="A6" s="768">
        <v>42735</v>
      </c>
      <c r="B6" s="767">
        <v>159731.2424712987</v>
      </c>
    </row>
    <row r="7" spans="1:7">
      <c r="A7" s="768">
        <v>42825</v>
      </c>
      <c r="B7" s="767">
        <v>152142.7703311434</v>
      </c>
    </row>
    <row r="8" spans="1:7">
      <c r="A8" s="768">
        <v>42916</v>
      </c>
      <c r="B8" s="767">
        <v>116428.2208043002</v>
      </c>
    </row>
    <row r="9" spans="1:7">
      <c r="A9" s="768">
        <v>43008</v>
      </c>
      <c r="B9" s="767">
        <v>118674.3446187537</v>
      </c>
    </row>
    <row r="10" spans="1:7">
      <c r="A10" s="768">
        <v>43100</v>
      </c>
      <c r="B10" s="767">
        <v>146958.99762028002</v>
      </c>
    </row>
    <row r="11" spans="1:7">
      <c r="A11" s="768">
        <v>43190</v>
      </c>
      <c r="B11" s="767">
        <v>119567.87473754065</v>
      </c>
    </row>
    <row r="12" spans="1:7">
      <c r="A12" s="768">
        <v>43281</v>
      </c>
      <c r="B12" s="767">
        <v>112576.96625788041</v>
      </c>
    </row>
    <row r="13" spans="1:7">
      <c r="A13" s="768">
        <v>43373</v>
      </c>
      <c r="B13" s="767">
        <v>107630.01178445814</v>
      </c>
    </row>
    <row r="14" spans="1:7">
      <c r="A14" s="768">
        <v>43465</v>
      </c>
      <c r="B14" s="767">
        <v>150092.2386395912</v>
      </c>
    </row>
    <row r="15" spans="1:7">
      <c r="A15" s="768">
        <v>43555</v>
      </c>
      <c r="B15" s="767">
        <v>148003.31107704557</v>
      </c>
    </row>
    <row r="16" spans="1:7">
      <c r="A16" s="768" t="s">
        <v>844</v>
      </c>
      <c r="B16" s="767">
        <v>127856.52876766871</v>
      </c>
    </row>
    <row r="17" spans="1:2">
      <c r="A17" s="768">
        <v>43738</v>
      </c>
      <c r="B17" s="767">
        <v>157048.07618289202</v>
      </c>
    </row>
    <row r="18" spans="1:2">
      <c r="A18" s="768">
        <v>43830</v>
      </c>
      <c r="B18" s="767">
        <v>168550.04707545295</v>
      </c>
    </row>
    <row r="19" spans="1:2">
      <c r="A19" s="768">
        <v>43921</v>
      </c>
      <c r="B19" s="767">
        <v>167446.26327029002</v>
      </c>
    </row>
    <row r="20" spans="1:2">
      <c r="A20" s="768">
        <v>44012</v>
      </c>
      <c r="B20" s="767">
        <v>203899.62697723808</v>
      </c>
    </row>
    <row r="21" spans="1:2">
      <c r="A21" s="768">
        <v>44104</v>
      </c>
      <c r="B21" s="767">
        <v>177869.08103258343</v>
      </c>
    </row>
    <row r="22" spans="1:2">
      <c r="A22" s="768">
        <v>44196</v>
      </c>
      <c r="B22" s="767">
        <v>241493.62867476273</v>
      </c>
    </row>
    <row r="23" spans="1:2">
      <c r="A23" s="768">
        <v>44286</v>
      </c>
      <c r="B23" s="767">
        <v>237645.01494060655</v>
      </c>
    </row>
    <row r="24" spans="1:2">
      <c r="A24" s="768">
        <v>44377</v>
      </c>
      <c r="B24" s="767">
        <v>240655.43032848896</v>
      </c>
    </row>
    <row r="25" spans="1:2">
      <c r="A25" s="768">
        <v>44469</v>
      </c>
      <c r="B25" s="767">
        <v>229136.77986196824</v>
      </c>
    </row>
    <row r="26" spans="1:2">
      <c r="A26" s="768">
        <v>44561</v>
      </c>
      <c r="B26" s="767">
        <v>273254.65849625051</v>
      </c>
    </row>
    <row r="27" spans="1:2">
      <c r="A27" s="768">
        <v>44651</v>
      </c>
      <c r="B27" s="767">
        <v>278508.74748423917</v>
      </c>
    </row>
    <row r="28" spans="1:2">
      <c r="A28" s="768">
        <v>44742</v>
      </c>
      <c r="B28" s="767">
        <v>266351.77529232198</v>
      </c>
    </row>
    <row r="29" spans="1:2">
      <c r="A29" s="768">
        <v>44834</v>
      </c>
      <c r="B29" s="767">
        <v>265029.92544163507</v>
      </c>
    </row>
    <row r="30" spans="1:2">
      <c r="A30" s="21" t="s">
        <v>835</v>
      </c>
    </row>
    <row r="60" spans="8:8">
      <c r="H60" s="34" t="s">
        <v>1083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77"/>
  <sheetViews>
    <sheetView showGridLines="0" zoomScaleNormal="100" workbookViewId="0"/>
  </sheetViews>
  <sheetFormatPr defaultRowHeight="15"/>
  <cols>
    <col min="1" max="1" width="57" customWidth="1"/>
    <col min="2" max="2" width="12.5703125" bestFit="1" customWidth="1"/>
    <col min="3" max="3" width="17.85546875" customWidth="1"/>
    <col min="4" max="4" width="14" customWidth="1"/>
    <col min="5" max="5" width="10" bestFit="1" customWidth="1"/>
  </cols>
  <sheetData>
    <row r="1" spans="1:10" ht="12.75" customHeight="1">
      <c r="A1" s="150" t="s">
        <v>728</v>
      </c>
      <c r="D1" s="137" t="str">
        <f>Naslovnica!A20</f>
        <v>Siječanj 2023.</v>
      </c>
    </row>
    <row r="2" spans="1:10" ht="12.75" customHeight="1">
      <c r="A2" s="549" t="s">
        <v>729</v>
      </c>
      <c r="D2" s="527" t="str">
        <f>Naslovnica!A24</f>
        <v>January 2023</v>
      </c>
    </row>
    <row r="3" spans="1:10" ht="12.75" customHeight="1"/>
    <row r="4" spans="1:10" ht="12.75" customHeight="1">
      <c r="D4" s="13" t="s">
        <v>1537</v>
      </c>
      <c r="E4" s="297"/>
      <c r="F4" s="297"/>
    </row>
    <row r="5" spans="1:10" ht="31.5" customHeight="1">
      <c r="A5" s="740"/>
      <c r="B5" s="741" t="str">
        <f>D1</f>
        <v>Siječanj 2023.</v>
      </c>
      <c r="C5" s="742" t="s">
        <v>629</v>
      </c>
      <c r="D5" s="742" t="s">
        <v>18</v>
      </c>
      <c r="E5" s="295"/>
      <c r="F5" s="296"/>
      <c r="G5" s="1081"/>
      <c r="H5" s="1081"/>
      <c r="I5" s="1081"/>
      <c r="J5" s="1081"/>
    </row>
    <row r="6" spans="1:10" s="261" customFormat="1" ht="24">
      <c r="A6" s="740"/>
      <c r="B6" s="743" t="str">
        <f>D2</f>
        <v>January 2023</v>
      </c>
      <c r="C6" s="743" t="s">
        <v>45</v>
      </c>
      <c r="D6" s="758" t="s">
        <v>238</v>
      </c>
      <c r="E6" s="295"/>
      <c r="F6" s="296"/>
      <c r="G6" s="1081"/>
      <c r="H6" s="1081"/>
      <c r="I6" s="1081"/>
      <c r="J6" s="1081"/>
    </row>
    <row r="7" spans="1:10" ht="24">
      <c r="A7" s="744" t="s">
        <v>781</v>
      </c>
      <c r="B7" s="745">
        <v>4215.5468000988185</v>
      </c>
      <c r="C7" s="745">
        <v>721.91445749549257</v>
      </c>
      <c r="D7" s="745"/>
      <c r="E7" s="290"/>
      <c r="F7" s="296"/>
      <c r="G7" s="1081"/>
      <c r="H7" s="1081"/>
      <c r="I7" s="1081"/>
      <c r="J7" s="1081"/>
    </row>
    <row r="8" spans="1:10" s="261" customFormat="1">
      <c r="A8" s="746" t="s">
        <v>917</v>
      </c>
      <c r="B8" s="747"/>
      <c r="C8" s="747"/>
      <c r="D8" s="747"/>
      <c r="E8" s="290"/>
      <c r="F8" s="290"/>
      <c r="G8" s="1081"/>
      <c r="H8" s="1081"/>
      <c r="I8" s="1081"/>
      <c r="J8" s="1081"/>
    </row>
    <row r="9" spans="1:10" s="261" customFormat="1">
      <c r="A9" s="748" t="s">
        <v>782</v>
      </c>
      <c r="B9" s="745">
        <v>91549.558800000013</v>
      </c>
      <c r="C9" s="745">
        <v>-8309.4333746632037</v>
      </c>
      <c r="D9" s="745">
        <v>91549.558800000013</v>
      </c>
      <c r="E9" s="290"/>
      <c r="F9" s="290"/>
    </row>
    <row r="10" spans="1:10" s="261" customFormat="1">
      <c r="A10" s="748" t="s">
        <v>783</v>
      </c>
      <c r="B10" s="745">
        <v>64158.127409999994</v>
      </c>
      <c r="C10" s="745">
        <v>-144.70260526313359</v>
      </c>
      <c r="D10" s="745">
        <v>64158.127409999994</v>
      </c>
      <c r="E10" s="290"/>
      <c r="F10" s="290"/>
    </row>
    <row r="11" spans="1:10" s="261" customFormat="1" ht="24">
      <c r="A11" s="749" t="s">
        <v>784</v>
      </c>
      <c r="B11" s="745">
        <v>3135.5765900000006</v>
      </c>
      <c r="C11" s="745">
        <v>502.77401517751741</v>
      </c>
      <c r="D11" s="745">
        <v>3135.5765900000006</v>
      </c>
      <c r="E11" s="290"/>
      <c r="F11" s="290"/>
    </row>
    <row r="12" spans="1:10" s="261" customFormat="1">
      <c r="A12" s="748" t="s">
        <v>785</v>
      </c>
      <c r="B12" s="745">
        <v>1702.4623399999998</v>
      </c>
      <c r="C12" s="745">
        <v>1580.1915987431148</v>
      </c>
      <c r="D12" s="745">
        <v>1702.4623399999998</v>
      </c>
      <c r="E12" s="290"/>
      <c r="F12" s="290"/>
    </row>
    <row r="13" spans="1:10" s="261" customFormat="1">
      <c r="A13" s="749" t="s">
        <v>786</v>
      </c>
      <c r="B13" s="745">
        <v>110.64305999999999</v>
      </c>
      <c r="C13" s="745">
        <v>-44.8189826040215</v>
      </c>
      <c r="D13" s="745">
        <v>110.64305999999999</v>
      </c>
      <c r="E13" s="290"/>
      <c r="F13" s="290"/>
    </row>
    <row r="14" spans="1:10" s="1081" customFormat="1" ht="24">
      <c r="A14" s="749" t="s">
        <v>1613</v>
      </c>
      <c r="B14" s="745">
        <v>0</v>
      </c>
      <c r="C14" s="745">
        <v>0</v>
      </c>
      <c r="D14" s="745">
        <v>0</v>
      </c>
      <c r="E14" s="1094"/>
      <c r="F14" s="1094"/>
    </row>
    <row r="15" spans="1:10" s="1081" customFormat="1" ht="24">
      <c r="A15" s="749" t="s">
        <v>1614</v>
      </c>
      <c r="B15" s="1096">
        <v>3.2670000000000005E-2</v>
      </c>
      <c r="C15" s="1096">
        <v>3.2670000000000005E-2</v>
      </c>
      <c r="D15" s="1096">
        <v>3.2670000000000005E-2</v>
      </c>
      <c r="E15" s="1094"/>
      <c r="F15" s="1094"/>
    </row>
    <row r="16" spans="1:10" s="261" customFormat="1">
      <c r="A16" s="973" t="s">
        <v>787</v>
      </c>
      <c r="B16" s="974">
        <v>160656.40087000001</v>
      </c>
      <c r="C16" s="974">
        <v>-6415.9566786097266</v>
      </c>
      <c r="D16" s="974">
        <v>160656.40087000001</v>
      </c>
      <c r="E16" s="290"/>
      <c r="F16" s="290"/>
    </row>
    <row r="17" spans="1:12" s="261" customFormat="1">
      <c r="A17" s="746" t="s">
        <v>788</v>
      </c>
      <c r="B17" s="745"/>
      <c r="C17" s="745"/>
      <c r="D17" s="745"/>
      <c r="E17" s="290"/>
      <c r="F17" s="290"/>
    </row>
    <row r="18" spans="1:12" s="261" customFormat="1">
      <c r="A18" s="748" t="s">
        <v>789</v>
      </c>
      <c r="B18" s="745">
        <v>453.32066999999995</v>
      </c>
      <c r="C18" s="745">
        <v>-37.539154805892906</v>
      </c>
      <c r="D18" s="745">
        <v>453.32066999999995</v>
      </c>
      <c r="E18" s="290"/>
      <c r="F18" s="290"/>
    </row>
    <row r="19" spans="1:12" s="261" customFormat="1">
      <c r="A19" s="750" t="s">
        <v>790</v>
      </c>
      <c r="B19" s="745">
        <v>453.00296999999995</v>
      </c>
      <c r="C19" s="745">
        <v>-37.779797270555434</v>
      </c>
      <c r="D19" s="745">
        <v>453.00296999999995</v>
      </c>
      <c r="E19" s="290"/>
      <c r="F19" s="290"/>
    </row>
    <row r="20" spans="1:12" s="261" customFormat="1">
      <c r="A20" s="750" t="s">
        <v>791</v>
      </c>
      <c r="B20" s="751">
        <v>0.31769999999999998</v>
      </c>
      <c r="C20" s="751">
        <v>0.24064246466255224</v>
      </c>
      <c r="D20" s="745">
        <v>0.31769999999999998</v>
      </c>
      <c r="E20" s="290"/>
      <c r="F20" s="290"/>
    </row>
    <row r="21" spans="1:12" s="261" customFormat="1">
      <c r="A21" s="748" t="s">
        <v>792</v>
      </c>
      <c r="B21" s="745">
        <v>137422.06196999998</v>
      </c>
      <c r="C21" s="745">
        <v>-4413.0530130778789</v>
      </c>
      <c r="D21" s="745">
        <v>137422.06196999998</v>
      </c>
      <c r="E21" s="290"/>
      <c r="F21" s="290"/>
    </row>
    <row r="22" spans="1:12" s="261" customFormat="1">
      <c r="A22" s="750" t="s">
        <v>793</v>
      </c>
      <c r="B22" s="745">
        <v>90089.965549999994</v>
      </c>
      <c r="C22" s="745">
        <v>-6781.2958542073175</v>
      </c>
      <c r="D22" s="745">
        <v>90089.965549999994</v>
      </c>
      <c r="E22" s="290"/>
      <c r="F22" s="290"/>
    </row>
    <row r="23" spans="1:12" s="261" customFormat="1">
      <c r="A23" s="750" t="s">
        <v>794</v>
      </c>
      <c r="B23" s="745">
        <v>47332.096420000002</v>
      </c>
      <c r="C23" s="745">
        <v>2368.2428411294604</v>
      </c>
      <c r="D23" s="745">
        <v>47332.096420000002</v>
      </c>
      <c r="E23" s="290"/>
      <c r="F23" s="290"/>
    </row>
    <row r="24" spans="1:12" s="1081" customFormat="1" ht="30" customHeight="1">
      <c r="A24" s="1095" t="s">
        <v>1615</v>
      </c>
      <c r="B24" s="745">
        <v>0</v>
      </c>
      <c r="C24" s="745">
        <v>0</v>
      </c>
      <c r="D24" s="745">
        <v>0</v>
      </c>
      <c r="E24" s="1094"/>
      <c r="F24" s="1094"/>
      <c r="K24" s="132"/>
    </row>
    <row r="25" spans="1:12" s="261" customFormat="1" ht="24">
      <c r="A25" s="749" t="s">
        <v>795</v>
      </c>
      <c r="B25" s="745">
        <v>6570.6536414261518</v>
      </c>
      <c r="C25" s="745">
        <v>3049.9868358278591</v>
      </c>
      <c r="D25" s="745">
        <v>6565.8536100000001</v>
      </c>
      <c r="E25" s="290"/>
      <c r="F25" s="290"/>
    </row>
    <row r="26" spans="1:12" s="261" customFormat="1">
      <c r="A26" s="749" t="s">
        <v>796</v>
      </c>
      <c r="B26" s="745">
        <v>17182.466700000001</v>
      </c>
      <c r="C26" s="745">
        <v>-3010.6430060189814</v>
      </c>
      <c r="D26" s="745">
        <v>17182.466700000001</v>
      </c>
      <c r="E26" s="290"/>
      <c r="F26" s="290"/>
    </row>
    <row r="27" spans="1:12" s="261" customFormat="1">
      <c r="A27" s="748" t="s">
        <v>797</v>
      </c>
      <c r="B27" s="745">
        <v>110.64305999999999</v>
      </c>
      <c r="C27" s="745">
        <v>-44.8189826040215</v>
      </c>
      <c r="D27" s="745">
        <v>110.64305999999999</v>
      </c>
      <c r="E27" s="290"/>
      <c r="F27" s="290"/>
    </row>
    <row r="28" spans="1:12" s="261" customFormat="1" ht="30.75" customHeight="1">
      <c r="A28" s="749" t="s">
        <v>798</v>
      </c>
      <c r="B28" s="745">
        <v>104.52903000000001</v>
      </c>
      <c r="C28" s="745">
        <v>-55.50073043533078</v>
      </c>
      <c r="D28" s="745">
        <v>104.52903000000001</v>
      </c>
      <c r="E28" s="290"/>
      <c r="F28" s="290"/>
    </row>
    <row r="29" spans="1:12" s="1081" customFormat="1" ht="24">
      <c r="A29" s="749" t="s">
        <v>1616</v>
      </c>
      <c r="B29" s="1096">
        <v>4.614E-2</v>
      </c>
      <c r="C29" s="1096">
        <v>4.614E-2</v>
      </c>
      <c r="D29" s="1096">
        <v>4.614E-2</v>
      </c>
      <c r="E29" s="1094"/>
      <c r="F29" s="1094"/>
    </row>
    <row r="30" spans="1:12">
      <c r="A30" s="973" t="s">
        <v>799</v>
      </c>
      <c r="B30" s="974">
        <v>161843.72121142613</v>
      </c>
      <c r="C30" s="974">
        <v>-4511.5219111142505</v>
      </c>
      <c r="D30" s="974">
        <v>161838.92117999998</v>
      </c>
      <c r="E30" s="291"/>
      <c r="F30" s="291"/>
      <c r="I30" s="132"/>
      <c r="J30" s="132"/>
      <c r="L30" s="132"/>
    </row>
    <row r="31" spans="1:12">
      <c r="A31" s="356" t="s">
        <v>1595</v>
      </c>
      <c r="B31" s="745">
        <v>3028.226458672696</v>
      </c>
      <c r="C31" s="745">
        <v>-1187.3203414261225</v>
      </c>
      <c r="D31" s="745"/>
      <c r="E31" s="291"/>
      <c r="F31" s="291"/>
    </row>
    <row r="32" spans="1:12" ht="12.75" customHeight="1">
      <c r="A32" s="12" t="s">
        <v>587</v>
      </c>
      <c r="B32" s="813"/>
      <c r="C32" s="819"/>
    </row>
    <row r="33" spans="1:6" s="261" customFormat="1" ht="12.75" customHeight="1">
      <c r="A33" s="47"/>
      <c r="B33" s="813"/>
      <c r="C33" s="813"/>
    </row>
    <row r="34" spans="1:6" ht="12.75" customHeight="1">
      <c r="A34" s="818"/>
    </row>
    <row r="35" spans="1:6" ht="12.75" customHeight="1">
      <c r="D35" s="7" t="str">
        <f>Naslovnica!A20</f>
        <v>Siječanj 2023.</v>
      </c>
    </row>
    <row r="36" spans="1:6" ht="12.75" customHeight="1">
      <c r="A36" s="336" t="s">
        <v>641</v>
      </c>
      <c r="B36" s="298"/>
      <c r="C36" s="298"/>
      <c r="D36" s="527" t="str">
        <f>Naslovnica!A24</f>
        <v>January 2023</v>
      </c>
      <c r="E36" s="261"/>
    </row>
    <row r="37" spans="1:6" ht="12.75" customHeight="1">
      <c r="A37" s="549" t="s">
        <v>771</v>
      </c>
      <c r="B37" s="298"/>
      <c r="C37" s="298"/>
      <c r="D37" s="13" t="s">
        <v>1537</v>
      </c>
      <c r="E37" s="261"/>
      <c r="F37" s="261"/>
    </row>
    <row r="38" spans="1:6" ht="28.5" customHeight="1">
      <c r="A38" s="677"/>
      <c r="B38" s="741" t="str">
        <f>$D$1</f>
        <v>Siječanj 2023.</v>
      </c>
      <c r="C38" s="742" t="str">
        <f>$C$5</f>
        <v>Promjena u odnosu na prethodni mjesec</v>
      </c>
      <c r="D38" s="742" t="s">
        <v>18</v>
      </c>
      <c r="E38" s="261"/>
      <c r="F38" s="261"/>
    </row>
    <row r="39" spans="1:6" s="261" customFormat="1" ht="24">
      <c r="A39" s="677"/>
      <c r="B39" s="743" t="str">
        <f>D2</f>
        <v>January 2023</v>
      </c>
      <c r="C39" s="743" t="s">
        <v>45</v>
      </c>
      <c r="D39" s="758" t="s">
        <v>238</v>
      </c>
    </row>
    <row r="40" spans="1:6" ht="25.5">
      <c r="A40" s="1098" t="s">
        <v>1619</v>
      </c>
      <c r="B40" s="332">
        <v>47629.201925807916</v>
      </c>
      <c r="C40" s="332">
        <v>887.00930254164268</v>
      </c>
      <c r="D40" s="332"/>
      <c r="E40" s="295"/>
      <c r="F40" s="295"/>
    </row>
    <row r="41" spans="1:6" ht="14.25" customHeight="1">
      <c r="A41" s="334" t="s">
        <v>763</v>
      </c>
      <c r="B41" s="332"/>
      <c r="C41" s="332"/>
      <c r="D41" s="332"/>
      <c r="E41" s="290"/>
      <c r="F41" s="290"/>
    </row>
    <row r="42" spans="1:6">
      <c r="A42" s="335" t="s">
        <v>764</v>
      </c>
      <c r="B42" s="332">
        <v>6461.9805700000006</v>
      </c>
      <c r="C42" s="332">
        <v>3092.5997564091854</v>
      </c>
      <c r="D42" s="332">
        <v>6461.9805700000006</v>
      </c>
      <c r="E42" s="293"/>
      <c r="F42" s="293"/>
    </row>
    <row r="43" spans="1:6" ht="26.25" customHeight="1">
      <c r="A43" s="335" t="s">
        <v>765</v>
      </c>
      <c r="B43" s="332">
        <v>103.87303999999999</v>
      </c>
      <c r="C43" s="332">
        <v>-42.612920581325895</v>
      </c>
      <c r="D43" s="332">
        <v>103.87303999999999</v>
      </c>
      <c r="E43" s="293"/>
      <c r="F43" s="293"/>
    </row>
    <row r="44" spans="1:6" s="261" customFormat="1" ht="25.5">
      <c r="A44" s="335" t="s">
        <v>766</v>
      </c>
      <c r="B44" s="332">
        <v>2.8281000000000001</v>
      </c>
      <c r="C44" s="332">
        <v>-1.1170031919835424</v>
      </c>
      <c r="D44" s="332">
        <v>2.8281000000000001</v>
      </c>
      <c r="E44" s="293"/>
      <c r="F44" s="293"/>
    </row>
    <row r="45" spans="1:6" s="1081" customFormat="1" ht="25.5">
      <c r="A45" s="335" t="s">
        <v>1617</v>
      </c>
      <c r="B45" s="1097">
        <v>3.7190000000000001E-2</v>
      </c>
      <c r="C45" s="1097">
        <v>3.7190000000000001E-2</v>
      </c>
      <c r="D45" s="1097">
        <v>3.7190000000000001E-2</v>
      </c>
      <c r="E45" s="293"/>
      <c r="F45" s="293"/>
    </row>
    <row r="46" spans="1:6" s="261" customFormat="1">
      <c r="A46" s="975" t="s">
        <v>767</v>
      </c>
      <c r="B46" s="976">
        <v>6568.6817100000007</v>
      </c>
      <c r="C46" s="976">
        <v>3048.8698326358763</v>
      </c>
      <c r="D46" s="976">
        <v>6568.6817100000007</v>
      </c>
      <c r="E46" s="293"/>
      <c r="F46" s="293"/>
    </row>
    <row r="47" spans="1:6" s="261" customFormat="1">
      <c r="A47" s="334" t="s">
        <v>768</v>
      </c>
      <c r="B47" s="332"/>
      <c r="C47" s="332"/>
      <c r="D47" s="332"/>
      <c r="E47" s="293"/>
      <c r="F47" s="293"/>
    </row>
    <row r="48" spans="1:6" ht="25.5">
      <c r="A48" s="335" t="s">
        <v>769</v>
      </c>
      <c r="B48" s="332">
        <v>3132.7484900000009</v>
      </c>
      <c r="C48" s="332">
        <v>503.89101836950113</v>
      </c>
      <c r="D48" s="332">
        <v>3132.7484900000009</v>
      </c>
      <c r="E48" s="292"/>
      <c r="F48" s="292"/>
    </row>
    <row r="49" spans="1:6" ht="25.5">
      <c r="A49" s="335" t="s">
        <v>770</v>
      </c>
      <c r="B49" s="332">
        <v>2.8281000000000001</v>
      </c>
      <c r="C49" s="332">
        <v>-1.1170031919835424</v>
      </c>
      <c r="D49" s="332">
        <v>2.8281000000000001</v>
      </c>
      <c r="E49" s="293"/>
      <c r="F49" s="293"/>
    </row>
    <row r="50" spans="1:6" s="1081" customFormat="1" ht="25.5">
      <c r="A50" s="335" t="s">
        <v>1618</v>
      </c>
      <c r="B50" s="1097">
        <v>3.8039999999999997E-2</v>
      </c>
      <c r="C50" s="1097">
        <v>3.8039999999999997E-2</v>
      </c>
      <c r="D50" s="1097">
        <v>3.8039999999999997E-2</v>
      </c>
      <c r="E50" s="293"/>
      <c r="F50" s="293"/>
    </row>
    <row r="51" spans="1:6">
      <c r="A51" s="975" t="s">
        <v>767</v>
      </c>
      <c r="B51" s="976">
        <v>3135.576590000001</v>
      </c>
      <c r="C51" s="976">
        <v>502.77401517751787</v>
      </c>
      <c r="D51" s="976">
        <v>3135.576590000001</v>
      </c>
      <c r="E51" s="292"/>
      <c r="F51" s="292"/>
    </row>
    <row r="52" spans="1:6">
      <c r="A52" s="331" t="s">
        <v>762</v>
      </c>
      <c r="B52" s="332">
        <v>51062.307045807909</v>
      </c>
      <c r="C52" s="332">
        <v>3433.1051199999929</v>
      </c>
      <c r="D52" s="332"/>
      <c r="E52" s="294"/>
      <c r="F52" s="294"/>
    </row>
    <row r="53" spans="1:6" ht="12.75" customHeight="1">
      <c r="A53" s="12" t="s">
        <v>587</v>
      </c>
    </row>
    <row r="54" spans="1:6" ht="12.75" customHeight="1"/>
    <row r="55" spans="1:6" ht="12.75" customHeight="1">
      <c r="A55" s="610" t="s">
        <v>81</v>
      </c>
    </row>
    <row r="56" spans="1:6" ht="12.75" customHeight="1">
      <c r="D56" s="132"/>
    </row>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spans="4:4" ht="12.75" customHeight="1"/>
    <row r="66" spans="4:4" ht="12.75" customHeight="1"/>
    <row r="67" spans="4:4" ht="12.75" customHeight="1">
      <c r="D67" s="15" t="s">
        <v>800</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642</v>
      </c>
      <c r="E1" s="137" t="str">
        <f>Naslovnica!A20</f>
        <v>Siječanj 2023.</v>
      </c>
    </row>
    <row r="2" spans="1:13" ht="12.75" customHeight="1">
      <c r="A2" s="549" t="s">
        <v>918</v>
      </c>
      <c r="E2" s="527" t="str">
        <f>Naslovnica!A24</f>
        <v>January 2023</v>
      </c>
    </row>
    <row r="3" spans="1:13">
      <c r="A3" s="299"/>
      <c r="B3" s="295"/>
      <c r="C3" s="295"/>
      <c r="D3" s="13" t="s">
        <v>1537</v>
      </c>
      <c r="F3" s="295"/>
      <c r="G3" s="300"/>
    </row>
    <row r="4" spans="1:13" ht="48.75" customHeight="1">
      <c r="A4" s="1125" t="s">
        <v>576</v>
      </c>
      <c r="B4" s="1127" t="s">
        <v>919</v>
      </c>
      <c r="C4" s="1127"/>
      <c r="D4" s="1127"/>
      <c r="E4" s="739"/>
      <c r="F4" s="299"/>
      <c r="G4" s="299"/>
    </row>
    <row r="5" spans="1:13" ht="60">
      <c r="A5" s="1125"/>
      <c r="B5" s="678" t="s">
        <v>577</v>
      </c>
      <c r="C5" s="678" t="s">
        <v>578</v>
      </c>
      <c r="D5" s="678" t="s">
        <v>579</v>
      </c>
      <c r="E5" s="301"/>
      <c r="F5" s="301"/>
    </row>
    <row r="6" spans="1:13" ht="12.75" customHeight="1">
      <c r="A6" s="339" t="s">
        <v>117</v>
      </c>
      <c r="B6" s="340">
        <v>1446.08385</v>
      </c>
      <c r="C6" s="340">
        <v>1446.08385</v>
      </c>
      <c r="D6" s="340">
        <v>42746.12640889574</v>
      </c>
      <c r="E6" s="302"/>
      <c r="F6" s="302"/>
      <c r="G6" s="984"/>
      <c r="K6" s="132"/>
      <c r="L6" s="132"/>
      <c r="M6" s="132"/>
    </row>
    <row r="7" spans="1:13" ht="12.75" customHeight="1">
      <c r="A7" s="341" t="s">
        <v>118</v>
      </c>
      <c r="B7" s="340">
        <v>28243.344510000003</v>
      </c>
      <c r="C7" s="340">
        <v>28243.344510000003</v>
      </c>
      <c r="D7" s="340">
        <v>5081907.4141350575</v>
      </c>
      <c r="E7" s="302"/>
      <c r="F7" s="302"/>
      <c r="G7" s="984"/>
      <c r="K7" s="132"/>
      <c r="L7" s="132"/>
      <c r="M7" s="132"/>
    </row>
    <row r="8" spans="1:13" ht="12.75" customHeight="1">
      <c r="A8" s="341" t="s">
        <v>119</v>
      </c>
      <c r="B8" s="340">
        <v>1997.5846100000001</v>
      </c>
      <c r="C8" s="340">
        <v>1997.5846100000001</v>
      </c>
      <c r="D8" s="340">
        <v>96893.949717173644</v>
      </c>
      <c r="E8" s="302"/>
      <c r="F8" s="302"/>
      <c r="G8" s="984"/>
      <c r="K8" s="132"/>
      <c r="L8" s="132"/>
      <c r="M8" s="132"/>
    </row>
    <row r="9" spans="1:13" ht="12.75" customHeight="1">
      <c r="A9" s="679" t="s">
        <v>231</v>
      </c>
      <c r="B9" s="680">
        <v>31687.012970000003</v>
      </c>
      <c r="C9" s="680">
        <v>31687.012970000003</v>
      </c>
      <c r="D9" s="680">
        <v>5221547.4902611263</v>
      </c>
      <c r="E9" s="303"/>
      <c r="F9" s="303"/>
      <c r="G9" s="984"/>
      <c r="K9" s="132"/>
      <c r="L9" s="132"/>
      <c r="M9" s="132"/>
    </row>
    <row r="10" spans="1:13" ht="12.75" customHeight="1">
      <c r="A10" s="341" t="s">
        <v>120</v>
      </c>
      <c r="B10" s="340">
        <v>1440.96398</v>
      </c>
      <c r="C10" s="340">
        <v>1440.96398</v>
      </c>
      <c r="D10" s="340">
        <v>34834.942569156534</v>
      </c>
      <c r="E10" s="302"/>
      <c r="F10" s="302"/>
      <c r="G10" s="984"/>
      <c r="K10" s="132"/>
      <c r="L10" s="132"/>
      <c r="M10" s="132"/>
    </row>
    <row r="11" spans="1:13" ht="12.75" customHeight="1">
      <c r="A11" s="341" t="s">
        <v>121</v>
      </c>
      <c r="B11" s="340">
        <v>12455.32576</v>
      </c>
      <c r="C11" s="340">
        <v>12455.32576</v>
      </c>
      <c r="D11" s="340">
        <v>1826800.4951355387</v>
      </c>
      <c r="E11" s="302"/>
      <c r="F11" s="302"/>
      <c r="G11" s="984"/>
      <c r="K11" s="132"/>
      <c r="L11" s="132"/>
      <c r="M11" s="132"/>
    </row>
    <row r="12" spans="1:13" ht="12.75" customHeight="1">
      <c r="A12" s="341" t="s">
        <v>122</v>
      </c>
      <c r="B12" s="340">
        <v>541.68494999999996</v>
      </c>
      <c r="C12" s="340">
        <v>541.68494999999996</v>
      </c>
      <c r="D12" s="340">
        <v>25400.711846277125</v>
      </c>
      <c r="E12" s="302"/>
      <c r="F12" s="302"/>
      <c r="G12" s="984"/>
      <c r="K12" s="132"/>
      <c r="L12" s="132"/>
      <c r="M12" s="132"/>
    </row>
    <row r="13" spans="1:13" ht="12.75" customHeight="1">
      <c r="A13" s="679" t="s">
        <v>232</v>
      </c>
      <c r="B13" s="680">
        <v>14437.974690000001</v>
      </c>
      <c r="C13" s="680">
        <v>14437.974690000001</v>
      </c>
      <c r="D13" s="680">
        <v>1887036.1495509725</v>
      </c>
      <c r="E13" s="303"/>
      <c r="F13" s="303"/>
      <c r="G13" s="984"/>
      <c r="K13" s="132"/>
      <c r="L13" s="132"/>
      <c r="M13" s="132"/>
    </row>
    <row r="14" spans="1:13" ht="12.75" customHeight="1">
      <c r="A14" s="341" t="s">
        <v>123</v>
      </c>
      <c r="B14" s="340">
        <v>2395.0840499999999</v>
      </c>
      <c r="C14" s="340">
        <v>2395.0840499999999</v>
      </c>
      <c r="D14" s="340">
        <v>49022.45259071271</v>
      </c>
      <c r="E14" s="302"/>
      <c r="F14" s="302"/>
      <c r="G14" s="984"/>
      <c r="K14" s="132"/>
      <c r="L14" s="132"/>
      <c r="M14" s="132"/>
    </row>
    <row r="15" spans="1:13" ht="12.75" customHeight="1">
      <c r="A15" s="341" t="s">
        <v>124</v>
      </c>
      <c r="B15" s="340">
        <v>14595.82185</v>
      </c>
      <c r="C15" s="340">
        <v>14595.82185</v>
      </c>
      <c r="D15" s="340">
        <v>2363027.0678663235</v>
      </c>
      <c r="E15" s="302"/>
      <c r="F15" s="302"/>
      <c r="G15" s="984"/>
      <c r="K15" s="132"/>
      <c r="L15" s="132"/>
      <c r="M15" s="132"/>
    </row>
    <row r="16" spans="1:13" ht="12.75" customHeight="1">
      <c r="A16" s="341" t="s">
        <v>125</v>
      </c>
      <c r="B16" s="340">
        <v>869.94947999999999</v>
      </c>
      <c r="C16" s="340">
        <v>869.94947999999999</v>
      </c>
      <c r="D16" s="340">
        <v>39803.827207785522</v>
      </c>
      <c r="E16" s="302"/>
      <c r="F16" s="302"/>
      <c r="G16" s="984"/>
      <c r="K16" s="132"/>
      <c r="L16" s="132"/>
      <c r="M16" s="132"/>
    </row>
    <row r="17" spans="1:13" ht="12.75" customHeight="1">
      <c r="A17" s="679" t="s">
        <v>233</v>
      </c>
      <c r="B17" s="680">
        <v>17860.855380000001</v>
      </c>
      <c r="C17" s="680">
        <v>17860.855380000001</v>
      </c>
      <c r="D17" s="680">
        <v>2451853.3476648219</v>
      </c>
      <c r="E17" s="303"/>
      <c r="F17" s="303"/>
      <c r="G17" s="984"/>
      <c r="K17" s="132"/>
      <c r="L17" s="132"/>
      <c r="M17" s="132"/>
    </row>
    <row r="18" spans="1:13" ht="12.75" customHeight="1">
      <c r="A18" s="341" t="s">
        <v>126</v>
      </c>
      <c r="B18" s="340">
        <v>1344.9105199999999</v>
      </c>
      <c r="C18" s="340">
        <v>1344.9105199999999</v>
      </c>
      <c r="D18" s="340">
        <v>35331.199445608872</v>
      </c>
      <c r="E18" s="302"/>
      <c r="F18" s="302"/>
      <c r="G18" s="984"/>
      <c r="K18" s="132"/>
      <c r="L18" s="132"/>
      <c r="M18" s="132"/>
    </row>
    <row r="19" spans="1:13" ht="12.75" customHeight="1">
      <c r="A19" s="341" t="s">
        <v>127</v>
      </c>
      <c r="B19" s="340">
        <v>23155.060430000001</v>
      </c>
      <c r="C19" s="340">
        <v>23155.060430000001</v>
      </c>
      <c r="D19" s="340">
        <v>4006887.7670502141</v>
      </c>
      <c r="E19" s="302"/>
      <c r="F19" s="302"/>
      <c r="G19" s="984"/>
      <c r="K19" s="132"/>
      <c r="L19" s="132"/>
      <c r="M19" s="132"/>
    </row>
    <row r="20" spans="1:13" ht="12.75" customHeight="1">
      <c r="A20" s="341" t="s">
        <v>128</v>
      </c>
      <c r="B20" s="340">
        <v>1604.15156</v>
      </c>
      <c r="C20" s="340">
        <v>1604.15156</v>
      </c>
      <c r="D20" s="340">
        <v>79918.80734605086</v>
      </c>
      <c r="E20" s="302"/>
      <c r="F20" s="302"/>
      <c r="G20" s="984"/>
      <c r="K20" s="132"/>
      <c r="L20" s="132"/>
      <c r="M20" s="132"/>
    </row>
    <row r="21" spans="1:13" ht="12.75" customHeight="1">
      <c r="A21" s="679" t="s">
        <v>234</v>
      </c>
      <c r="B21" s="680">
        <v>26104.122510000001</v>
      </c>
      <c r="C21" s="680">
        <v>26104.122510000001</v>
      </c>
      <c r="D21" s="680">
        <v>4122137.7738418737</v>
      </c>
      <c r="E21" s="303"/>
      <c r="F21" s="303"/>
      <c r="G21" s="984"/>
      <c r="K21" s="132"/>
      <c r="L21" s="132"/>
      <c r="M21" s="132"/>
    </row>
    <row r="22" spans="1:13" ht="12.75" customHeight="1">
      <c r="A22" s="342" t="s">
        <v>235</v>
      </c>
      <c r="B22" s="343">
        <v>6627.0424000000003</v>
      </c>
      <c r="C22" s="343">
        <v>6627.0424000000003</v>
      </c>
      <c r="D22" s="343">
        <v>161934.72101437385</v>
      </c>
      <c r="E22" s="303"/>
      <c r="F22" s="303"/>
      <c r="G22" s="984"/>
      <c r="H22" s="132"/>
      <c r="K22" s="132"/>
      <c r="L22" s="132"/>
      <c r="M22" s="132"/>
    </row>
    <row r="23" spans="1:13" ht="12.75" customHeight="1">
      <c r="A23" s="342" t="s">
        <v>236</v>
      </c>
      <c r="B23" s="343">
        <v>78449.552550000008</v>
      </c>
      <c r="C23" s="343">
        <v>78449.552550000008</v>
      </c>
      <c r="D23" s="343">
        <v>13278622.744187133</v>
      </c>
      <c r="E23" s="303"/>
      <c r="F23" s="303"/>
      <c r="G23" s="984"/>
      <c r="H23" s="132"/>
      <c r="K23" s="132"/>
      <c r="L23" s="132"/>
      <c r="M23" s="132"/>
    </row>
    <row r="24" spans="1:13" ht="12.75" customHeight="1">
      <c r="A24" s="342" t="s">
        <v>237</v>
      </c>
      <c r="B24" s="343">
        <v>5013.3706000000002</v>
      </c>
      <c r="C24" s="343">
        <v>5013.3706000000002</v>
      </c>
      <c r="D24" s="343">
        <v>242017.29611728713</v>
      </c>
      <c r="E24" s="303"/>
      <c r="F24" s="303"/>
      <c r="G24" s="984"/>
      <c r="H24" s="132"/>
      <c r="K24" s="132"/>
      <c r="L24" s="132"/>
      <c r="M24" s="132"/>
    </row>
    <row r="25" spans="1:13">
      <c r="A25" s="966" t="s">
        <v>580</v>
      </c>
      <c r="B25" s="969">
        <v>90089.965550000008</v>
      </c>
      <c r="C25" s="969">
        <v>90089.965550000008</v>
      </c>
      <c r="D25" s="969">
        <v>13682574.761318794</v>
      </c>
      <c r="E25" s="303"/>
      <c r="F25" s="303"/>
      <c r="H25" s="132"/>
      <c r="K25" s="132"/>
      <c r="L25" s="132"/>
      <c r="M25" s="132"/>
    </row>
    <row r="26" spans="1:13" ht="21.75" customHeight="1">
      <c r="A26" s="1129" t="s">
        <v>23</v>
      </c>
      <c r="B26" s="1129"/>
      <c r="C26" s="1129"/>
      <c r="D26" s="1129"/>
      <c r="E26" s="1129"/>
      <c r="F26" s="755"/>
      <c r="G26" s="755"/>
    </row>
    <row r="27" spans="1:13" ht="21" customHeight="1">
      <c r="A27" s="1130" t="s">
        <v>24</v>
      </c>
      <c r="B27" s="1130"/>
      <c r="C27" s="1130"/>
      <c r="D27" s="1130"/>
      <c r="E27" s="1130"/>
      <c r="F27" s="756"/>
      <c r="G27" s="756"/>
    </row>
    <row r="28" spans="1:13" ht="12.75" customHeight="1"/>
    <row r="29" spans="1:13" ht="12.75" customHeight="1">
      <c r="A29" s="150" t="s">
        <v>643</v>
      </c>
      <c r="E29" s="137" t="str">
        <f>Naslovnica!A20</f>
        <v>Siječanj 2023.</v>
      </c>
    </row>
    <row r="30" spans="1:13" ht="12.75" customHeight="1">
      <c r="A30" s="549" t="s">
        <v>931</v>
      </c>
      <c r="E30" s="527" t="str">
        <f>Naslovnica!A24</f>
        <v>January 2023</v>
      </c>
    </row>
    <row r="31" spans="1:13" ht="12.75" customHeight="1">
      <c r="D31" s="297"/>
      <c r="E31" s="13" t="s">
        <v>1537</v>
      </c>
    </row>
    <row r="32" spans="1:13" ht="25.5" customHeight="1">
      <c r="A32" s="1125" t="s">
        <v>581</v>
      </c>
      <c r="B32" s="1128" t="s">
        <v>814</v>
      </c>
      <c r="C32" s="1128"/>
      <c r="D32" s="1128" t="s">
        <v>813</v>
      </c>
      <c r="E32" s="1128"/>
      <c r="F32" s="752"/>
      <c r="G32" s="752"/>
    </row>
    <row r="33" spans="1:15" ht="60">
      <c r="A33" s="1125"/>
      <c r="B33" s="678" t="s">
        <v>577</v>
      </c>
      <c r="C33" s="678" t="s">
        <v>582</v>
      </c>
      <c r="D33" s="678" t="s">
        <v>577</v>
      </c>
      <c r="E33" s="678" t="s">
        <v>582</v>
      </c>
    </row>
    <row r="34" spans="1:15">
      <c r="A34" s="339" t="s">
        <v>117</v>
      </c>
      <c r="B34" s="344">
        <v>7.2741999999999996</v>
      </c>
      <c r="C34" s="344">
        <v>7.2741999999999996</v>
      </c>
      <c r="D34" s="345">
        <v>7.1300000000000001E-3</v>
      </c>
      <c r="E34" s="346">
        <v>7.1300000000000001E-3</v>
      </c>
      <c r="L34" s="132"/>
      <c r="M34" s="132"/>
      <c r="N34" s="132"/>
      <c r="O34" s="132"/>
    </row>
    <row r="35" spans="1:15" ht="12.75" customHeight="1">
      <c r="A35" s="341" t="s">
        <v>118</v>
      </c>
      <c r="B35" s="344">
        <v>142.01329999999999</v>
      </c>
      <c r="C35" s="344">
        <v>142.01329999999999</v>
      </c>
      <c r="D35" s="345">
        <v>0</v>
      </c>
      <c r="E35" s="346">
        <v>0</v>
      </c>
      <c r="F35" s="52"/>
      <c r="L35" s="132"/>
      <c r="M35" s="132"/>
      <c r="N35" s="132"/>
      <c r="O35" s="132"/>
    </row>
    <row r="36" spans="1:15" ht="12.75" customHeight="1">
      <c r="A36" s="341" t="s">
        <v>119</v>
      </c>
      <c r="B36" s="344">
        <v>10.03936</v>
      </c>
      <c r="C36" s="344">
        <v>10.03936</v>
      </c>
      <c r="D36" s="345">
        <v>0</v>
      </c>
      <c r="E36" s="346">
        <v>0</v>
      </c>
      <c r="F36" s="52"/>
      <c r="L36" s="132"/>
      <c r="M36" s="132"/>
      <c r="N36" s="132"/>
      <c r="O36" s="132"/>
    </row>
    <row r="37" spans="1:15" ht="12.75" customHeight="1">
      <c r="A37" s="679" t="s">
        <v>231</v>
      </c>
      <c r="B37" s="681">
        <v>159.32685999999998</v>
      </c>
      <c r="C37" s="681">
        <v>159.32685999999998</v>
      </c>
      <c r="D37" s="682">
        <v>7.1300000000000001E-3</v>
      </c>
      <c r="E37" s="683">
        <v>7.1300000000000001E-3</v>
      </c>
      <c r="F37" s="52"/>
      <c r="L37" s="132"/>
      <c r="M37" s="132"/>
      <c r="N37" s="132"/>
      <c r="O37" s="132"/>
    </row>
    <row r="38" spans="1:15" ht="12.75" customHeight="1">
      <c r="A38" s="341" t="s">
        <v>120</v>
      </c>
      <c r="B38" s="344">
        <v>7.2484899999999994</v>
      </c>
      <c r="C38" s="344">
        <v>7.2484899999999994</v>
      </c>
      <c r="D38" s="345">
        <v>3.29E-3</v>
      </c>
      <c r="E38" s="346">
        <v>3.29E-3</v>
      </c>
      <c r="F38" s="52"/>
      <c r="L38" s="132"/>
      <c r="M38" s="132"/>
      <c r="N38" s="132"/>
      <c r="O38" s="132"/>
    </row>
    <row r="39" spans="1:15" ht="12.75" customHeight="1">
      <c r="A39" s="341" t="s">
        <v>121</v>
      </c>
      <c r="B39" s="344">
        <v>62.63205</v>
      </c>
      <c r="C39" s="344">
        <v>62.63205</v>
      </c>
      <c r="D39" s="345">
        <v>0</v>
      </c>
      <c r="E39" s="346">
        <v>0</v>
      </c>
      <c r="F39" s="52"/>
      <c r="L39" s="132"/>
      <c r="M39" s="132"/>
      <c r="N39" s="132"/>
      <c r="O39" s="132"/>
    </row>
    <row r="40" spans="1:15" ht="12.75" customHeight="1">
      <c r="A40" s="341" t="s">
        <v>122</v>
      </c>
      <c r="B40" s="344">
        <v>2.7220500000000003</v>
      </c>
      <c r="C40" s="344">
        <v>2.7220500000000003</v>
      </c>
      <c r="D40" s="345">
        <v>0</v>
      </c>
      <c r="E40" s="346">
        <v>0</v>
      </c>
      <c r="F40" s="52"/>
      <c r="L40" s="132"/>
      <c r="M40" s="132"/>
      <c r="N40" s="132"/>
      <c r="O40" s="132"/>
    </row>
    <row r="41" spans="1:15" ht="12.75" customHeight="1">
      <c r="A41" s="679" t="s">
        <v>232</v>
      </c>
      <c r="B41" s="681">
        <v>72.602589999999992</v>
      </c>
      <c r="C41" s="681">
        <v>72.602589999999992</v>
      </c>
      <c r="D41" s="682">
        <v>3.29E-3</v>
      </c>
      <c r="E41" s="683">
        <v>3.29E-3</v>
      </c>
      <c r="F41" s="52"/>
      <c r="L41" s="132"/>
      <c r="M41" s="132"/>
      <c r="N41" s="132"/>
      <c r="O41" s="132"/>
    </row>
    <row r="42" spans="1:15" ht="12.75" customHeight="1">
      <c r="A42" s="341" t="s">
        <v>123</v>
      </c>
      <c r="B42" s="344">
        <v>12.050360000000001</v>
      </c>
      <c r="C42" s="344">
        <v>12.050360000000001</v>
      </c>
      <c r="D42" s="345">
        <v>9.3999999999999997E-4</v>
      </c>
      <c r="E42" s="346">
        <v>9.3999999999999997E-4</v>
      </c>
      <c r="F42" s="52"/>
      <c r="L42" s="132"/>
      <c r="M42" s="132"/>
      <c r="N42" s="132"/>
      <c r="O42" s="132"/>
    </row>
    <row r="43" spans="1:15" ht="12.75" customHeight="1">
      <c r="A43" s="341" t="s">
        <v>124</v>
      </c>
      <c r="B43" s="344">
        <v>73.38927000000001</v>
      </c>
      <c r="C43" s="344">
        <v>73.38927000000001</v>
      </c>
      <c r="D43" s="345">
        <v>0.29393000000000002</v>
      </c>
      <c r="E43" s="346">
        <v>0.29393000000000002</v>
      </c>
      <c r="F43" s="52"/>
      <c r="L43" s="132"/>
      <c r="M43" s="132"/>
      <c r="N43" s="132"/>
      <c r="O43" s="132"/>
    </row>
    <row r="44" spans="1:15" ht="12.75" customHeight="1">
      <c r="A44" s="341" t="s">
        <v>125</v>
      </c>
      <c r="B44" s="344">
        <v>4.3726099999999999</v>
      </c>
      <c r="C44" s="344">
        <v>4.3726099999999999</v>
      </c>
      <c r="D44" s="345">
        <v>0</v>
      </c>
      <c r="E44" s="346">
        <v>0</v>
      </c>
      <c r="F44" s="52"/>
      <c r="L44" s="132"/>
      <c r="M44" s="132"/>
      <c r="N44" s="132"/>
      <c r="O44" s="132"/>
    </row>
    <row r="45" spans="1:15" ht="12.75" customHeight="1">
      <c r="A45" s="679" t="s">
        <v>233</v>
      </c>
      <c r="B45" s="681">
        <v>77.761880000000005</v>
      </c>
      <c r="C45" s="681">
        <v>89.812240000000003</v>
      </c>
      <c r="D45" s="682">
        <v>0.29487000000000002</v>
      </c>
      <c r="E45" s="683">
        <v>0.29487000000000002</v>
      </c>
      <c r="F45" s="52"/>
      <c r="L45" s="132"/>
      <c r="M45" s="132"/>
      <c r="N45" s="132"/>
      <c r="O45" s="132"/>
    </row>
    <row r="46" spans="1:15" ht="12.75" customHeight="1">
      <c r="A46" s="341" t="s">
        <v>126</v>
      </c>
      <c r="B46" s="344">
        <v>6.7662500000000003</v>
      </c>
      <c r="C46" s="344">
        <v>6.7662500000000003</v>
      </c>
      <c r="D46" s="345">
        <v>6.4000000000000003E-3</v>
      </c>
      <c r="E46" s="346">
        <v>6.4000000000000003E-3</v>
      </c>
      <c r="F46" s="52"/>
      <c r="L46" s="132"/>
      <c r="M46" s="132"/>
      <c r="N46" s="132"/>
      <c r="O46" s="132"/>
    </row>
    <row r="47" spans="1:15" ht="12.75" customHeight="1">
      <c r="A47" s="341" t="s">
        <v>127</v>
      </c>
      <c r="B47" s="344">
        <v>116.43267</v>
      </c>
      <c r="C47" s="344">
        <v>116.43267</v>
      </c>
      <c r="D47" s="345">
        <v>6.0099999999999997E-3</v>
      </c>
      <c r="E47" s="346">
        <v>6.0099999999999997E-3</v>
      </c>
      <c r="F47" s="52"/>
      <c r="L47" s="132"/>
      <c r="M47" s="132"/>
      <c r="N47" s="132"/>
      <c r="O47" s="132"/>
    </row>
    <row r="48" spans="1:15" ht="12.75" customHeight="1">
      <c r="A48" s="341" t="s">
        <v>128</v>
      </c>
      <c r="B48" s="344">
        <v>8.06236</v>
      </c>
      <c r="C48" s="344">
        <v>8.06236</v>
      </c>
      <c r="D48" s="345">
        <v>0</v>
      </c>
      <c r="E48" s="346">
        <v>0</v>
      </c>
      <c r="F48" s="52"/>
      <c r="L48" s="132"/>
      <c r="M48" s="132"/>
      <c r="N48" s="132"/>
      <c r="O48" s="132"/>
    </row>
    <row r="49" spans="1:15" ht="12.75" customHeight="1">
      <c r="A49" s="679" t="s">
        <v>234</v>
      </c>
      <c r="B49" s="681">
        <v>131.26128</v>
      </c>
      <c r="C49" s="681">
        <v>131.26128</v>
      </c>
      <c r="D49" s="682">
        <v>1.2410000000000001E-2</v>
      </c>
      <c r="E49" s="683">
        <v>1.2410000000000001E-2</v>
      </c>
      <c r="F49" s="52"/>
      <c r="L49" s="132"/>
      <c r="M49" s="132"/>
      <c r="N49" s="132"/>
      <c r="O49" s="132"/>
    </row>
    <row r="50" spans="1:15" ht="12.75" customHeight="1">
      <c r="A50" s="342" t="s">
        <v>235</v>
      </c>
      <c r="B50" s="347">
        <v>33.339300000000001</v>
      </c>
      <c r="C50" s="347">
        <v>33.339300000000001</v>
      </c>
      <c r="D50" s="348">
        <v>1.7760000000000001E-2</v>
      </c>
      <c r="E50" s="349">
        <v>1.7760000000000001E-2</v>
      </c>
      <c r="F50" s="52"/>
      <c r="L50" s="132"/>
      <c r="M50" s="132"/>
      <c r="N50" s="132"/>
      <c r="O50" s="132"/>
    </row>
    <row r="51" spans="1:15" ht="12.75" customHeight="1">
      <c r="A51" s="342" t="s">
        <v>236</v>
      </c>
      <c r="B51" s="347">
        <v>394.46729000000005</v>
      </c>
      <c r="C51" s="347">
        <v>394.46729000000005</v>
      </c>
      <c r="D51" s="348">
        <v>0.29994000000000004</v>
      </c>
      <c r="E51" s="349">
        <v>0.29994000000000004</v>
      </c>
      <c r="F51" s="52"/>
      <c r="L51" s="132"/>
      <c r="M51" s="132"/>
      <c r="N51" s="132"/>
      <c r="O51" s="132"/>
    </row>
    <row r="52" spans="1:15" ht="12.75" customHeight="1">
      <c r="A52" s="342" t="s">
        <v>237</v>
      </c>
      <c r="B52" s="347">
        <v>25.196379999999998</v>
      </c>
      <c r="C52" s="347">
        <v>25.196379999999998</v>
      </c>
      <c r="D52" s="348">
        <v>0</v>
      </c>
      <c r="E52" s="349">
        <v>0</v>
      </c>
      <c r="F52" s="43"/>
      <c r="L52" s="132"/>
      <c r="M52" s="132"/>
      <c r="N52" s="132"/>
      <c r="O52" s="132"/>
    </row>
    <row r="53" spans="1:15" ht="12.75" customHeight="1">
      <c r="A53" s="966" t="s">
        <v>580</v>
      </c>
      <c r="B53" s="970">
        <v>453.00297</v>
      </c>
      <c r="C53" s="970">
        <v>453.00297</v>
      </c>
      <c r="D53" s="971">
        <v>0.31770000000000004</v>
      </c>
      <c r="E53" s="972">
        <v>0.31770000000000004</v>
      </c>
      <c r="L53" s="132"/>
      <c r="M53" s="132"/>
      <c r="N53" s="132"/>
      <c r="O53" s="132"/>
    </row>
    <row r="54" spans="1:15" ht="24.75" customHeight="1">
      <c r="A54" s="1131" t="s">
        <v>25</v>
      </c>
      <c r="B54" s="1131"/>
      <c r="C54" s="1131"/>
      <c r="D54" s="1131"/>
      <c r="E54" s="1131"/>
      <c r="F54" s="757"/>
    </row>
    <row r="55" spans="1:15">
      <c r="A55" s="553" t="s">
        <v>26</v>
      </c>
      <c r="B55" s="174"/>
      <c r="C55" s="174"/>
      <c r="D55" s="174"/>
      <c r="E55" s="174"/>
      <c r="F55" s="174"/>
    </row>
    <row r="56" spans="1:15" ht="12.75" customHeight="1">
      <c r="A56" s="16" t="s">
        <v>583</v>
      </c>
    </row>
    <row r="57" spans="1:15" ht="12.75" customHeight="1"/>
    <row r="58" spans="1:15" ht="12.75" customHeight="1">
      <c r="A58" s="304" t="s">
        <v>644</v>
      </c>
      <c r="D58" s="137" t="str">
        <f t="shared" ref="D58:D59" si="0">E1</f>
        <v>Siječanj 2023.</v>
      </c>
    </row>
    <row r="59" spans="1:15" ht="12.75" customHeight="1">
      <c r="A59" s="554" t="s">
        <v>645</v>
      </c>
      <c r="D59" s="527" t="str">
        <f t="shared" si="0"/>
        <v>January 2023</v>
      </c>
    </row>
    <row r="60" spans="1:15" ht="12.75" customHeight="1">
      <c r="D60" s="13" t="s">
        <v>1537</v>
      </c>
    </row>
    <row r="61" spans="1:15" ht="42.75" customHeight="1">
      <c r="A61" s="1126" t="s">
        <v>581</v>
      </c>
      <c r="B61" s="1127" t="s">
        <v>584</v>
      </c>
      <c r="C61" s="1127"/>
      <c r="D61" s="1127"/>
      <c r="E61" s="753"/>
    </row>
    <row r="62" spans="1:15" ht="60">
      <c r="A62" s="1126"/>
      <c r="B62" s="678" t="s">
        <v>577</v>
      </c>
      <c r="C62" s="678" t="s">
        <v>582</v>
      </c>
      <c r="D62" s="678" t="s">
        <v>585</v>
      </c>
    </row>
    <row r="63" spans="1:15" ht="12.75" customHeight="1">
      <c r="A63" s="339" t="s">
        <v>117</v>
      </c>
      <c r="B63" s="340">
        <v>0</v>
      </c>
      <c r="C63" s="340">
        <v>0</v>
      </c>
      <c r="D63" s="340">
        <v>597.20916052823657</v>
      </c>
      <c r="M63" s="132"/>
      <c r="N63" s="132"/>
      <c r="O63" s="132"/>
    </row>
    <row r="64" spans="1:15" ht="12.75" customHeight="1">
      <c r="A64" s="341" t="s">
        <v>118</v>
      </c>
      <c r="B64" s="340">
        <v>1640.49866</v>
      </c>
      <c r="C64" s="340">
        <v>1640.49866</v>
      </c>
      <c r="D64" s="340">
        <v>412322.29275383533</v>
      </c>
      <c r="M64" s="132"/>
      <c r="N64" s="132"/>
      <c r="O64" s="132"/>
    </row>
    <row r="65" spans="1:15" ht="12.75" customHeight="1">
      <c r="A65" s="341" t="s">
        <v>119</v>
      </c>
      <c r="B65" s="340">
        <v>4869.9527099999996</v>
      </c>
      <c r="C65" s="340">
        <v>4869.9527099999996</v>
      </c>
      <c r="D65" s="340">
        <v>316819.05078950111</v>
      </c>
      <c r="M65" s="132"/>
      <c r="N65" s="132"/>
      <c r="O65" s="132"/>
    </row>
    <row r="66" spans="1:15" ht="12.75" customHeight="1">
      <c r="A66" s="679" t="s">
        <v>231</v>
      </c>
      <c r="B66" s="680">
        <v>6510.4513699999998</v>
      </c>
      <c r="C66" s="680">
        <v>6510.4513699999998</v>
      </c>
      <c r="D66" s="680">
        <v>729738.55270386464</v>
      </c>
      <c r="M66" s="132"/>
      <c r="N66" s="132"/>
      <c r="O66" s="132"/>
    </row>
    <row r="67" spans="1:15" ht="12.75" customHeight="1">
      <c r="A67" s="341" t="s">
        <v>120</v>
      </c>
      <c r="B67" s="340">
        <v>0.72374000000000005</v>
      </c>
      <c r="C67" s="340">
        <v>0.72374000000000005</v>
      </c>
      <c r="D67" s="340">
        <v>99.634732102992899</v>
      </c>
      <c r="M67" s="132"/>
      <c r="N67" s="132"/>
      <c r="O67" s="132"/>
    </row>
    <row r="68" spans="1:15" ht="12.75" customHeight="1">
      <c r="A68" s="341" t="s">
        <v>121</v>
      </c>
      <c r="B68" s="340">
        <v>786.63443999999993</v>
      </c>
      <c r="C68" s="340">
        <v>786.63443999999993</v>
      </c>
      <c r="D68" s="340">
        <v>160933.43698296894</v>
      </c>
      <c r="M68" s="132"/>
      <c r="N68" s="132"/>
      <c r="O68" s="132"/>
    </row>
    <row r="69" spans="1:15" ht="12.75" customHeight="1">
      <c r="A69" s="341" t="s">
        <v>122</v>
      </c>
      <c r="B69" s="340">
        <v>1582.8239699999999</v>
      </c>
      <c r="C69" s="340">
        <v>1582.8239699999999</v>
      </c>
      <c r="D69" s="340">
        <v>98125.783135173508</v>
      </c>
      <c r="M69" s="132"/>
      <c r="N69" s="132"/>
      <c r="O69" s="132"/>
    </row>
    <row r="70" spans="1:15" ht="12.75" customHeight="1">
      <c r="A70" s="679" t="s">
        <v>232</v>
      </c>
      <c r="B70" s="680">
        <v>2370.1821499999996</v>
      </c>
      <c r="C70" s="680">
        <v>2370.1821499999996</v>
      </c>
      <c r="D70" s="680">
        <v>259158.85485024547</v>
      </c>
      <c r="M70" s="132"/>
      <c r="N70" s="132"/>
      <c r="O70" s="132"/>
    </row>
    <row r="71" spans="1:15">
      <c r="A71" s="341" t="s">
        <v>123</v>
      </c>
      <c r="B71" s="340">
        <v>0</v>
      </c>
      <c r="C71" s="340">
        <v>0</v>
      </c>
      <c r="D71" s="340">
        <v>409.78173203264981</v>
      </c>
      <c r="M71" s="132"/>
      <c r="N71" s="132"/>
      <c r="O71" s="132"/>
    </row>
    <row r="72" spans="1:15">
      <c r="A72" s="341" t="s">
        <v>124</v>
      </c>
      <c r="B72" s="340">
        <v>910.90597000000002</v>
      </c>
      <c r="C72" s="340">
        <v>910.90597000000002</v>
      </c>
      <c r="D72" s="340">
        <v>238825.54141760766</v>
      </c>
      <c r="M72" s="132"/>
      <c r="N72" s="132"/>
      <c r="O72" s="132"/>
    </row>
    <row r="73" spans="1:15">
      <c r="A73" s="341" t="s">
        <v>125</v>
      </c>
      <c r="B73" s="340">
        <v>2505.0491400000001</v>
      </c>
      <c r="C73" s="340">
        <v>2505.0491400000001</v>
      </c>
      <c r="D73" s="340">
        <v>145154.97250850484</v>
      </c>
      <c r="M73" s="132"/>
      <c r="N73" s="132"/>
      <c r="O73" s="132"/>
    </row>
    <row r="74" spans="1:15">
      <c r="A74" s="679" t="s">
        <v>233</v>
      </c>
      <c r="B74" s="680">
        <v>3415.9551099999999</v>
      </c>
      <c r="C74" s="680">
        <v>3415.9551099999999</v>
      </c>
      <c r="D74" s="680">
        <v>384390.29565814516</v>
      </c>
      <c r="M74" s="132"/>
      <c r="N74" s="132"/>
      <c r="O74" s="132"/>
    </row>
    <row r="75" spans="1:15">
      <c r="A75" s="341" t="s">
        <v>126</v>
      </c>
      <c r="B75" s="340">
        <v>0</v>
      </c>
      <c r="C75" s="340">
        <v>0</v>
      </c>
      <c r="D75" s="340">
        <v>475.50737673369179</v>
      </c>
      <c r="M75" s="132"/>
      <c r="N75" s="132"/>
      <c r="O75" s="132"/>
    </row>
    <row r="76" spans="1:15">
      <c r="A76" s="341" t="s">
        <v>127</v>
      </c>
      <c r="B76" s="340">
        <v>1195.1763600000002</v>
      </c>
      <c r="C76" s="340">
        <v>1195.1763600000002</v>
      </c>
      <c r="D76" s="340">
        <v>322297.06848024711</v>
      </c>
      <c r="M76" s="132"/>
      <c r="N76" s="132"/>
      <c r="O76" s="132"/>
    </row>
    <row r="77" spans="1:15">
      <c r="A77" s="341" t="s">
        <v>128</v>
      </c>
      <c r="B77" s="340">
        <v>3304.9399199999998</v>
      </c>
      <c r="C77" s="340">
        <v>3304.9399199999998</v>
      </c>
      <c r="D77" s="340">
        <v>281590.18798025616</v>
      </c>
      <c r="M77" s="132"/>
      <c r="N77" s="132"/>
      <c r="O77" s="132"/>
    </row>
    <row r="78" spans="1:15">
      <c r="A78" s="679" t="s">
        <v>234</v>
      </c>
      <c r="B78" s="680">
        <v>4500.1162800000002</v>
      </c>
      <c r="C78" s="680">
        <v>4500.1162800000002</v>
      </c>
      <c r="D78" s="680">
        <v>604362.76383723691</v>
      </c>
      <c r="M78" s="132"/>
      <c r="N78" s="132"/>
      <c r="O78" s="132"/>
    </row>
    <row r="79" spans="1:15">
      <c r="A79" s="342" t="s">
        <v>235</v>
      </c>
      <c r="B79" s="343">
        <v>0.72374000000000005</v>
      </c>
      <c r="C79" s="343">
        <v>0.72374000000000005</v>
      </c>
      <c r="D79" s="343">
        <v>1582.1330013975712</v>
      </c>
      <c r="M79" s="132"/>
      <c r="N79" s="132"/>
      <c r="O79" s="132"/>
    </row>
    <row r="80" spans="1:15">
      <c r="A80" s="342" t="s">
        <v>236</v>
      </c>
      <c r="B80" s="343">
        <v>4533.2154300000002</v>
      </c>
      <c r="C80" s="343">
        <v>4533.2154300000002</v>
      </c>
      <c r="D80" s="343">
        <v>1134378.339634659</v>
      </c>
      <c r="M80" s="132"/>
      <c r="N80" s="132"/>
      <c r="O80" s="132"/>
    </row>
    <row r="81" spans="1:15">
      <c r="A81" s="342" t="s">
        <v>237</v>
      </c>
      <c r="B81" s="343">
        <v>12262.765739999999</v>
      </c>
      <c r="C81" s="343">
        <v>12262.765739999999</v>
      </c>
      <c r="D81" s="343">
        <v>841689.99441343558</v>
      </c>
      <c r="M81" s="132"/>
      <c r="N81" s="132"/>
      <c r="O81" s="132"/>
    </row>
    <row r="82" spans="1:15">
      <c r="A82" s="966" t="s">
        <v>586</v>
      </c>
      <c r="B82" s="969">
        <v>16796.70491</v>
      </c>
      <c r="C82" s="969">
        <v>16796.70491</v>
      </c>
      <c r="D82" s="969">
        <v>1977650.4670494921</v>
      </c>
      <c r="M82" s="132"/>
      <c r="N82" s="132"/>
      <c r="O82" s="132"/>
    </row>
    <row r="83" spans="1:15">
      <c r="A83" s="16" t="s">
        <v>583</v>
      </c>
    </row>
    <row r="85" spans="1:15">
      <c r="A85" s="610" t="s">
        <v>81</v>
      </c>
      <c r="E85" s="13" t="s">
        <v>802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646</v>
      </c>
      <c r="E1" s="137" t="str">
        <f>Naslovnica!A20</f>
        <v>Siječanj 2023.</v>
      </c>
    </row>
    <row r="2" spans="1:13" ht="12.75" customHeight="1">
      <c r="A2" s="525" t="s">
        <v>922</v>
      </c>
      <c r="E2" s="527" t="str">
        <f>Naslovnica!A24</f>
        <v>January 2023</v>
      </c>
    </row>
    <row r="3" spans="1:13" ht="12.75" customHeight="1">
      <c r="E3" s="13" t="s">
        <v>1537</v>
      </c>
      <c r="F3" s="305"/>
      <c r="G3" s="305"/>
    </row>
    <row r="4" spans="1:13" ht="16.5" customHeight="1">
      <c r="A4" s="1135" t="s">
        <v>566</v>
      </c>
      <c r="B4" s="1142" t="s">
        <v>565</v>
      </c>
      <c r="C4" s="1142"/>
      <c r="D4" s="1142"/>
      <c r="E4" s="1142"/>
      <c r="F4" s="261"/>
      <c r="G4" s="261"/>
    </row>
    <row r="5" spans="1:13" ht="12.75" customHeight="1">
      <c r="A5" s="1135"/>
      <c r="B5" s="1140" t="str">
        <f>Naslovnica!A20</f>
        <v>Siječanj 2023.</v>
      </c>
      <c r="C5" s="1140"/>
      <c r="D5" s="1141" t="s">
        <v>17</v>
      </c>
      <c r="E5" s="1141"/>
    </row>
    <row r="6" spans="1:13" ht="12.75" customHeight="1">
      <c r="A6" s="1135"/>
      <c r="B6" s="1138" t="str">
        <f>Naslovnica!A24</f>
        <v>January 2023</v>
      </c>
      <c r="C6" s="1138"/>
      <c r="D6" s="1139" t="s">
        <v>45</v>
      </c>
      <c r="E6" s="1139"/>
    </row>
    <row r="7" spans="1:13" ht="12.75" customHeight="1">
      <c r="A7" s="1135"/>
      <c r="B7" s="730" t="s">
        <v>27</v>
      </c>
      <c r="C7" s="684" t="s">
        <v>28</v>
      </c>
      <c r="D7" s="684" t="s">
        <v>145</v>
      </c>
      <c r="E7" s="684" t="s">
        <v>143</v>
      </c>
    </row>
    <row r="8" spans="1:13" ht="12.75" customHeight="1">
      <c r="A8" s="1135"/>
      <c r="B8" s="729" t="s">
        <v>29</v>
      </c>
      <c r="C8" s="685" t="s">
        <v>30</v>
      </c>
      <c r="D8" s="685" t="s">
        <v>29</v>
      </c>
      <c r="E8" s="685" t="s">
        <v>144</v>
      </c>
    </row>
    <row r="9" spans="1:13" ht="12.75" customHeight="1">
      <c r="A9" s="350" t="s">
        <v>117</v>
      </c>
      <c r="B9" s="351">
        <v>82575.937739999994</v>
      </c>
      <c r="C9" s="352">
        <v>4.6109193421067351E-3</v>
      </c>
      <c r="D9" s="351">
        <v>3099.5229374251649</v>
      </c>
      <c r="E9" s="352">
        <v>3.8999279787904406E-2</v>
      </c>
      <c r="G9" s="132"/>
      <c r="H9" s="807"/>
      <c r="I9" s="807"/>
      <c r="J9" s="807"/>
      <c r="K9" s="807"/>
      <c r="L9" s="794"/>
      <c r="M9" s="76"/>
    </row>
    <row r="10" spans="1:13" ht="12.75" customHeight="1">
      <c r="A10" s="350" t="s">
        <v>118</v>
      </c>
      <c r="B10" s="351">
        <v>5996242.5741800005</v>
      </c>
      <c r="C10" s="352">
        <v>0.33482139739428701</v>
      </c>
      <c r="D10" s="351">
        <v>98776.478455003351</v>
      </c>
      <c r="E10" s="352">
        <v>1.6748969277942116E-2</v>
      </c>
      <c r="G10" s="132"/>
      <c r="H10" s="807"/>
      <c r="I10" s="807"/>
      <c r="J10" s="807"/>
      <c r="K10" s="807"/>
      <c r="L10" s="794"/>
      <c r="M10" s="76"/>
    </row>
    <row r="11" spans="1:13" ht="12.75" customHeight="1">
      <c r="A11" s="350" t="s">
        <v>119</v>
      </c>
      <c r="B11" s="351">
        <v>586544.36175000004</v>
      </c>
      <c r="C11" s="352">
        <v>3.2751777534905956E-2</v>
      </c>
      <c r="D11" s="351">
        <v>16611.474602876813</v>
      </c>
      <c r="E11" s="352">
        <v>2.9146369647183867E-2</v>
      </c>
      <c r="G11" s="132"/>
      <c r="H11" s="807"/>
      <c r="I11" s="807"/>
      <c r="J11" s="807"/>
      <c r="K11" s="807"/>
      <c r="L11" s="794"/>
      <c r="M11" s="76"/>
    </row>
    <row r="12" spans="1:13" ht="12.75" customHeight="1">
      <c r="A12" s="686" t="s">
        <v>567</v>
      </c>
      <c r="B12" s="687">
        <v>6665362.8736700006</v>
      </c>
      <c r="C12" s="688">
        <v>0.37218409427129973</v>
      </c>
      <c r="D12" s="687">
        <v>118487.47599530593</v>
      </c>
      <c r="E12" s="688">
        <v>1.8098324589679748E-2</v>
      </c>
      <c r="G12" s="132"/>
      <c r="H12" s="807"/>
      <c r="I12" s="807"/>
      <c r="J12" s="807"/>
      <c r="K12" s="807"/>
      <c r="L12" s="794"/>
      <c r="M12" s="76"/>
    </row>
    <row r="13" spans="1:13" ht="12.75" customHeight="1">
      <c r="A13" s="350" t="s">
        <v>120</v>
      </c>
      <c r="B13" s="351">
        <v>52592.995729999995</v>
      </c>
      <c r="C13" s="352">
        <v>2.9367158025421403E-3</v>
      </c>
      <c r="D13" s="351">
        <v>3040.5522433718215</v>
      </c>
      <c r="E13" s="352">
        <v>6.136028880578448E-2</v>
      </c>
      <c r="G13" s="132"/>
      <c r="H13" s="807"/>
      <c r="I13" s="807"/>
      <c r="J13" s="807"/>
      <c r="K13" s="807"/>
      <c r="L13" s="794"/>
      <c r="M13" s="76"/>
    </row>
    <row r="14" spans="1:13" ht="12.75" customHeight="1">
      <c r="A14" s="350" t="s">
        <v>121</v>
      </c>
      <c r="B14" s="351">
        <v>2449253.70633</v>
      </c>
      <c r="C14" s="352">
        <v>0.13676273739454123</v>
      </c>
      <c r="D14" s="351">
        <v>67292.926507848781</v>
      </c>
      <c r="E14" s="352">
        <v>2.8251064030060613E-2</v>
      </c>
      <c r="G14" s="132"/>
      <c r="H14" s="807"/>
      <c r="I14" s="807"/>
      <c r="J14" s="807"/>
      <c r="K14" s="807"/>
      <c r="L14" s="794"/>
      <c r="M14" s="76"/>
    </row>
    <row r="15" spans="1:13" ht="12.75" customHeight="1">
      <c r="A15" s="350" t="s">
        <v>122</v>
      </c>
      <c r="B15" s="351">
        <v>166326.89465999999</v>
      </c>
      <c r="C15" s="352">
        <v>9.287450033145012E-3</v>
      </c>
      <c r="D15" s="351">
        <v>5948.2230586993101</v>
      </c>
      <c r="E15" s="806">
        <v>3.7088616580429834E-2</v>
      </c>
      <c r="G15" s="132"/>
      <c r="H15" s="807"/>
      <c r="I15" s="807"/>
      <c r="J15" s="807"/>
      <c r="K15" s="807"/>
      <c r="L15" s="794"/>
      <c r="M15" s="76"/>
    </row>
    <row r="16" spans="1:13" ht="12.75" customHeight="1">
      <c r="A16" s="689" t="s">
        <v>568</v>
      </c>
      <c r="B16" s="687">
        <v>2668173.5967199998</v>
      </c>
      <c r="C16" s="688">
        <v>0.14898690323022837</v>
      </c>
      <c r="D16" s="687">
        <v>76281.701809919905</v>
      </c>
      <c r="E16" s="688">
        <v>2.9430896388742411E-2</v>
      </c>
      <c r="G16" s="132"/>
      <c r="H16" s="807"/>
      <c r="I16" s="807"/>
      <c r="J16" s="807"/>
      <c r="K16" s="807"/>
      <c r="L16" s="794"/>
      <c r="M16" s="76"/>
    </row>
    <row r="17" spans="1:13" ht="12.75" customHeight="1">
      <c r="A17" s="350" t="s">
        <v>123</v>
      </c>
      <c r="B17" s="351">
        <v>72128.921889999998</v>
      </c>
      <c r="C17" s="352">
        <v>4.0275732879362014E-3</v>
      </c>
      <c r="D17" s="351">
        <v>4799.5043520080944</v>
      </c>
      <c r="E17" s="352">
        <v>7.1283913146877875E-2</v>
      </c>
      <c r="G17" s="132"/>
      <c r="H17" s="807"/>
      <c r="I17" s="807"/>
      <c r="J17" s="807"/>
      <c r="K17" s="807"/>
      <c r="L17" s="794"/>
      <c r="M17" s="76"/>
    </row>
    <row r="18" spans="1:13" ht="12.75" customHeight="1">
      <c r="A18" s="350" t="s">
        <v>124</v>
      </c>
      <c r="B18" s="351">
        <v>2795675.9825300002</v>
      </c>
      <c r="C18" s="352">
        <v>0.15610644958944947</v>
      </c>
      <c r="D18" s="351">
        <v>65098.399949868675</v>
      </c>
      <c r="E18" s="352">
        <v>2.3840523838314365E-2</v>
      </c>
      <c r="G18" s="132"/>
      <c r="H18" s="807"/>
      <c r="I18" s="807"/>
      <c r="J18" s="807"/>
      <c r="K18" s="807"/>
      <c r="L18" s="794"/>
      <c r="M18" s="76"/>
    </row>
    <row r="19" spans="1:13" ht="12.75" customHeight="1">
      <c r="A19" s="350" t="s">
        <v>125</v>
      </c>
      <c r="B19" s="351">
        <v>249707.14932</v>
      </c>
      <c r="C19" s="352">
        <v>1.3943281253277144E-2</v>
      </c>
      <c r="D19" s="351">
        <v>6891.4991494512069</v>
      </c>
      <c r="E19" s="352">
        <v>2.8381610265280521E-2</v>
      </c>
      <c r="G19" s="132"/>
      <c r="H19" s="807"/>
      <c r="I19" s="807"/>
      <c r="J19" s="807"/>
      <c r="K19" s="807"/>
      <c r="L19" s="794"/>
      <c r="M19" s="76"/>
    </row>
    <row r="20" spans="1:13" ht="12.75" customHeight="1">
      <c r="A20" s="686" t="s">
        <v>569</v>
      </c>
      <c r="B20" s="687">
        <v>3117512.0537399999</v>
      </c>
      <c r="C20" s="688">
        <v>0.1740773041306628</v>
      </c>
      <c r="D20" s="687">
        <v>76789.4034513277</v>
      </c>
      <c r="E20" s="688">
        <v>2.5253669039508653E-2</v>
      </c>
      <c r="G20" s="132"/>
      <c r="H20" s="807"/>
      <c r="I20" s="807"/>
      <c r="J20" s="807"/>
      <c r="K20" s="807"/>
      <c r="L20" s="794"/>
      <c r="M20" s="76"/>
    </row>
    <row r="21" spans="1:13" ht="12.75" customHeight="1">
      <c r="A21" s="350" t="s">
        <v>126</v>
      </c>
      <c r="B21" s="351">
        <v>63242.383549999999</v>
      </c>
      <c r="C21" s="352">
        <v>3.5313620109260146E-3</v>
      </c>
      <c r="D21" s="351">
        <v>3322.8627563176051</v>
      </c>
      <c r="E21" s="352">
        <v>5.5455429421056968E-2</v>
      </c>
      <c r="G21" s="132"/>
      <c r="H21" s="807"/>
      <c r="I21" s="807"/>
      <c r="J21" s="807"/>
      <c r="K21" s="807"/>
      <c r="L21" s="794"/>
      <c r="M21" s="76"/>
    </row>
    <row r="22" spans="1:13" ht="12.75" customHeight="1">
      <c r="A22" s="350" t="s">
        <v>127</v>
      </c>
      <c r="B22" s="351">
        <v>4917487.8798400005</v>
      </c>
      <c r="C22" s="352">
        <v>0.2745853162591006</v>
      </c>
      <c r="D22" s="351">
        <v>78599.674118319526</v>
      </c>
      <c r="E22" s="352">
        <v>1.6243333339542865E-2</v>
      </c>
      <c r="G22" s="132"/>
      <c r="H22" s="807"/>
      <c r="I22" s="807"/>
      <c r="J22" s="807"/>
      <c r="K22" s="807"/>
      <c r="L22" s="794"/>
      <c r="M22" s="76"/>
    </row>
    <row r="23" spans="1:13" ht="12.75" customHeight="1">
      <c r="A23" s="350" t="s">
        <v>128</v>
      </c>
      <c r="B23" s="351">
        <v>477000.70162000001</v>
      </c>
      <c r="C23" s="352">
        <v>2.6635020097782562E-2</v>
      </c>
      <c r="D23" s="351">
        <v>12732.128242868115</v>
      </c>
      <c r="E23" s="352">
        <v>2.7424057911681343E-2</v>
      </c>
      <c r="G23" s="132"/>
      <c r="H23" s="807"/>
      <c r="I23" s="807"/>
      <c r="J23" s="807"/>
      <c r="K23" s="807"/>
      <c r="L23" s="794"/>
      <c r="M23" s="76"/>
    </row>
    <row r="24" spans="1:13" ht="12.75" customHeight="1">
      <c r="A24" s="686" t="s">
        <v>570</v>
      </c>
      <c r="B24" s="687">
        <v>5457730.9650100013</v>
      </c>
      <c r="C24" s="688">
        <v>0.30475169836780919</v>
      </c>
      <c r="D24" s="687">
        <v>94654.665117506869</v>
      </c>
      <c r="E24" s="688">
        <v>1.7649322855877392E-2</v>
      </c>
      <c r="G24" s="132"/>
      <c r="H24" s="807"/>
      <c r="I24" s="807"/>
      <c r="J24" s="807"/>
      <c r="K24" s="807"/>
      <c r="L24" s="794"/>
      <c r="M24" s="76"/>
    </row>
    <row r="25" spans="1:13" ht="12.75" customHeight="1">
      <c r="A25" s="353" t="s">
        <v>571</v>
      </c>
      <c r="B25" s="354">
        <v>270540.23890999996</v>
      </c>
      <c r="C25" s="355">
        <v>1.5106570443511089E-2</v>
      </c>
      <c r="D25" s="354">
        <v>14262.442289122642</v>
      </c>
      <c r="E25" s="355">
        <v>5.5652274512964173E-2</v>
      </c>
      <c r="G25" s="132"/>
      <c r="H25" s="807"/>
      <c r="I25" s="807"/>
      <c r="J25" s="807"/>
      <c r="K25" s="807"/>
      <c r="L25" s="794"/>
      <c r="M25" s="76"/>
    </row>
    <row r="26" spans="1:13" ht="12.75" customHeight="1">
      <c r="A26" s="353" t="s">
        <v>572</v>
      </c>
      <c r="B26" s="354">
        <v>16158660.14288</v>
      </c>
      <c r="C26" s="355">
        <v>0.90227590063737828</v>
      </c>
      <c r="D26" s="354">
        <v>309767.47903104126</v>
      </c>
      <c r="E26" s="355">
        <v>1.9545055014323909E-2</v>
      </c>
      <c r="G26" s="132"/>
      <c r="H26" s="807"/>
      <c r="I26" s="807"/>
      <c r="J26" s="807"/>
      <c r="K26" s="807"/>
      <c r="L26" s="794"/>
      <c r="M26" s="76"/>
    </row>
    <row r="27" spans="1:13" ht="12.75" customHeight="1">
      <c r="A27" s="353" t="s">
        <v>573</v>
      </c>
      <c r="B27" s="354">
        <v>1479579.1073499999</v>
      </c>
      <c r="C27" s="355">
        <v>8.2617528919110672E-2</v>
      </c>
      <c r="D27" s="354">
        <v>42183.325053895358</v>
      </c>
      <c r="E27" s="355">
        <v>2.9347049416349025E-2</v>
      </c>
      <c r="G27" s="132"/>
      <c r="H27" s="807"/>
      <c r="I27" s="807"/>
      <c r="J27" s="807"/>
      <c r="K27" s="807"/>
      <c r="L27" s="794"/>
      <c r="M27" s="76"/>
    </row>
    <row r="28" spans="1:13" ht="18.75" customHeight="1">
      <c r="A28" s="966" t="s">
        <v>574</v>
      </c>
      <c r="B28" s="967">
        <v>17908779.48914</v>
      </c>
      <c r="C28" s="968">
        <v>1</v>
      </c>
      <c r="D28" s="967">
        <v>366213.24637405947</v>
      </c>
      <c r="E28" s="968">
        <v>2.0875694086381236E-2</v>
      </c>
      <c r="G28" s="808"/>
      <c r="H28" s="76"/>
      <c r="I28" s="76"/>
      <c r="J28" s="76"/>
      <c r="K28" s="76"/>
      <c r="L28" s="794"/>
      <c r="M28" s="76"/>
    </row>
    <row r="29" spans="1:13" ht="12.75" customHeight="1">
      <c r="A29" s="19" t="s">
        <v>575</v>
      </c>
    </row>
    <row r="30" spans="1:13" ht="12.75" customHeight="1">
      <c r="C30" s="76"/>
    </row>
    <row r="31" spans="1:13" ht="12.75" customHeight="1"/>
    <row r="32" spans="1:13" s="261" customFormat="1" ht="12.75" customHeight="1">
      <c r="A32" s="151" t="s">
        <v>648</v>
      </c>
      <c r="L32" s="137" t="str">
        <f>Naslovnica!A20</f>
        <v>Siječanj 2023.</v>
      </c>
    </row>
    <row r="33" spans="1:12" s="261" customFormat="1" ht="12.75" customHeight="1">
      <c r="A33" s="552" t="s">
        <v>923</v>
      </c>
      <c r="L33" s="527" t="str">
        <f>Naslovnica!A24</f>
        <v>January 2023</v>
      </c>
    </row>
    <row r="34" spans="1:12" s="261" customFormat="1" ht="12.75" customHeight="1"/>
    <row r="35" spans="1:12" s="261" customFormat="1" ht="22.5" customHeight="1">
      <c r="A35" s="710"/>
      <c r="B35" s="1134" t="s">
        <v>1596</v>
      </c>
      <c r="C35" s="1134"/>
      <c r="D35" s="1134"/>
      <c r="E35" s="1134"/>
      <c r="F35" s="1134" t="s">
        <v>932</v>
      </c>
      <c r="G35" s="1134"/>
      <c r="H35" s="1134"/>
      <c r="I35" s="1134"/>
      <c r="J35" s="1134"/>
      <c r="K35" s="1134"/>
      <c r="L35" s="1134"/>
    </row>
    <row r="36" spans="1:12" s="261" customFormat="1" ht="45">
      <c r="A36" s="1135" t="s">
        <v>546</v>
      </c>
      <c r="B36" s="778" t="s">
        <v>67</v>
      </c>
      <c r="C36" s="777" t="s">
        <v>97</v>
      </c>
      <c r="D36" s="777" t="s">
        <v>99</v>
      </c>
      <c r="E36" s="777" t="s">
        <v>101</v>
      </c>
      <c r="F36" s="777" t="s">
        <v>633</v>
      </c>
      <c r="G36" s="775" t="s">
        <v>59</v>
      </c>
      <c r="H36" s="775" t="s">
        <v>50</v>
      </c>
      <c r="I36" s="965" t="s">
        <v>1459</v>
      </c>
      <c r="J36" s="965" t="s">
        <v>1460</v>
      </c>
      <c r="K36" s="965" t="s">
        <v>1461</v>
      </c>
      <c r="L36" s="775" t="s">
        <v>1465</v>
      </c>
    </row>
    <row r="37" spans="1:12" s="261" customFormat="1" ht="34.5" customHeight="1">
      <c r="A37" s="1135"/>
      <c r="B37" s="699" t="s">
        <v>630</v>
      </c>
      <c r="C37" s="776" t="s">
        <v>98</v>
      </c>
      <c r="D37" s="776" t="s">
        <v>100</v>
      </c>
      <c r="E37" s="776" t="s">
        <v>102</v>
      </c>
      <c r="F37" s="776" t="s">
        <v>240</v>
      </c>
      <c r="G37" s="776" t="s">
        <v>51</v>
      </c>
      <c r="H37" s="776" t="s">
        <v>52</v>
      </c>
      <c r="I37" s="699" t="s">
        <v>1462</v>
      </c>
      <c r="J37" s="699" t="s">
        <v>1463</v>
      </c>
      <c r="K37" s="699" t="s">
        <v>1464</v>
      </c>
      <c r="L37" s="779" t="s">
        <v>1466</v>
      </c>
    </row>
    <row r="38" spans="1:12" s="261" customFormat="1">
      <c r="A38" s="356" t="s">
        <v>117</v>
      </c>
      <c r="B38" s="357">
        <v>21.922599999999999</v>
      </c>
      <c r="C38" s="358">
        <v>21.506699999999999</v>
      </c>
      <c r="D38" s="357">
        <v>21.928599999999999</v>
      </c>
      <c r="E38" s="780">
        <v>0.42190000000000083</v>
      </c>
      <c r="F38" s="781">
        <v>1.9349049774593396E-2</v>
      </c>
      <c r="G38" s="726">
        <v>1.9349049774593396E-2</v>
      </c>
      <c r="H38" s="726">
        <v>4.6535533225511294E-4</v>
      </c>
      <c r="I38" s="726">
        <v>3.0475756891963357E-2</v>
      </c>
      <c r="J38" s="726">
        <v>4.4558663199545823E-2</v>
      </c>
      <c r="K38" s="726"/>
      <c r="L38" s="726">
        <v>6.1173056036576856E-2</v>
      </c>
    </row>
    <row r="39" spans="1:12" s="261" customFormat="1">
      <c r="A39" s="356" t="s">
        <v>120</v>
      </c>
      <c r="B39" s="357">
        <v>23.0746</v>
      </c>
      <c r="C39" s="358">
        <v>22.3994</v>
      </c>
      <c r="D39" s="357">
        <v>23.075299999999999</v>
      </c>
      <c r="E39" s="780">
        <v>0.67589999999999861</v>
      </c>
      <c r="F39" s="781">
        <v>3.0172837728537516E-2</v>
      </c>
      <c r="G39" s="726">
        <v>3.0172837728537516E-2</v>
      </c>
      <c r="H39" s="726">
        <v>-1.1864780716038137E-2</v>
      </c>
      <c r="I39" s="726">
        <v>3.9803893884188035E-2</v>
      </c>
      <c r="J39" s="726">
        <v>5.286798853608099E-2</v>
      </c>
      <c r="K39" s="726"/>
      <c r="L39" s="726">
        <v>6.7622648201424163E-2</v>
      </c>
    </row>
    <row r="40" spans="1:12" s="261" customFormat="1">
      <c r="A40" s="356" t="s">
        <v>123</v>
      </c>
      <c r="B40" s="357">
        <v>24.108899999999998</v>
      </c>
      <c r="C40" s="358">
        <v>23.326699999999999</v>
      </c>
      <c r="D40" s="357">
        <v>24.108899999999998</v>
      </c>
      <c r="E40" s="780">
        <v>0.78219999999999956</v>
      </c>
      <c r="F40" s="781">
        <v>3.3518989253931375E-2</v>
      </c>
      <c r="G40" s="726">
        <v>3.3518989253931375E-2</v>
      </c>
      <c r="H40" s="726">
        <v>-4.4821422205021499E-2</v>
      </c>
      <c r="I40" s="726">
        <v>3.984434007374027E-2</v>
      </c>
      <c r="J40" s="726">
        <v>5.8330951327391745E-2</v>
      </c>
      <c r="K40" s="726"/>
      <c r="L40" s="726">
        <v>7.317578598410357E-2</v>
      </c>
    </row>
    <row r="41" spans="1:12" s="261" customFormat="1">
      <c r="A41" s="356" t="s">
        <v>126</v>
      </c>
      <c r="B41" s="357">
        <v>21.901</v>
      </c>
      <c r="C41" s="358">
        <v>21.270700000000001</v>
      </c>
      <c r="D41" s="357">
        <v>21.965800000000002</v>
      </c>
      <c r="E41" s="780">
        <v>0.69510000000000005</v>
      </c>
      <c r="F41" s="781">
        <v>2.9646375713753503E-2</v>
      </c>
      <c r="G41" s="726">
        <v>2.9646375713753503E-2</v>
      </c>
      <c r="H41" s="726">
        <v>-1.8127005614083092E-2</v>
      </c>
      <c r="I41" s="726">
        <v>3.1484316690376657E-2</v>
      </c>
      <c r="J41" s="726">
        <v>4.1665609244940338E-2</v>
      </c>
      <c r="K41" s="726"/>
      <c r="L41" s="726">
        <v>6.1049297742084008E-2</v>
      </c>
    </row>
    <row r="42" spans="1:12" s="261" customFormat="1">
      <c r="A42" s="690" t="s">
        <v>129</v>
      </c>
      <c r="B42" s="691">
        <v>171.21691922240259</v>
      </c>
      <c r="C42" s="692">
        <v>166.53082531050075</v>
      </c>
      <c r="D42" s="691">
        <v>171.30547065980065</v>
      </c>
      <c r="E42" s="782">
        <v>4.7746453492999024</v>
      </c>
      <c r="F42" s="783">
        <v>2.8155357664625846E-2</v>
      </c>
      <c r="G42" s="764">
        <v>2.8155357664625846E-2</v>
      </c>
      <c r="H42" s="764">
        <v>-1.4386571237543277E-2</v>
      </c>
      <c r="I42" s="764">
        <v>3.8212361119424054E-2</v>
      </c>
      <c r="J42" s="764">
        <v>5.0155096545065225E-2</v>
      </c>
      <c r="K42" s="764"/>
      <c r="L42" s="764">
        <v>6.5692577320150658E-2</v>
      </c>
    </row>
    <row r="43" spans="1:12" s="261" customFormat="1">
      <c r="A43" s="356" t="s">
        <v>118</v>
      </c>
      <c r="B43" s="357">
        <v>35.658999999999999</v>
      </c>
      <c r="C43" s="358">
        <v>35.121299999999998</v>
      </c>
      <c r="D43" s="357">
        <v>35.658999999999999</v>
      </c>
      <c r="E43" s="780">
        <v>0.53770000000000095</v>
      </c>
      <c r="F43" s="781">
        <v>1.535098731835105E-2</v>
      </c>
      <c r="G43" s="727">
        <v>1.535098731835105E-2</v>
      </c>
      <c r="H43" s="727">
        <v>-3.7377907103811281E-2</v>
      </c>
      <c r="I43" s="727">
        <v>9.1281188303238281E-3</v>
      </c>
      <c r="J43" s="727">
        <v>2.4843363168052468E-2</v>
      </c>
      <c r="K43" s="727">
        <v>3.77968560459363E-2</v>
      </c>
      <c r="L43" s="727">
        <v>4.8734831108393939E-2</v>
      </c>
    </row>
    <row r="44" spans="1:12" s="261" customFormat="1">
      <c r="A44" s="356" t="s">
        <v>121</v>
      </c>
      <c r="B44" s="357">
        <v>40.084000000000003</v>
      </c>
      <c r="C44" s="358">
        <v>39.084899999999998</v>
      </c>
      <c r="D44" s="357">
        <v>40.093699999999998</v>
      </c>
      <c r="E44" s="780">
        <v>1.0088000000000008</v>
      </c>
      <c r="F44" s="781">
        <v>2.5595313976671141E-2</v>
      </c>
      <c r="G44" s="727">
        <v>2.5595313976671141E-2</v>
      </c>
      <c r="H44" s="727">
        <v>-2.9142489757408407E-2</v>
      </c>
      <c r="I44" s="727">
        <v>2.1697124355518627E-2</v>
      </c>
      <c r="J44" s="727">
        <v>3.5314519358687235E-2</v>
      </c>
      <c r="K44" s="727">
        <v>4.9226302750060125E-2</v>
      </c>
      <c r="L44" s="727">
        <v>5.4657960148350337E-2</v>
      </c>
    </row>
    <row r="45" spans="1:12" s="261" customFormat="1">
      <c r="A45" s="356" t="s">
        <v>124</v>
      </c>
      <c r="B45" s="357">
        <v>35.101199999999999</v>
      </c>
      <c r="C45" s="358">
        <v>34.349499999999999</v>
      </c>
      <c r="D45" s="357">
        <v>35.101199999999999</v>
      </c>
      <c r="E45" s="780">
        <v>0.75169999999999959</v>
      </c>
      <c r="F45" s="781">
        <v>2.1915884268128627E-2</v>
      </c>
      <c r="G45" s="727">
        <v>2.1915884268128627E-2</v>
      </c>
      <c r="H45" s="727">
        <v>-5.163971487871799E-2</v>
      </c>
      <c r="I45" s="727">
        <v>1.5007124820660467E-2</v>
      </c>
      <c r="J45" s="727">
        <v>3.4950249539048572E-2</v>
      </c>
      <c r="K45" s="727">
        <v>4.793815051095307E-2</v>
      </c>
      <c r="L45" s="727">
        <v>4.7939046224191539E-2</v>
      </c>
    </row>
    <row r="46" spans="1:12" s="261" customFormat="1">
      <c r="A46" s="356" t="s">
        <v>127</v>
      </c>
      <c r="B46" s="357">
        <v>37.767000000000003</v>
      </c>
      <c r="C46" s="358">
        <v>37.223199999999999</v>
      </c>
      <c r="D46" s="357">
        <v>37.844999999999999</v>
      </c>
      <c r="E46" s="780">
        <v>0.62180000000000035</v>
      </c>
      <c r="F46" s="781">
        <v>1.4650413197797363E-2</v>
      </c>
      <c r="G46" s="727">
        <v>1.4650413197797363E-2</v>
      </c>
      <c r="H46" s="727">
        <v>-1.4403319341396492E-2</v>
      </c>
      <c r="I46" s="727">
        <v>1.512689127764566E-2</v>
      </c>
      <c r="J46" s="727">
        <v>2.8679932909813521E-2</v>
      </c>
      <c r="K46" s="727">
        <v>4.5774113954975659E-2</v>
      </c>
      <c r="L46" s="727">
        <v>5.1638872219594179E-2</v>
      </c>
    </row>
    <row r="47" spans="1:12" s="261" customFormat="1">
      <c r="A47" s="690" t="s">
        <v>130</v>
      </c>
      <c r="B47" s="691">
        <v>277.83266071203673</v>
      </c>
      <c r="C47" s="692">
        <v>272.9430210715874</v>
      </c>
      <c r="D47" s="691">
        <v>277.97552106705712</v>
      </c>
      <c r="E47" s="782">
        <v>5.0324999954697205</v>
      </c>
      <c r="F47" s="783">
        <v>1.7952903503435369E-2</v>
      </c>
      <c r="G47" s="764">
        <v>1.7952903503435369E-2</v>
      </c>
      <c r="H47" s="764">
        <v>-3.0999355086013813E-2</v>
      </c>
      <c r="I47" s="764">
        <v>1.419271729060867E-2</v>
      </c>
      <c r="J47" s="764">
        <v>2.9396102842781602E-2</v>
      </c>
      <c r="K47" s="764">
        <v>4.3614562240432031E-2</v>
      </c>
      <c r="L47" s="764">
        <v>5.0428976778764234E-2</v>
      </c>
    </row>
    <row r="48" spans="1:12" s="261" customFormat="1">
      <c r="A48" s="356" t="s">
        <v>119</v>
      </c>
      <c r="B48" s="357">
        <v>16.852599999999999</v>
      </c>
      <c r="C48" s="358">
        <v>16.782399999999999</v>
      </c>
      <c r="D48" s="357">
        <v>16.854900000000001</v>
      </c>
      <c r="E48" s="780">
        <v>7.2500000000001563E-2</v>
      </c>
      <c r="F48" s="781">
        <v>2.7792101023504934E-3</v>
      </c>
      <c r="G48" s="727">
        <v>2.7792101023504934E-3</v>
      </c>
      <c r="H48" s="727">
        <v>-4.8694256020210602E-2</v>
      </c>
      <c r="I48" s="727">
        <v>-1.5027812097907822E-2</v>
      </c>
      <c r="J48" s="727">
        <v>4.9338166416057483E-3</v>
      </c>
      <c r="K48" s="727"/>
      <c r="L48" s="727">
        <v>2.8659714506936274E-2</v>
      </c>
    </row>
    <row r="49" spans="1:12" s="261" customFormat="1">
      <c r="A49" s="356" t="s">
        <v>122</v>
      </c>
      <c r="B49" s="357">
        <v>17.8323</v>
      </c>
      <c r="C49" s="358">
        <v>17.677299999999999</v>
      </c>
      <c r="D49" s="357">
        <v>17.8432</v>
      </c>
      <c r="E49" s="780">
        <v>0.1659000000000006</v>
      </c>
      <c r="F49" s="781">
        <v>7.9193555525884918E-3</v>
      </c>
      <c r="G49" s="727">
        <v>7.9193555525884918E-3</v>
      </c>
      <c r="H49" s="727">
        <v>-5.6677876726899723E-2</v>
      </c>
      <c r="I49" s="727">
        <v>-1.3732879359827477E-2</v>
      </c>
      <c r="J49" s="727">
        <v>1.0046173478431397E-2</v>
      </c>
      <c r="K49" s="727"/>
      <c r="L49" s="727">
        <v>3.5559890608115374E-2</v>
      </c>
    </row>
    <row r="50" spans="1:12" s="261" customFormat="1">
      <c r="A50" s="356" t="s">
        <v>125</v>
      </c>
      <c r="B50" s="357">
        <v>17.130700000000001</v>
      </c>
      <c r="C50" s="358">
        <v>17.063700000000001</v>
      </c>
      <c r="D50" s="357">
        <v>17.133299999999998</v>
      </c>
      <c r="E50" s="780">
        <v>6.9599999999997664E-2</v>
      </c>
      <c r="F50" s="781">
        <v>2.300595224228319E-3</v>
      </c>
      <c r="G50" s="727">
        <v>2.300595224228319E-3</v>
      </c>
      <c r="H50" s="727">
        <v>-6.2434558105681548E-2</v>
      </c>
      <c r="I50" s="727">
        <v>-1.7540253943948758E-2</v>
      </c>
      <c r="J50" s="727">
        <v>7.7247544555019143E-3</v>
      </c>
      <c r="K50" s="727"/>
      <c r="L50" s="727">
        <v>3.0653622558094895E-2</v>
      </c>
    </row>
    <row r="51" spans="1:12" s="261" customFormat="1">
      <c r="A51" s="356" t="s">
        <v>128</v>
      </c>
      <c r="B51" s="357">
        <v>18.141300000000001</v>
      </c>
      <c r="C51" s="358">
        <v>18.0853</v>
      </c>
      <c r="D51" s="357">
        <v>18.1448</v>
      </c>
      <c r="E51" s="780">
        <v>5.9499999999999886E-2</v>
      </c>
      <c r="F51" s="956">
        <v>2.6887270382509598E-3</v>
      </c>
      <c r="G51" s="727">
        <v>2.6887270382509598E-3</v>
      </c>
      <c r="H51" s="727">
        <v>-2.9801604083353417E-2</v>
      </c>
      <c r="I51" s="727">
        <v>-6.0440386117346367E-3</v>
      </c>
      <c r="J51" s="727">
        <v>1.1172013724169982E-2</v>
      </c>
      <c r="K51" s="727"/>
      <c r="L51" s="727">
        <v>3.7666915282511537E-2</v>
      </c>
    </row>
    <row r="52" spans="1:12" s="261" customFormat="1">
      <c r="A52" s="690" t="s">
        <v>131</v>
      </c>
      <c r="B52" s="691">
        <v>131.28964908762887</v>
      </c>
      <c r="C52" s="692">
        <v>130.7302761478289</v>
      </c>
      <c r="D52" s="691">
        <v>131.31185225871846</v>
      </c>
      <c r="E52" s="782">
        <v>0.58157611088955719</v>
      </c>
      <c r="F52" s="783">
        <v>3.2534316012067244E-3</v>
      </c>
      <c r="G52" s="764">
        <v>3.2534316012067244E-3</v>
      </c>
      <c r="H52" s="764">
        <v>-4.5609425938556769E-2</v>
      </c>
      <c r="I52" s="764">
        <v>-1.2346159282978109E-2</v>
      </c>
      <c r="J52" s="764">
        <v>7.9428950906939022E-3</v>
      </c>
      <c r="K52" s="764"/>
      <c r="L52" s="764">
        <v>3.2733754759636691E-2</v>
      </c>
    </row>
    <row r="53" spans="1:12" s="261" customFormat="1" ht="12.75" customHeight="1">
      <c r="A53" s="22" t="s">
        <v>545</v>
      </c>
      <c r="G53" s="724"/>
      <c r="H53" s="724"/>
      <c r="I53" s="724"/>
      <c r="J53" s="724"/>
      <c r="K53" s="724"/>
      <c r="L53" s="724"/>
    </row>
    <row r="54" spans="1:12" s="261" customFormat="1" ht="25.5" customHeight="1">
      <c r="A54" s="1137" t="s">
        <v>1593</v>
      </c>
      <c r="B54" s="1137"/>
      <c r="C54" s="1137"/>
      <c r="D54" s="1137"/>
      <c r="E54" s="1137"/>
      <c r="F54" s="1137"/>
      <c r="G54" s="1137"/>
      <c r="H54" s="1137"/>
      <c r="I54" s="1137"/>
      <c r="J54" s="1137"/>
      <c r="K54" s="1137"/>
      <c r="L54" s="1137"/>
    </row>
    <row r="55" spans="1:12" s="261" customFormat="1" ht="20.25" customHeight="1">
      <c r="A55" s="1136" t="s">
        <v>171</v>
      </c>
      <c r="B55" s="1136"/>
      <c r="C55" s="1136"/>
      <c r="D55" s="1136"/>
      <c r="E55" s="1136"/>
      <c r="F55" s="1136"/>
      <c r="G55" s="1136"/>
      <c r="H55" s="1136"/>
      <c r="I55" s="1136"/>
      <c r="J55" s="1136"/>
      <c r="K55" s="1136"/>
      <c r="L55" s="1136"/>
    </row>
    <row r="56" spans="1:12" s="261" customFormat="1" ht="24" customHeight="1">
      <c r="A56" s="1132" t="s">
        <v>1592</v>
      </c>
      <c r="B56" s="1132"/>
      <c r="C56" s="1132"/>
      <c r="D56" s="1132"/>
      <c r="E56" s="1132"/>
      <c r="F56" s="1132"/>
      <c r="G56" s="1132"/>
      <c r="H56" s="1132"/>
      <c r="I56" s="1132"/>
      <c r="J56" s="1132"/>
      <c r="K56" s="1132"/>
      <c r="L56" s="1132"/>
    </row>
    <row r="57" spans="1:12" s="261" customFormat="1" ht="21" customHeight="1">
      <c r="A57" s="1133" t="s">
        <v>1467</v>
      </c>
      <c r="B57" s="1133"/>
      <c r="C57" s="1133"/>
      <c r="D57" s="1133"/>
      <c r="E57" s="1133"/>
      <c r="F57" s="1133"/>
      <c r="G57" s="1133"/>
      <c r="H57" s="1133"/>
      <c r="I57" s="1133"/>
      <c r="J57" s="1133"/>
      <c r="K57" s="1133"/>
      <c r="L57" s="1133"/>
    </row>
    <row r="58" spans="1:12" s="261" customFormat="1" ht="12.75" customHeight="1">
      <c r="F58" s="178"/>
    </row>
    <row r="59" spans="1:12" s="261" customFormat="1" ht="12.75" customHeight="1">
      <c r="A59" s="610" t="s">
        <v>81</v>
      </c>
    </row>
    <row r="60" spans="1:12" s="261" customFormat="1" ht="12.75" customHeight="1">
      <c r="A60" s="610"/>
    </row>
    <row r="61" spans="1:12" s="261" customFormat="1" ht="12.75" customHeight="1"/>
    <row r="62" spans="1:12" s="261" customFormat="1" ht="12.75" customHeight="1"/>
    <row r="63" spans="1:12" s="261" customFormat="1" ht="12.75" customHeight="1"/>
    <row r="96" spans="12:12">
      <c r="L96" s="67" t="s">
        <v>803</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649</v>
      </c>
      <c r="AG1" s="137" t="str">
        <f>Naslovnica!A20</f>
        <v>Siječanj 2023.</v>
      </c>
    </row>
    <row r="2" spans="1:35" ht="12.75" customHeight="1">
      <c r="A2" s="549" t="s">
        <v>924</v>
      </c>
      <c r="AG2" s="527" t="str">
        <f>Naslovnica!A24</f>
        <v>January 2023</v>
      </c>
    </row>
    <row r="3" spans="1:35" ht="12.75" customHeight="1">
      <c r="A3" s="66"/>
      <c r="AG3" s="65"/>
    </row>
    <row r="4" spans="1:35" ht="12.75" customHeight="1">
      <c r="I4" s="177"/>
      <c r="J4" s="177"/>
      <c r="K4" s="177"/>
      <c r="AG4" s="13" t="s">
        <v>1537</v>
      </c>
    </row>
    <row r="5" spans="1:35" ht="15" customHeight="1">
      <c r="A5" s="693" t="s">
        <v>132</v>
      </c>
      <c r="B5" s="1143" t="s">
        <v>561</v>
      </c>
      <c r="C5" s="1143"/>
      <c r="D5" s="1143"/>
      <c r="E5" s="1143"/>
      <c r="F5" s="1143"/>
      <c r="G5" s="1143"/>
      <c r="H5" s="1143"/>
      <c r="I5" s="1143"/>
      <c r="J5" s="1144" t="s">
        <v>555</v>
      </c>
      <c r="K5" s="1144"/>
      <c r="L5" s="1143" t="s">
        <v>560</v>
      </c>
      <c r="M5" s="1143"/>
      <c r="N5" s="1143"/>
      <c r="O5" s="1143"/>
      <c r="P5" s="1143"/>
      <c r="Q5" s="1143"/>
      <c r="R5" s="1143"/>
      <c r="S5" s="1143"/>
      <c r="T5" s="1144" t="s">
        <v>556</v>
      </c>
      <c r="U5" s="1144"/>
      <c r="V5" s="1143" t="s">
        <v>559</v>
      </c>
      <c r="W5" s="1143"/>
      <c r="X5" s="1143"/>
      <c r="Y5" s="1143"/>
      <c r="Z5" s="1143"/>
      <c r="AA5" s="1143"/>
      <c r="AB5" s="1143"/>
      <c r="AC5" s="1143"/>
      <c r="AD5" s="1144" t="s">
        <v>557</v>
      </c>
      <c r="AE5" s="1144"/>
      <c r="AF5" s="1146" t="s">
        <v>558</v>
      </c>
      <c r="AG5" s="1146"/>
    </row>
    <row r="6" spans="1:35" ht="22.5" customHeight="1">
      <c r="A6" s="1145" t="s">
        <v>562</v>
      </c>
      <c r="B6" s="1134" t="s">
        <v>133</v>
      </c>
      <c r="C6" s="1134"/>
      <c r="D6" s="1134" t="s">
        <v>134</v>
      </c>
      <c r="E6" s="1134"/>
      <c r="F6" s="1134" t="s">
        <v>135</v>
      </c>
      <c r="G6" s="1134"/>
      <c r="H6" s="1134" t="s">
        <v>136</v>
      </c>
      <c r="I6" s="1134"/>
      <c r="J6" s="1144"/>
      <c r="K6" s="1144"/>
      <c r="L6" s="1134" t="s">
        <v>133</v>
      </c>
      <c r="M6" s="1134"/>
      <c r="N6" s="1134" t="s">
        <v>134</v>
      </c>
      <c r="O6" s="1134"/>
      <c r="P6" s="1134" t="s">
        <v>135</v>
      </c>
      <c r="Q6" s="1134"/>
      <c r="R6" s="1134" t="s">
        <v>136</v>
      </c>
      <c r="S6" s="1134"/>
      <c r="T6" s="1144"/>
      <c r="U6" s="1144"/>
      <c r="V6" s="1134" t="s">
        <v>133</v>
      </c>
      <c r="W6" s="1134"/>
      <c r="X6" s="1134" t="s">
        <v>134</v>
      </c>
      <c r="Y6" s="1134"/>
      <c r="Z6" s="1134" t="s">
        <v>135</v>
      </c>
      <c r="AA6" s="1134"/>
      <c r="AB6" s="1134" t="s">
        <v>136</v>
      </c>
      <c r="AC6" s="1134"/>
      <c r="AD6" s="1144"/>
      <c r="AE6" s="1144"/>
      <c r="AF6" s="1146"/>
      <c r="AG6" s="1146"/>
    </row>
    <row r="7" spans="1:35">
      <c r="A7" s="1145"/>
      <c r="B7" s="693" t="s">
        <v>31</v>
      </c>
      <c r="C7" s="693" t="s">
        <v>32</v>
      </c>
      <c r="D7" s="693" t="s">
        <v>31</v>
      </c>
      <c r="E7" s="693" t="s">
        <v>32</v>
      </c>
      <c r="F7" s="693" t="s">
        <v>31</v>
      </c>
      <c r="G7" s="693" t="s">
        <v>32</v>
      </c>
      <c r="H7" s="693" t="s">
        <v>31</v>
      </c>
      <c r="I7" s="693" t="s">
        <v>32</v>
      </c>
      <c r="J7" s="693" t="s">
        <v>31</v>
      </c>
      <c r="K7" s="693" t="s">
        <v>32</v>
      </c>
      <c r="L7" s="693" t="s">
        <v>31</v>
      </c>
      <c r="M7" s="693" t="s">
        <v>32</v>
      </c>
      <c r="N7" s="693" t="s">
        <v>31</v>
      </c>
      <c r="O7" s="693" t="s">
        <v>32</v>
      </c>
      <c r="P7" s="693" t="s">
        <v>31</v>
      </c>
      <c r="Q7" s="693" t="s">
        <v>32</v>
      </c>
      <c r="R7" s="693" t="s">
        <v>31</v>
      </c>
      <c r="S7" s="693" t="s">
        <v>32</v>
      </c>
      <c r="T7" s="693" t="s">
        <v>31</v>
      </c>
      <c r="U7" s="693" t="s">
        <v>32</v>
      </c>
      <c r="V7" s="693" t="s">
        <v>31</v>
      </c>
      <c r="W7" s="693" t="s">
        <v>32</v>
      </c>
      <c r="X7" s="693" t="s">
        <v>31</v>
      </c>
      <c r="Y7" s="693" t="s">
        <v>32</v>
      </c>
      <c r="Z7" s="693" t="s">
        <v>31</v>
      </c>
      <c r="AA7" s="693" t="s">
        <v>32</v>
      </c>
      <c r="AB7" s="693" t="s">
        <v>31</v>
      </c>
      <c r="AC7" s="693" t="s">
        <v>32</v>
      </c>
      <c r="AD7" s="693" t="s">
        <v>31</v>
      </c>
      <c r="AE7" s="693" t="s">
        <v>32</v>
      </c>
      <c r="AF7" s="693" t="s">
        <v>31</v>
      </c>
      <c r="AG7" s="693" t="s">
        <v>32</v>
      </c>
    </row>
    <row r="8" spans="1:35">
      <c r="A8" s="1145"/>
      <c r="B8" s="694" t="s">
        <v>29</v>
      </c>
      <c r="C8" s="694" t="s">
        <v>30</v>
      </c>
      <c r="D8" s="694" t="s">
        <v>29</v>
      </c>
      <c r="E8" s="694" t="s">
        <v>30</v>
      </c>
      <c r="F8" s="694" t="s">
        <v>29</v>
      </c>
      <c r="G8" s="694" t="s">
        <v>30</v>
      </c>
      <c r="H8" s="694" t="s">
        <v>29</v>
      </c>
      <c r="I8" s="694" t="s">
        <v>30</v>
      </c>
      <c r="J8" s="694" t="s">
        <v>29</v>
      </c>
      <c r="K8" s="694" t="s">
        <v>30</v>
      </c>
      <c r="L8" s="694" t="s">
        <v>29</v>
      </c>
      <c r="M8" s="694" t="s">
        <v>30</v>
      </c>
      <c r="N8" s="694" t="s">
        <v>29</v>
      </c>
      <c r="O8" s="694" t="s">
        <v>30</v>
      </c>
      <c r="P8" s="694" t="s">
        <v>29</v>
      </c>
      <c r="Q8" s="694" t="s">
        <v>30</v>
      </c>
      <c r="R8" s="694" t="s">
        <v>29</v>
      </c>
      <c r="S8" s="694" t="s">
        <v>30</v>
      </c>
      <c r="T8" s="694" t="s">
        <v>29</v>
      </c>
      <c r="U8" s="694" t="s">
        <v>30</v>
      </c>
      <c r="V8" s="694" t="s">
        <v>29</v>
      </c>
      <c r="W8" s="694" t="s">
        <v>30</v>
      </c>
      <c r="X8" s="694" t="s">
        <v>29</v>
      </c>
      <c r="Y8" s="694" t="s">
        <v>30</v>
      </c>
      <c r="Z8" s="694" t="s">
        <v>29</v>
      </c>
      <c r="AA8" s="694" t="s">
        <v>30</v>
      </c>
      <c r="AB8" s="694" t="s">
        <v>29</v>
      </c>
      <c r="AC8" s="694" t="s">
        <v>30</v>
      </c>
      <c r="AD8" s="694" t="s">
        <v>29</v>
      </c>
      <c r="AE8" s="694" t="s">
        <v>30</v>
      </c>
      <c r="AF8" s="694" t="s">
        <v>29</v>
      </c>
      <c r="AG8" s="694" t="s">
        <v>30</v>
      </c>
    </row>
    <row r="9" spans="1:35" ht="18">
      <c r="A9" s="359" t="s">
        <v>423</v>
      </c>
      <c r="B9" s="360">
        <v>2084.14995</v>
      </c>
      <c r="C9" s="361">
        <v>2.523919203390932E-2</v>
      </c>
      <c r="D9" s="360">
        <v>2864.23369</v>
      </c>
      <c r="E9" s="361">
        <v>5.4460363975163129E-2</v>
      </c>
      <c r="F9" s="360">
        <v>5687.7342399999998</v>
      </c>
      <c r="G9" s="361">
        <v>7.8855112359423066E-2</v>
      </c>
      <c r="H9" s="360">
        <v>2658.1387200000004</v>
      </c>
      <c r="I9" s="361">
        <v>4.2030969909577359E-2</v>
      </c>
      <c r="J9" s="360">
        <v>13294.256600000001</v>
      </c>
      <c r="K9" s="361">
        <v>4.9139664596890405E-2</v>
      </c>
      <c r="L9" s="360">
        <v>31686.953410000002</v>
      </c>
      <c r="M9" s="361">
        <v>5.2844682345649201E-3</v>
      </c>
      <c r="N9" s="360">
        <v>35671.344159999993</v>
      </c>
      <c r="O9" s="361">
        <v>1.4564168696696798E-2</v>
      </c>
      <c r="P9" s="360">
        <v>35026.680650000002</v>
      </c>
      <c r="Q9" s="361">
        <v>1.2528877047583296E-2</v>
      </c>
      <c r="R9" s="360">
        <v>121481.87145000001</v>
      </c>
      <c r="S9" s="361">
        <v>2.4704051015160336E-2</v>
      </c>
      <c r="T9" s="360">
        <v>223866.84967</v>
      </c>
      <c r="U9" s="361">
        <v>1.385429532464315E-2</v>
      </c>
      <c r="V9" s="360">
        <v>28974.47118</v>
      </c>
      <c r="W9" s="361">
        <v>4.9398601486087851E-2</v>
      </c>
      <c r="X9" s="360">
        <v>3348.6361900000002</v>
      </c>
      <c r="Y9" s="361">
        <v>2.0132860634746851E-2</v>
      </c>
      <c r="Z9" s="360">
        <v>4953.7763800000002</v>
      </c>
      <c r="AA9" s="361">
        <v>1.9838344210368321E-2</v>
      </c>
      <c r="AB9" s="360">
        <v>14560.136759999999</v>
      </c>
      <c r="AC9" s="361">
        <v>3.0524350824958017E-2</v>
      </c>
      <c r="AD9" s="360">
        <v>51837.020510000002</v>
      </c>
      <c r="AE9" s="361">
        <v>3.5034977347607112E-2</v>
      </c>
      <c r="AF9" s="360">
        <v>288998.12677999999</v>
      </c>
      <c r="AG9" s="361">
        <v>1.6137231850738371E-2</v>
      </c>
    </row>
    <row r="10" spans="1:35" ht="18">
      <c r="A10" s="359" t="s">
        <v>424</v>
      </c>
      <c r="B10" s="362">
        <v>288.04181</v>
      </c>
      <c r="C10" s="363">
        <v>3.4882051343689655E-3</v>
      </c>
      <c r="D10" s="362">
        <v>39.119790000000002</v>
      </c>
      <c r="E10" s="363">
        <v>7.4382129135278302E-4</v>
      </c>
      <c r="F10" s="362">
        <v>121.34333000000001</v>
      </c>
      <c r="G10" s="363">
        <v>1.6823117110367225E-3</v>
      </c>
      <c r="H10" s="362">
        <v>273.96110999999996</v>
      </c>
      <c r="I10" s="363">
        <v>4.3319225908587692E-3</v>
      </c>
      <c r="J10" s="362">
        <v>722.46604000000002</v>
      </c>
      <c r="K10" s="363">
        <v>2.6704568714465467E-3</v>
      </c>
      <c r="L10" s="362">
        <v>20589.56684</v>
      </c>
      <c r="M10" s="363">
        <v>3.4337448135703E-3</v>
      </c>
      <c r="N10" s="362">
        <v>233.18553</v>
      </c>
      <c r="O10" s="363">
        <v>9.5206768248361191E-5</v>
      </c>
      <c r="P10" s="362">
        <v>1283.2046</v>
      </c>
      <c r="Q10" s="363">
        <v>4.5899618125228508E-4</v>
      </c>
      <c r="R10" s="362">
        <v>3510.5483399999998</v>
      </c>
      <c r="S10" s="363">
        <v>7.1389059328280896E-4</v>
      </c>
      <c r="T10" s="362">
        <v>25616.50531</v>
      </c>
      <c r="U10" s="361">
        <v>1.5853112252804831E-3</v>
      </c>
      <c r="V10" s="362">
        <v>1353.3200200000001</v>
      </c>
      <c r="W10" s="363">
        <v>2.3072764964652734E-3</v>
      </c>
      <c r="X10" s="362">
        <v>17.111930000000001</v>
      </c>
      <c r="Y10" s="363">
        <v>1.0288131714945829E-4</v>
      </c>
      <c r="Z10" s="362">
        <v>11.544079999999999</v>
      </c>
      <c r="AA10" s="363">
        <v>4.6230474503580385E-5</v>
      </c>
      <c r="AB10" s="362">
        <v>444.55975000000001</v>
      </c>
      <c r="AC10" s="363">
        <v>9.3198971928170476E-4</v>
      </c>
      <c r="AD10" s="362">
        <v>1826.5357800000002</v>
      </c>
      <c r="AE10" s="363">
        <v>1.234496872067501E-3</v>
      </c>
      <c r="AF10" s="362">
        <v>28165.507129999998</v>
      </c>
      <c r="AG10" s="361">
        <v>1.5727206394539478E-3</v>
      </c>
    </row>
    <row r="11" spans="1:35" ht="27">
      <c r="A11" s="359" t="s">
        <v>425</v>
      </c>
      <c r="B11" s="362">
        <v>80331.040040000007</v>
      </c>
      <c r="C11" s="363">
        <v>0.97281414221333684</v>
      </c>
      <c r="D11" s="362">
        <v>49707.769460000003</v>
      </c>
      <c r="E11" s="363">
        <v>0.94514048439430864</v>
      </c>
      <c r="F11" s="362">
        <v>66340.914539999998</v>
      </c>
      <c r="G11" s="363">
        <v>0.91975469481123007</v>
      </c>
      <c r="H11" s="362">
        <v>60325.519380000005</v>
      </c>
      <c r="I11" s="363">
        <v>0.95387801650938886</v>
      </c>
      <c r="J11" s="362">
        <v>256705.24342000001</v>
      </c>
      <c r="K11" s="363">
        <v>0.94886159801683889</v>
      </c>
      <c r="L11" s="362">
        <v>5969272.0726899998</v>
      </c>
      <c r="M11" s="363">
        <v>0.99550209966385672</v>
      </c>
      <c r="N11" s="362">
        <v>2413995.55327</v>
      </c>
      <c r="O11" s="363">
        <v>0.98560453211977317</v>
      </c>
      <c r="P11" s="362">
        <v>2760410.9148200001</v>
      </c>
      <c r="Q11" s="363">
        <v>0.98738585303505511</v>
      </c>
      <c r="R11" s="362">
        <v>4795493.3697799994</v>
      </c>
      <c r="S11" s="363">
        <v>0.9751917009170199</v>
      </c>
      <c r="T11" s="362">
        <v>15939171.910560001</v>
      </c>
      <c r="U11" s="363">
        <v>0.9864166811864834</v>
      </c>
      <c r="V11" s="362">
        <v>558004.29278999998</v>
      </c>
      <c r="W11" s="363">
        <v>0.9513420112421701</v>
      </c>
      <c r="X11" s="362">
        <v>163256.54866</v>
      </c>
      <c r="Y11" s="363">
        <v>0.98154029144669419</v>
      </c>
      <c r="Z11" s="362">
        <v>245043.14478</v>
      </c>
      <c r="AA11" s="363">
        <v>0.98132210250006469</v>
      </c>
      <c r="AB11" s="362">
        <v>462969.17945</v>
      </c>
      <c r="AC11" s="363">
        <v>0.97058385423261251</v>
      </c>
      <c r="AD11" s="362">
        <v>1429273.1656799999</v>
      </c>
      <c r="AE11" s="363">
        <v>0.96599982966770837</v>
      </c>
      <c r="AF11" s="362">
        <v>17625150.319660001</v>
      </c>
      <c r="AG11" s="363">
        <v>0.98416256285627968</v>
      </c>
    </row>
    <row r="12" spans="1:35" ht="18.75">
      <c r="A12" s="359" t="s">
        <v>426</v>
      </c>
      <c r="B12" s="364">
        <v>59314.384749999997</v>
      </c>
      <c r="C12" s="365">
        <v>0.71830107381593755</v>
      </c>
      <c r="D12" s="364">
        <v>30831.883409999999</v>
      </c>
      <c r="E12" s="365">
        <v>0.5862355430043118</v>
      </c>
      <c r="F12" s="364">
        <v>43880.557890000004</v>
      </c>
      <c r="G12" s="365">
        <v>0.6083628694314871</v>
      </c>
      <c r="H12" s="364">
        <v>33706.643040000003</v>
      </c>
      <c r="I12" s="365">
        <v>0.532975532355627</v>
      </c>
      <c r="J12" s="364">
        <v>167733.46909</v>
      </c>
      <c r="K12" s="365">
        <v>0.61999453303432428</v>
      </c>
      <c r="L12" s="364">
        <v>4787047.6596400002</v>
      </c>
      <c r="M12" s="365">
        <v>0.79834122793049944</v>
      </c>
      <c r="N12" s="364">
        <v>1672629.9432300001</v>
      </c>
      <c r="O12" s="365">
        <v>0.68291412151675168</v>
      </c>
      <c r="P12" s="364">
        <v>2051336.5369200001</v>
      </c>
      <c r="Q12" s="365">
        <v>0.73375332110683444</v>
      </c>
      <c r="R12" s="364">
        <v>3285746.3470100001</v>
      </c>
      <c r="S12" s="365">
        <v>0.66817578961006163</v>
      </c>
      <c r="T12" s="364">
        <v>11796760.4868</v>
      </c>
      <c r="U12" s="365">
        <v>0.7300580854160742</v>
      </c>
      <c r="V12" s="364">
        <v>509989.28006999998</v>
      </c>
      <c r="W12" s="365">
        <v>0.86948117368038103</v>
      </c>
      <c r="X12" s="364">
        <v>144518.06349999999</v>
      </c>
      <c r="Y12" s="365">
        <v>0.86887970700961559</v>
      </c>
      <c r="Z12" s="364">
        <v>225046.01208000001</v>
      </c>
      <c r="AA12" s="365">
        <v>0.90123976302978537</v>
      </c>
      <c r="AB12" s="364">
        <v>384155.80616000004</v>
      </c>
      <c r="AC12" s="365">
        <v>0.80535689959222667</v>
      </c>
      <c r="AD12" s="364">
        <v>1263709.16181</v>
      </c>
      <c r="AE12" s="365">
        <v>0.85410043676094227</v>
      </c>
      <c r="AF12" s="364">
        <v>13228203.117699999</v>
      </c>
      <c r="AG12" s="365">
        <v>0.7386434751581854</v>
      </c>
    </row>
    <row r="13" spans="1:35" ht="19.5">
      <c r="A13" s="366" t="s">
        <v>427</v>
      </c>
      <c r="B13" s="364">
        <v>21077.733100000001</v>
      </c>
      <c r="C13" s="365">
        <v>0.25525272466618193</v>
      </c>
      <c r="D13" s="364">
        <v>11959.418039999999</v>
      </c>
      <c r="E13" s="365">
        <v>0.22739564221435157</v>
      </c>
      <c r="F13" s="364">
        <v>21185.941920000001</v>
      </c>
      <c r="G13" s="365">
        <v>0.29372325781202663</v>
      </c>
      <c r="H13" s="364">
        <v>11544.181070000001</v>
      </c>
      <c r="I13" s="365">
        <v>0.18253867773457758</v>
      </c>
      <c r="J13" s="364">
        <v>65767.274130000005</v>
      </c>
      <c r="K13" s="365">
        <v>0.24309608949476327</v>
      </c>
      <c r="L13" s="364">
        <v>808236.70841999992</v>
      </c>
      <c r="M13" s="365">
        <v>0.13479052897230864</v>
      </c>
      <c r="N13" s="364">
        <v>430035.70613000001</v>
      </c>
      <c r="O13" s="365">
        <v>0.17557826084679984</v>
      </c>
      <c r="P13" s="364">
        <v>499151.97538000002</v>
      </c>
      <c r="Q13" s="365">
        <v>0.17854428714170334</v>
      </c>
      <c r="R13" s="364">
        <v>453429.42922000005</v>
      </c>
      <c r="S13" s="365">
        <v>9.2207533663459323E-2</v>
      </c>
      <c r="T13" s="364">
        <v>2190853.8191499999</v>
      </c>
      <c r="U13" s="365">
        <v>0.13558387884748951</v>
      </c>
      <c r="V13" s="364">
        <v>0</v>
      </c>
      <c r="W13" s="365">
        <v>0</v>
      </c>
      <c r="X13" s="364">
        <v>0</v>
      </c>
      <c r="Y13" s="365">
        <v>0</v>
      </c>
      <c r="Z13" s="364">
        <v>0</v>
      </c>
      <c r="AA13" s="365">
        <v>0</v>
      </c>
      <c r="AB13" s="364">
        <v>0</v>
      </c>
      <c r="AC13" s="365">
        <v>0</v>
      </c>
      <c r="AD13" s="364">
        <v>0</v>
      </c>
      <c r="AE13" s="365">
        <v>0</v>
      </c>
      <c r="AF13" s="364">
        <v>2256621.0932799997</v>
      </c>
      <c r="AG13" s="365">
        <v>0.1260064145995225</v>
      </c>
      <c r="AH13" s="132"/>
      <c r="AI13" s="76"/>
    </row>
    <row r="14" spans="1:35" ht="19.5">
      <c r="A14" s="366" t="s">
        <v>428</v>
      </c>
      <c r="B14" s="364">
        <v>26939.912190000003</v>
      </c>
      <c r="C14" s="365">
        <v>0.3262440963713118</v>
      </c>
      <c r="D14" s="364">
        <v>13168.08856</v>
      </c>
      <c r="E14" s="365">
        <v>0.25037722946230051</v>
      </c>
      <c r="F14" s="364">
        <v>20792.246449999999</v>
      </c>
      <c r="G14" s="365">
        <v>0.28826503856121893</v>
      </c>
      <c r="H14" s="364">
        <v>16804.429629999999</v>
      </c>
      <c r="I14" s="365">
        <v>0.26571467877573379</v>
      </c>
      <c r="J14" s="364">
        <v>77704.676830000011</v>
      </c>
      <c r="K14" s="365">
        <v>0.28722040441403551</v>
      </c>
      <c r="L14" s="364">
        <v>3700934.8696599999</v>
      </c>
      <c r="M14" s="365">
        <v>0.61720899778076621</v>
      </c>
      <c r="N14" s="364">
        <v>1133041.5571199998</v>
      </c>
      <c r="O14" s="365">
        <v>0.46260685619937963</v>
      </c>
      <c r="P14" s="364">
        <v>1424517.6661099999</v>
      </c>
      <c r="Q14" s="365">
        <v>0.50954319277760352</v>
      </c>
      <c r="R14" s="364">
        <v>2757547.8237600001</v>
      </c>
      <c r="S14" s="365">
        <v>0.56076352217663672</v>
      </c>
      <c r="T14" s="364">
        <v>9016041.9166499991</v>
      </c>
      <c r="U14" s="365">
        <v>0.55796964828316797</v>
      </c>
      <c r="V14" s="364">
        <v>425749.47219999996</v>
      </c>
      <c r="W14" s="365">
        <v>0.72586065089730611</v>
      </c>
      <c r="X14" s="364">
        <v>125973.78445000001</v>
      </c>
      <c r="Y14" s="365">
        <v>0.75738673957396663</v>
      </c>
      <c r="Z14" s="364">
        <v>203905.09887000002</v>
      </c>
      <c r="AA14" s="365">
        <v>0.81657693592383052</v>
      </c>
      <c r="AB14" s="364">
        <v>353569.91911000002</v>
      </c>
      <c r="AC14" s="365">
        <v>0.74123563740933351</v>
      </c>
      <c r="AD14" s="364">
        <v>1109198.2746299999</v>
      </c>
      <c r="AE14" s="365">
        <v>0.74967149043935177</v>
      </c>
      <c r="AF14" s="364">
        <v>10202944.868109997</v>
      </c>
      <c r="AG14" s="365">
        <v>0.56971748824631696</v>
      </c>
      <c r="AH14" s="132"/>
      <c r="AI14" s="76"/>
    </row>
    <row r="15" spans="1:35" ht="19.5">
      <c r="A15" s="366" t="s">
        <v>429</v>
      </c>
      <c r="B15" s="364">
        <v>0</v>
      </c>
      <c r="C15" s="365">
        <v>0</v>
      </c>
      <c r="D15" s="364">
        <v>0</v>
      </c>
      <c r="E15" s="365">
        <v>0</v>
      </c>
      <c r="F15" s="364">
        <v>134.48683</v>
      </c>
      <c r="G15" s="365">
        <v>1.8645340381643126E-3</v>
      </c>
      <c r="H15" s="364">
        <v>0</v>
      </c>
      <c r="I15" s="365">
        <v>0</v>
      </c>
      <c r="J15" s="364">
        <v>134.48683</v>
      </c>
      <c r="K15" s="365">
        <v>4.9710472106420883E-4</v>
      </c>
      <c r="L15" s="364">
        <v>0</v>
      </c>
      <c r="M15" s="365">
        <v>0</v>
      </c>
      <c r="N15" s="364">
        <v>0</v>
      </c>
      <c r="O15" s="365">
        <v>0</v>
      </c>
      <c r="P15" s="364">
        <v>0</v>
      </c>
      <c r="Q15" s="365">
        <v>0</v>
      </c>
      <c r="R15" s="364">
        <v>0</v>
      </c>
      <c r="S15" s="365">
        <v>0</v>
      </c>
      <c r="T15" s="364">
        <v>0</v>
      </c>
      <c r="U15" s="365">
        <v>0</v>
      </c>
      <c r="V15" s="364">
        <v>0</v>
      </c>
      <c r="W15" s="365">
        <v>0</v>
      </c>
      <c r="X15" s="364">
        <v>0</v>
      </c>
      <c r="Y15" s="365">
        <v>0</v>
      </c>
      <c r="Z15" s="364">
        <v>167.69779</v>
      </c>
      <c r="AA15" s="365">
        <v>6.7157784811797724E-4</v>
      </c>
      <c r="AB15" s="364">
        <v>0</v>
      </c>
      <c r="AC15" s="365">
        <v>0</v>
      </c>
      <c r="AD15" s="364">
        <v>167.69779</v>
      </c>
      <c r="AE15" s="365">
        <v>1.1334155042264359E-4</v>
      </c>
      <c r="AF15" s="364">
        <v>302.18462</v>
      </c>
      <c r="AG15" s="365">
        <v>1.6873546306338003E-5</v>
      </c>
      <c r="AI15" s="76"/>
    </row>
    <row r="16" spans="1:35" ht="19.5">
      <c r="A16" s="366" t="s">
        <v>430</v>
      </c>
      <c r="B16" s="364">
        <v>524.86977000000002</v>
      </c>
      <c r="C16" s="365">
        <v>6.3562071998820519E-3</v>
      </c>
      <c r="D16" s="364">
        <v>695.00389000000007</v>
      </c>
      <c r="E16" s="365">
        <v>1.3214761402221421E-2</v>
      </c>
      <c r="F16" s="364">
        <v>32.203969999999998</v>
      </c>
      <c r="G16" s="365">
        <v>4.4647790589623078E-4</v>
      </c>
      <c r="H16" s="364">
        <v>472.41290000000004</v>
      </c>
      <c r="I16" s="365">
        <v>7.4698781652735484E-3</v>
      </c>
      <c r="J16" s="364">
        <v>1724.4905300000003</v>
      </c>
      <c r="K16" s="365">
        <v>6.3742478270438817E-3</v>
      </c>
      <c r="L16" s="364">
        <v>16700.029490000001</v>
      </c>
      <c r="M16" s="365">
        <v>2.7850823717357311E-3</v>
      </c>
      <c r="N16" s="364">
        <v>45605.967750000003</v>
      </c>
      <c r="O16" s="365">
        <v>1.8620352653599407E-2</v>
      </c>
      <c r="P16" s="364">
        <v>22983.507440000001</v>
      </c>
      <c r="Q16" s="365">
        <v>8.2210912793980653E-3</v>
      </c>
      <c r="R16" s="364">
        <v>11998.756800000001</v>
      </c>
      <c r="S16" s="365">
        <v>2.4400175644948216E-3</v>
      </c>
      <c r="T16" s="364">
        <v>97288.261480000016</v>
      </c>
      <c r="U16" s="365">
        <v>6.0208124076963267E-3</v>
      </c>
      <c r="V16" s="364">
        <v>8874.8732400000008</v>
      </c>
      <c r="W16" s="365">
        <v>1.5130779219360556E-2</v>
      </c>
      <c r="X16" s="364">
        <v>8592.8316300000006</v>
      </c>
      <c r="Y16" s="365">
        <v>5.1662310220876702E-2</v>
      </c>
      <c r="Z16" s="364">
        <v>6666.7927399999999</v>
      </c>
      <c r="AA16" s="365">
        <v>2.6698445591785993E-2</v>
      </c>
      <c r="AB16" s="364">
        <v>17591.680909999999</v>
      </c>
      <c r="AC16" s="365">
        <v>3.6879779946349674E-2</v>
      </c>
      <c r="AD16" s="364">
        <v>41726.178520000001</v>
      </c>
      <c r="AE16" s="365">
        <v>2.8201383969751821E-2</v>
      </c>
      <c r="AF16" s="364">
        <v>140738.93053000001</v>
      </c>
      <c r="AG16" s="365">
        <v>7.8586556172264566E-3</v>
      </c>
      <c r="AI16" s="76"/>
    </row>
    <row r="17" spans="1:35" ht="19.5">
      <c r="A17" s="367" t="s">
        <v>431</v>
      </c>
      <c r="B17" s="364">
        <v>0</v>
      </c>
      <c r="C17" s="365">
        <v>0</v>
      </c>
      <c r="D17" s="364">
        <v>664.36080000000004</v>
      </c>
      <c r="E17" s="365">
        <v>1.2632115565553088E-2</v>
      </c>
      <c r="F17" s="364">
        <v>0</v>
      </c>
      <c r="G17" s="365">
        <v>0</v>
      </c>
      <c r="H17" s="364">
        <v>0</v>
      </c>
      <c r="I17" s="365">
        <v>0</v>
      </c>
      <c r="J17" s="364">
        <v>664.36080000000004</v>
      </c>
      <c r="K17" s="365">
        <v>2.4556820186035664E-3</v>
      </c>
      <c r="L17" s="364">
        <v>2249.8237599999998</v>
      </c>
      <c r="M17" s="365">
        <v>3.752055945314501E-4</v>
      </c>
      <c r="N17" s="364">
        <v>7396.0116799999996</v>
      </c>
      <c r="O17" s="365">
        <v>3.0197001073777284E-3</v>
      </c>
      <c r="P17" s="364">
        <v>6545.4643399999995</v>
      </c>
      <c r="Q17" s="365">
        <v>2.3412814578306594E-3</v>
      </c>
      <c r="R17" s="364">
        <v>4378.4365399999997</v>
      </c>
      <c r="S17" s="365">
        <v>8.9038074866438935E-4</v>
      </c>
      <c r="T17" s="364">
        <v>20569.736319999996</v>
      </c>
      <c r="U17" s="365">
        <v>1.272985268463837E-3</v>
      </c>
      <c r="V17" s="364">
        <v>0</v>
      </c>
      <c r="W17" s="365">
        <v>0</v>
      </c>
      <c r="X17" s="364">
        <v>0</v>
      </c>
      <c r="Y17" s="365">
        <v>0</v>
      </c>
      <c r="Z17" s="364">
        <v>0</v>
      </c>
      <c r="AA17" s="365">
        <v>0</v>
      </c>
      <c r="AB17" s="364">
        <v>0</v>
      </c>
      <c r="AC17" s="365">
        <v>0</v>
      </c>
      <c r="AD17" s="364">
        <v>0</v>
      </c>
      <c r="AE17" s="365">
        <v>0</v>
      </c>
      <c r="AF17" s="364">
        <v>21234.097119999995</v>
      </c>
      <c r="AG17" s="365">
        <v>1.1856808630022217E-3</v>
      </c>
      <c r="AH17" s="132"/>
      <c r="AI17" s="76"/>
    </row>
    <row r="18" spans="1:35" ht="19.5">
      <c r="A18" s="367" t="s">
        <v>432</v>
      </c>
      <c r="B18" s="364">
        <v>268.91095000000001</v>
      </c>
      <c r="C18" s="365">
        <v>3.2565291701160889E-3</v>
      </c>
      <c r="D18" s="364">
        <v>183.9847</v>
      </c>
      <c r="E18" s="365">
        <v>3.4982738185239332E-3</v>
      </c>
      <c r="F18" s="364">
        <v>0</v>
      </c>
      <c r="G18" s="365">
        <v>0</v>
      </c>
      <c r="H18" s="364">
        <v>1682.1971000000001</v>
      </c>
      <c r="I18" s="365">
        <v>2.6599204608884482E-2</v>
      </c>
      <c r="J18" s="364">
        <v>2135.0927500000003</v>
      </c>
      <c r="K18" s="365">
        <v>7.8919600226651544E-3</v>
      </c>
      <c r="L18" s="364">
        <v>15243.59899</v>
      </c>
      <c r="M18" s="365">
        <v>2.542191847881437E-3</v>
      </c>
      <c r="N18" s="364">
        <v>16540.83754</v>
      </c>
      <c r="O18" s="365">
        <v>6.7534194180255214E-3</v>
      </c>
      <c r="P18" s="364">
        <v>43739.273450000001</v>
      </c>
      <c r="Q18" s="365">
        <v>1.5645330046587629E-2</v>
      </c>
      <c r="R18" s="364">
        <v>16926.212230000001</v>
      </c>
      <c r="S18" s="365">
        <v>3.4420445242766369E-3</v>
      </c>
      <c r="T18" s="364">
        <v>92449.922210000004</v>
      </c>
      <c r="U18" s="365">
        <v>5.7213853990695056E-3</v>
      </c>
      <c r="V18" s="364">
        <v>3304.0619300000003</v>
      </c>
      <c r="W18" s="365">
        <v>5.6330981004438924E-3</v>
      </c>
      <c r="X18" s="364">
        <v>2643.2495400000003</v>
      </c>
      <c r="Y18" s="365">
        <v>1.5891894966254521E-2</v>
      </c>
      <c r="Z18" s="364">
        <v>3304.0619300000003</v>
      </c>
      <c r="AA18" s="365">
        <v>1.3231747424923911E-2</v>
      </c>
      <c r="AB18" s="364">
        <v>2986.8719799999999</v>
      </c>
      <c r="AC18" s="365">
        <v>6.2617769111364434E-3</v>
      </c>
      <c r="AD18" s="364">
        <v>12238.24538</v>
      </c>
      <c r="AE18" s="365">
        <v>8.2714370047569201E-3</v>
      </c>
      <c r="AF18" s="364">
        <v>106823.26034000001</v>
      </c>
      <c r="AG18" s="365">
        <v>5.9648542998018556E-3</v>
      </c>
    </row>
    <row r="19" spans="1:35" ht="19.5">
      <c r="A19" s="368" t="s">
        <v>433</v>
      </c>
      <c r="B19" s="364">
        <v>0</v>
      </c>
      <c r="C19" s="365">
        <v>0</v>
      </c>
      <c r="D19" s="364">
        <v>0</v>
      </c>
      <c r="E19" s="365">
        <v>0</v>
      </c>
      <c r="F19" s="364">
        <v>0</v>
      </c>
      <c r="G19" s="365">
        <v>0</v>
      </c>
      <c r="H19" s="364">
        <v>0</v>
      </c>
      <c r="I19" s="365">
        <v>0</v>
      </c>
      <c r="J19" s="364">
        <v>0</v>
      </c>
      <c r="K19" s="365">
        <v>0</v>
      </c>
      <c r="L19" s="364">
        <v>0</v>
      </c>
      <c r="M19" s="365">
        <v>0</v>
      </c>
      <c r="N19" s="364">
        <v>0</v>
      </c>
      <c r="O19" s="365">
        <v>0</v>
      </c>
      <c r="P19" s="364">
        <v>0</v>
      </c>
      <c r="Q19" s="365">
        <v>0</v>
      </c>
      <c r="R19" s="364">
        <v>26430.181079999998</v>
      </c>
      <c r="S19" s="365">
        <v>5.3747323279340663E-3</v>
      </c>
      <c r="T19" s="364">
        <v>26430.181079999998</v>
      </c>
      <c r="U19" s="365">
        <v>1.6356666237358759E-3</v>
      </c>
      <c r="V19" s="364">
        <v>6636.0806700000003</v>
      </c>
      <c r="W19" s="365">
        <v>1.1313859790929956E-2</v>
      </c>
      <c r="X19" s="364">
        <v>0</v>
      </c>
      <c r="Y19" s="365">
        <v>0</v>
      </c>
      <c r="Z19" s="364">
        <v>0</v>
      </c>
      <c r="AA19" s="365">
        <v>0</v>
      </c>
      <c r="AB19" s="364">
        <v>0</v>
      </c>
      <c r="AC19" s="365">
        <v>0</v>
      </c>
      <c r="AD19" s="364">
        <v>6636.0806700000003</v>
      </c>
      <c r="AE19" s="365">
        <v>4.4851137982649348E-3</v>
      </c>
      <c r="AF19" s="364">
        <v>33066.261749999998</v>
      </c>
      <c r="AG19" s="365">
        <v>1.8463715950074429E-3</v>
      </c>
    </row>
    <row r="20" spans="1:35" ht="17.25" customHeight="1">
      <c r="A20" s="359" t="s">
        <v>434</v>
      </c>
      <c r="B20" s="364">
        <v>10502.95874</v>
      </c>
      <c r="C20" s="365">
        <v>0.1271915164084457</v>
      </c>
      <c r="D20" s="364">
        <v>4161.0274200000003</v>
      </c>
      <c r="E20" s="365">
        <v>7.9117520541361258E-2</v>
      </c>
      <c r="F20" s="364">
        <v>1735.6787199999999</v>
      </c>
      <c r="G20" s="365">
        <v>2.406356111418096E-2</v>
      </c>
      <c r="H20" s="364">
        <v>3203.4223400000001</v>
      </c>
      <c r="I20" s="365">
        <v>5.0653093071157659E-2</v>
      </c>
      <c r="J20" s="364">
        <v>19603.087220000001</v>
      </c>
      <c r="K20" s="365">
        <v>7.2459044536148695E-2</v>
      </c>
      <c r="L20" s="364">
        <v>243682.62932000001</v>
      </c>
      <c r="M20" s="365">
        <v>4.0639221363275843E-2</v>
      </c>
      <c r="N20" s="364">
        <v>40009.863010000001</v>
      </c>
      <c r="O20" s="365">
        <v>1.6335532291569501E-2</v>
      </c>
      <c r="P20" s="364">
        <v>54398.650200000004</v>
      </c>
      <c r="Q20" s="365">
        <v>1.9458138403711186E-2</v>
      </c>
      <c r="R20" s="364">
        <v>15035.507380000001</v>
      </c>
      <c r="S20" s="365">
        <v>3.0575586045957291E-3</v>
      </c>
      <c r="T20" s="364">
        <v>353126.64991000009</v>
      </c>
      <c r="U20" s="365">
        <v>2.1853708586450984E-2</v>
      </c>
      <c r="V20" s="364">
        <v>65424.792030000004</v>
      </c>
      <c r="W20" s="365">
        <v>0.11154278567234049</v>
      </c>
      <c r="X20" s="364">
        <v>7308.1978799999997</v>
      </c>
      <c r="Y20" s="365">
        <v>4.3938762248517768E-2</v>
      </c>
      <c r="Z20" s="364">
        <v>11002.36075</v>
      </c>
      <c r="AA20" s="365">
        <v>4.4061056241126932E-2</v>
      </c>
      <c r="AB20" s="364">
        <v>10007.33416</v>
      </c>
      <c r="AC20" s="365">
        <v>2.0979705325407022E-2</v>
      </c>
      <c r="AD20" s="364">
        <v>93742.684819999995</v>
      </c>
      <c r="AE20" s="365">
        <v>6.335766999839422E-2</v>
      </c>
      <c r="AF20" s="364">
        <v>466472.42195000011</v>
      </c>
      <c r="AG20" s="365">
        <v>2.6047136391001514E-2</v>
      </c>
    </row>
    <row r="21" spans="1:35" ht="19.5">
      <c r="A21" s="366" t="s">
        <v>435</v>
      </c>
      <c r="B21" s="364">
        <v>21016.655289999999</v>
      </c>
      <c r="C21" s="365">
        <v>0.25451306839739923</v>
      </c>
      <c r="D21" s="364">
        <v>18875.886050000001</v>
      </c>
      <c r="E21" s="365">
        <v>0.35890494138999679</v>
      </c>
      <c r="F21" s="364">
        <v>22460.356649999998</v>
      </c>
      <c r="G21" s="365">
        <v>0.31139182537974297</v>
      </c>
      <c r="H21" s="364">
        <v>26618.876339999999</v>
      </c>
      <c r="I21" s="365">
        <v>0.4209024841537618</v>
      </c>
      <c r="J21" s="364">
        <v>88971.77433</v>
      </c>
      <c r="K21" s="365">
        <v>0.32886706498251456</v>
      </c>
      <c r="L21" s="364">
        <v>1182224.4130499999</v>
      </c>
      <c r="M21" s="365">
        <v>0.19716087173335742</v>
      </c>
      <c r="N21" s="364">
        <v>741365.61003999994</v>
      </c>
      <c r="O21" s="365">
        <v>0.30269041060302154</v>
      </c>
      <c r="P21" s="364">
        <v>709074.37789999996</v>
      </c>
      <c r="Q21" s="365">
        <v>0.25363253192822066</v>
      </c>
      <c r="R21" s="364">
        <v>1509747.0227699999</v>
      </c>
      <c r="S21" s="365">
        <v>0.30701591130695832</v>
      </c>
      <c r="T21" s="364">
        <v>4142411.4237599997</v>
      </c>
      <c r="U21" s="365">
        <v>0.25635859577040937</v>
      </c>
      <c r="V21" s="364">
        <v>48015.012719999999</v>
      </c>
      <c r="W21" s="365">
        <v>8.1860837561789079E-2</v>
      </c>
      <c r="X21" s="364">
        <v>18738.48516</v>
      </c>
      <c r="Y21" s="365">
        <v>0.11266058443707856</v>
      </c>
      <c r="Z21" s="364">
        <v>19997.132699999998</v>
      </c>
      <c r="AA21" s="365">
        <v>8.0082339470279443E-2</v>
      </c>
      <c r="AB21" s="364">
        <v>78813.373290000003</v>
      </c>
      <c r="AC21" s="365">
        <v>0.16522695464038595</v>
      </c>
      <c r="AD21" s="364">
        <v>165564.00387000002</v>
      </c>
      <c r="AE21" s="365">
        <v>0.11189939290676618</v>
      </c>
      <c r="AF21" s="364">
        <v>4396947.2019600002</v>
      </c>
      <c r="AG21" s="365">
        <v>0.24551908769809452</v>
      </c>
    </row>
    <row r="22" spans="1:35" ht="19.5">
      <c r="A22" s="366" t="s">
        <v>436</v>
      </c>
      <c r="B22" s="364">
        <v>7656.4951500000006</v>
      </c>
      <c r="C22" s="365">
        <v>9.2720656398809193E-2</v>
      </c>
      <c r="D22" s="364">
        <v>7426.7832699999999</v>
      </c>
      <c r="E22" s="365">
        <v>0.14121240227743156</v>
      </c>
      <c r="F22" s="364">
        <v>8737.5786700000008</v>
      </c>
      <c r="G22" s="365">
        <v>0.12113835117798126</v>
      </c>
      <c r="H22" s="364">
        <v>8382.4538300000004</v>
      </c>
      <c r="I22" s="365">
        <v>0.1325448751211718</v>
      </c>
      <c r="J22" s="364">
        <v>32203.310920000004</v>
      </c>
      <c r="K22" s="365">
        <v>0.11903334989924734</v>
      </c>
      <c r="L22" s="364">
        <v>436991.46957999998</v>
      </c>
      <c r="M22" s="365">
        <v>7.2877550261508481E-2</v>
      </c>
      <c r="N22" s="364">
        <v>292195.50193000003</v>
      </c>
      <c r="O22" s="365">
        <v>0.11929981005023375</v>
      </c>
      <c r="P22" s="364">
        <v>367522.72119000001</v>
      </c>
      <c r="Q22" s="365">
        <v>0.13146112907455151</v>
      </c>
      <c r="R22" s="364">
        <v>383586.59630000003</v>
      </c>
      <c r="S22" s="365">
        <v>7.8004583981299155E-2</v>
      </c>
      <c r="T22" s="364">
        <v>1480296.2890000001</v>
      </c>
      <c r="U22" s="365">
        <v>9.1610088702327452E-2</v>
      </c>
      <c r="V22" s="364">
        <v>0</v>
      </c>
      <c r="W22" s="365">
        <v>0</v>
      </c>
      <c r="X22" s="364">
        <v>0</v>
      </c>
      <c r="Y22" s="365">
        <v>0</v>
      </c>
      <c r="Z22" s="364">
        <v>0</v>
      </c>
      <c r="AA22" s="365">
        <v>0</v>
      </c>
      <c r="AB22" s="364">
        <v>0</v>
      </c>
      <c r="AC22" s="365">
        <v>0</v>
      </c>
      <c r="AD22" s="364">
        <v>0</v>
      </c>
      <c r="AE22" s="365">
        <v>0</v>
      </c>
      <c r="AF22" s="364">
        <v>1512499.5999200002</v>
      </c>
      <c r="AG22" s="365">
        <v>8.4455760976742705E-2</v>
      </c>
    </row>
    <row r="23" spans="1:35" ht="19.5">
      <c r="A23" s="366" t="s">
        <v>437</v>
      </c>
      <c r="B23" s="364">
        <v>4783.4030400000001</v>
      </c>
      <c r="C23" s="365">
        <v>5.7927323272562815E-2</v>
      </c>
      <c r="D23" s="364">
        <v>2830.0991200000003</v>
      </c>
      <c r="E23" s="365">
        <v>5.3811331351594036E-2</v>
      </c>
      <c r="F23" s="364">
        <v>4285.0096700000004</v>
      </c>
      <c r="G23" s="365">
        <v>5.940764893914318E-2</v>
      </c>
      <c r="H23" s="364">
        <v>3906.4118599999997</v>
      </c>
      <c r="I23" s="365">
        <v>6.176889042949426E-2</v>
      </c>
      <c r="J23" s="364">
        <v>15804.92369</v>
      </c>
      <c r="K23" s="365">
        <v>5.8419862988506439E-2</v>
      </c>
      <c r="L23" s="364">
        <v>297059.27772000001</v>
      </c>
      <c r="M23" s="365">
        <v>4.954090399863844E-2</v>
      </c>
      <c r="N23" s="364">
        <v>157497.64421</v>
      </c>
      <c r="O23" s="365">
        <v>6.4304340462138954E-2</v>
      </c>
      <c r="P23" s="364">
        <v>11753.1018</v>
      </c>
      <c r="Q23" s="365">
        <v>4.2040286046896632E-3</v>
      </c>
      <c r="R23" s="364">
        <v>254166.30572</v>
      </c>
      <c r="S23" s="365">
        <v>5.1686208879536635E-2</v>
      </c>
      <c r="T23" s="364">
        <v>720476.32945000008</v>
      </c>
      <c r="U23" s="365">
        <v>4.4587628125062333E-2</v>
      </c>
      <c r="V23" s="364">
        <v>43471.072919999999</v>
      </c>
      <c r="W23" s="365">
        <v>7.4113870586532835E-2</v>
      </c>
      <c r="X23" s="364">
        <v>12010.02649</v>
      </c>
      <c r="Y23" s="365">
        <v>7.2207363184111042E-2</v>
      </c>
      <c r="Z23" s="364">
        <v>16432.239410000002</v>
      </c>
      <c r="AA23" s="365">
        <v>6.5806043017783478E-2</v>
      </c>
      <c r="AB23" s="364">
        <v>30154.854789999998</v>
      </c>
      <c r="AC23" s="365">
        <v>6.3217631939717148E-2</v>
      </c>
      <c r="AD23" s="364">
        <v>102068.19361</v>
      </c>
      <c r="AE23" s="365">
        <v>6.8984614004728176E-2</v>
      </c>
      <c r="AF23" s="364">
        <v>838349.44675</v>
      </c>
      <c r="AG23" s="365">
        <v>4.6812204441870578E-2</v>
      </c>
    </row>
    <row r="24" spans="1:35" ht="19.5">
      <c r="A24" s="366" t="s">
        <v>429</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row>
    <row r="25" spans="1:35" ht="19.5">
      <c r="A25" s="366" t="s">
        <v>438</v>
      </c>
      <c r="B25" s="364">
        <v>0</v>
      </c>
      <c r="C25" s="365">
        <v>0</v>
      </c>
      <c r="D25" s="364">
        <v>0</v>
      </c>
      <c r="E25" s="365">
        <v>0</v>
      </c>
      <c r="F25" s="364">
        <v>0</v>
      </c>
      <c r="G25" s="365">
        <v>0</v>
      </c>
      <c r="H25" s="364">
        <v>0</v>
      </c>
      <c r="I25" s="365">
        <v>0</v>
      </c>
      <c r="J25" s="364">
        <v>0</v>
      </c>
      <c r="K25" s="365">
        <v>0</v>
      </c>
      <c r="L25" s="364">
        <v>0</v>
      </c>
      <c r="M25" s="365">
        <v>0</v>
      </c>
      <c r="N25" s="364">
        <v>5698.6658799999996</v>
      </c>
      <c r="O25" s="365">
        <v>2.3266948071863774E-3</v>
      </c>
      <c r="P25" s="364">
        <v>0</v>
      </c>
      <c r="Q25" s="365">
        <v>0</v>
      </c>
      <c r="R25" s="364">
        <v>0</v>
      </c>
      <c r="S25" s="365">
        <v>0</v>
      </c>
      <c r="T25" s="364">
        <v>5698.6658799999996</v>
      </c>
      <c r="U25" s="365">
        <v>3.5266945585899992E-4</v>
      </c>
      <c r="V25" s="364">
        <v>0</v>
      </c>
      <c r="W25" s="365">
        <v>0</v>
      </c>
      <c r="X25" s="364">
        <v>2174.5066699999998</v>
      </c>
      <c r="Y25" s="365">
        <v>1.3073692468347079E-2</v>
      </c>
      <c r="Z25" s="364">
        <v>3564.89329</v>
      </c>
      <c r="AA25" s="365">
        <v>1.4276296452495981E-2</v>
      </c>
      <c r="AB25" s="364">
        <v>0</v>
      </c>
      <c r="AC25" s="365">
        <v>0</v>
      </c>
      <c r="AD25" s="364">
        <v>5739.3999599999997</v>
      </c>
      <c r="AE25" s="365">
        <v>3.8790761044737595E-3</v>
      </c>
      <c r="AF25" s="364">
        <v>11438.065839999999</v>
      </c>
      <c r="AG25" s="365">
        <v>6.3868483315326528E-4</v>
      </c>
    </row>
    <row r="26" spans="1:35" ht="19.5">
      <c r="A26" s="367" t="s">
        <v>431</v>
      </c>
      <c r="B26" s="364">
        <v>936.57781</v>
      </c>
      <c r="C26" s="365">
        <v>1.1342018457591422E-2</v>
      </c>
      <c r="D26" s="364">
        <v>953.09736999999996</v>
      </c>
      <c r="E26" s="365">
        <v>1.8122135025222304E-2</v>
      </c>
      <c r="F26" s="364">
        <v>1143.0967800000001</v>
      </c>
      <c r="G26" s="365">
        <v>1.5847967085148955E-2</v>
      </c>
      <c r="H26" s="364">
        <v>0</v>
      </c>
      <c r="I26" s="365">
        <v>0</v>
      </c>
      <c r="J26" s="364">
        <v>3032.77196</v>
      </c>
      <c r="K26" s="365">
        <v>1.1210058704091353E-2</v>
      </c>
      <c r="L26" s="364">
        <v>44553.8341</v>
      </c>
      <c r="M26" s="365">
        <v>7.430292145259457E-3</v>
      </c>
      <c r="N26" s="364">
        <v>68263.457730000009</v>
      </c>
      <c r="O26" s="365">
        <v>2.787112562229702E-2</v>
      </c>
      <c r="P26" s="364">
        <v>80785.748040000006</v>
      </c>
      <c r="Q26" s="365">
        <v>2.889667777840671E-2</v>
      </c>
      <c r="R26" s="364">
        <v>51514.101670000004</v>
      </c>
      <c r="S26" s="365">
        <v>1.0475694689800865E-2</v>
      </c>
      <c r="T26" s="364">
        <v>245117.14154000001</v>
      </c>
      <c r="U26" s="365">
        <v>1.5169397671130926E-2</v>
      </c>
      <c r="V26" s="364">
        <v>0</v>
      </c>
      <c r="W26" s="365">
        <v>0</v>
      </c>
      <c r="X26" s="364">
        <v>0</v>
      </c>
      <c r="Y26" s="365">
        <v>0</v>
      </c>
      <c r="Z26" s="364">
        <v>0</v>
      </c>
      <c r="AA26" s="365">
        <v>0</v>
      </c>
      <c r="AB26" s="364">
        <v>0</v>
      </c>
      <c r="AC26" s="365">
        <v>0</v>
      </c>
      <c r="AD26" s="364">
        <v>0</v>
      </c>
      <c r="AE26" s="365">
        <v>0</v>
      </c>
      <c r="AF26" s="364">
        <v>248149.91350000002</v>
      </c>
      <c r="AG26" s="365">
        <v>1.3856327487335458E-2</v>
      </c>
    </row>
    <row r="27" spans="1:35" ht="39">
      <c r="A27" s="367" t="s">
        <v>439</v>
      </c>
      <c r="B27" s="364">
        <v>7640.17929</v>
      </c>
      <c r="C27" s="365">
        <v>9.2523070268435814E-2</v>
      </c>
      <c r="D27" s="364">
        <v>7665.9062899999999</v>
      </c>
      <c r="E27" s="365">
        <v>0.1457590727357489</v>
      </c>
      <c r="F27" s="364">
        <v>5292.5940999999993</v>
      </c>
      <c r="G27" s="365">
        <v>7.3376864111062895E-2</v>
      </c>
      <c r="H27" s="364">
        <v>11227.433550000002</v>
      </c>
      <c r="I27" s="365">
        <v>0.1775302086949884</v>
      </c>
      <c r="J27" s="364">
        <v>31826.113229999999</v>
      </c>
      <c r="K27" s="365">
        <v>0.11763911112900111</v>
      </c>
      <c r="L27" s="364">
        <v>403619.83164999995</v>
      </c>
      <c r="M27" s="365">
        <v>6.7312125327951042E-2</v>
      </c>
      <c r="N27" s="364">
        <v>217710.34028999999</v>
      </c>
      <c r="O27" s="365">
        <v>8.8888439661165428E-2</v>
      </c>
      <c r="P27" s="364">
        <v>149279.47672000001</v>
      </c>
      <c r="Q27" s="365">
        <v>5.3396558704527232E-2</v>
      </c>
      <c r="R27" s="364">
        <v>726465.31908000004</v>
      </c>
      <c r="S27" s="365">
        <v>0.14773098314248148</v>
      </c>
      <c r="T27" s="364">
        <v>1497074.96774</v>
      </c>
      <c r="U27" s="365">
        <v>9.264845937115998E-2</v>
      </c>
      <c r="V27" s="364">
        <v>4543.9398000000001</v>
      </c>
      <c r="W27" s="365">
        <v>7.7469669752562404E-3</v>
      </c>
      <c r="X27" s="364">
        <v>4553.9520000000002</v>
      </c>
      <c r="Y27" s="365">
        <v>2.7379528784620431E-2</v>
      </c>
      <c r="Z27" s="364">
        <v>0</v>
      </c>
      <c r="AA27" s="365">
        <v>0</v>
      </c>
      <c r="AB27" s="364">
        <v>21939.858499999998</v>
      </c>
      <c r="AC27" s="365">
        <v>4.5995442827415939E-2</v>
      </c>
      <c r="AD27" s="364">
        <v>31037.7503</v>
      </c>
      <c r="AE27" s="365">
        <v>2.0977418608992229E-2</v>
      </c>
      <c r="AF27" s="364">
        <v>1559938.83127</v>
      </c>
      <c r="AG27" s="365">
        <v>8.7104698129537916E-2</v>
      </c>
    </row>
    <row r="28" spans="1:35" ht="19.5" customHeight="1">
      <c r="A28" s="368" t="s">
        <v>433</v>
      </c>
      <c r="B28" s="364">
        <v>0</v>
      </c>
      <c r="C28" s="365">
        <v>0</v>
      </c>
      <c r="D28" s="364">
        <v>0</v>
      </c>
      <c r="E28" s="365">
        <v>0</v>
      </c>
      <c r="F28" s="364">
        <v>0</v>
      </c>
      <c r="G28" s="365">
        <v>0</v>
      </c>
      <c r="H28" s="364">
        <v>3102.5771</v>
      </c>
      <c r="I28" s="365">
        <v>4.9058509908107346E-2</v>
      </c>
      <c r="J28" s="364">
        <v>3102.5771</v>
      </c>
      <c r="K28" s="365">
        <v>1.1468079988766946E-2</v>
      </c>
      <c r="L28" s="364">
        <v>0</v>
      </c>
      <c r="M28" s="365">
        <v>0</v>
      </c>
      <c r="N28" s="364">
        <v>0</v>
      </c>
      <c r="O28" s="365">
        <v>0</v>
      </c>
      <c r="P28" s="364">
        <v>0</v>
      </c>
      <c r="Q28" s="365">
        <v>0</v>
      </c>
      <c r="R28" s="364">
        <v>94014.7</v>
      </c>
      <c r="S28" s="365">
        <v>1.9118440613840201E-2</v>
      </c>
      <c r="T28" s="364">
        <v>94014.7</v>
      </c>
      <c r="U28" s="365">
        <v>5.8182237369121068E-3</v>
      </c>
      <c r="V28" s="364">
        <v>0</v>
      </c>
      <c r="W28" s="365">
        <v>0</v>
      </c>
      <c r="X28" s="364">
        <v>0</v>
      </c>
      <c r="Y28" s="365">
        <v>0</v>
      </c>
      <c r="Z28" s="364">
        <v>0</v>
      </c>
      <c r="AA28" s="365">
        <v>0</v>
      </c>
      <c r="AB28" s="364">
        <v>26718.66</v>
      </c>
      <c r="AC28" s="365">
        <v>5.6013879873252834E-2</v>
      </c>
      <c r="AD28" s="364">
        <v>26718.66</v>
      </c>
      <c r="AE28" s="365">
        <v>1.8058284188572016E-2</v>
      </c>
      <c r="AF28" s="364">
        <v>123835.9371</v>
      </c>
      <c r="AG28" s="365">
        <v>6.9148172367131389E-3</v>
      </c>
    </row>
    <row r="29" spans="1:35" ht="19.5">
      <c r="A29" s="366" t="s">
        <v>434</v>
      </c>
      <c r="B29" s="364">
        <v>0</v>
      </c>
      <c r="C29" s="365">
        <v>0</v>
      </c>
      <c r="D29" s="364">
        <v>0</v>
      </c>
      <c r="E29" s="365">
        <v>0</v>
      </c>
      <c r="F29" s="364">
        <v>3002.0774300000003</v>
      </c>
      <c r="G29" s="365">
        <v>4.1620994066406666E-2</v>
      </c>
      <c r="H29" s="364">
        <v>0</v>
      </c>
      <c r="I29" s="365">
        <v>0</v>
      </c>
      <c r="J29" s="364">
        <v>3002.0774300000003</v>
      </c>
      <c r="K29" s="365">
        <v>1.1096602272901422E-2</v>
      </c>
      <c r="L29" s="364">
        <v>0</v>
      </c>
      <c r="M29" s="365">
        <v>0</v>
      </c>
      <c r="N29" s="364">
        <v>0</v>
      </c>
      <c r="O29" s="365">
        <v>0</v>
      </c>
      <c r="P29" s="364">
        <v>99733.330150000009</v>
      </c>
      <c r="Q29" s="365">
        <v>3.5674137766045562E-2</v>
      </c>
      <c r="R29" s="364">
        <v>0</v>
      </c>
      <c r="S29" s="365">
        <v>0</v>
      </c>
      <c r="T29" s="364">
        <v>99733.330150000009</v>
      </c>
      <c r="U29" s="365">
        <v>6.1721287079576064E-3</v>
      </c>
      <c r="V29" s="364">
        <v>0</v>
      </c>
      <c r="W29" s="365">
        <v>0</v>
      </c>
      <c r="X29" s="364">
        <v>0</v>
      </c>
      <c r="Y29" s="365">
        <v>0</v>
      </c>
      <c r="Z29" s="364">
        <v>0</v>
      </c>
      <c r="AA29" s="365">
        <v>0</v>
      </c>
      <c r="AB29" s="364">
        <v>0</v>
      </c>
      <c r="AC29" s="365">
        <v>0</v>
      </c>
      <c r="AD29" s="364">
        <v>0</v>
      </c>
      <c r="AE29" s="365">
        <v>0</v>
      </c>
      <c r="AF29" s="364">
        <v>102735.40758000001</v>
      </c>
      <c r="AG29" s="365">
        <v>5.7365945927414785E-3</v>
      </c>
    </row>
    <row r="30" spans="1:35" ht="19.5">
      <c r="A30" s="366" t="s">
        <v>440</v>
      </c>
      <c r="B30" s="364">
        <v>0</v>
      </c>
      <c r="C30" s="365">
        <v>0</v>
      </c>
      <c r="D30" s="364">
        <v>0</v>
      </c>
      <c r="E30" s="365">
        <v>0</v>
      </c>
      <c r="F30" s="364">
        <v>0</v>
      </c>
      <c r="G30" s="365">
        <v>0</v>
      </c>
      <c r="H30" s="364">
        <v>0</v>
      </c>
      <c r="I30" s="365">
        <v>0</v>
      </c>
      <c r="J30" s="364">
        <v>0</v>
      </c>
      <c r="K30" s="365">
        <v>0</v>
      </c>
      <c r="L30" s="364">
        <v>2.2799999999999999E-3</v>
      </c>
      <c r="M30" s="365">
        <v>3.8023811942127691E-10</v>
      </c>
      <c r="N30" s="364">
        <v>0</v>
      </c>
      <c r="O30" s="365">
        <v>0</v>
      </c>
      <c r="P30" s="364">
        <v>0</v>
      </c>
      <c r="Q30" s="365">
        <v>0</v>
      </c>
      <c r="R30" s="364">
        <v>0</v>
      </c>
      <c r="S30" s="365">
        <v>0</v>
      </c>
      <c r="T30" s="364">
        <v>2.2799999999999999E-3</v>
      </c>
      <c r="U30" s="365">
        <v>1.4110080785408667E-10</v>
      </c>
      <c r="V30" s="364">
        <v>0</v>
      </c>
      <c r="W30" s="365">
        <v>0</v>
      </c>
      <c r="X30" s="364">
        <v>0</v>
      </c>
      <c r="Y30" s="365">
        <v>0</v>
      </c>
      <c r="Z30" s="364">
        <v>0</v>
      </c>
      <c r="AA30" s="365">
        <v>0</v>
      </c>
      <c r="AB30" s="364">
        <v>0</v>
      </c>
      <c r="AC30" s="365">
        <v>0</v>
      </c>
      <c r="AD30" s="364">
        <v>0</v>
      </c>
      <c r="AE30" s="365">
        <v>0</v>
      </c>
      <c r="AF30" s="364">
        <v>2.2799999999999999E-3</v>
      </c>
      <c r="AG30" s="365">
        <v>1.2731185848720772E-10</v>
      </c>
    </row>
    <row r="31" spans="1:35" ht="18">
      <c r="A31" s="359" t="s">
        <v>441</v>
      </c>
      <c r="B31" s="362">
        <v>82703.231799999994</v>
      </c>
      <c r="C31" s="363">
        <v>1.0015415393816149</v>
      </c>
      <c r="D31" s="362">
        <v>52611.122940000001</v>
      </c>
      <c r="E31" s="363">
        <v>1.0003446696608245</v>
      </c>
      <c r="F31" s="362">
        <v>72149.992110000007</v>
      </c>
      <c r="G31" s="363">
        <v>1.0002921188816898</v>
      </c>
      <c r="H31" s="362">
        <v>63257.619210000004</v>
      </c>
      <c r="I31" s="363">
        <v>1.000240909009825</v>
      </c>
      <c r="J31" s="362">
        <v>270721.96606000001</v>
      </c>
      <c r="K31" s="363">
        <v>1.0006717194851757</v>
      </c>
      <c r="L31" s="362">
        <v>6021548.5952200005</v>
      </c>
      <c r="M31" s="363">
        <v>1.0042203130922303</v>
      </c>
      <c r="N31" s="362">
        <v>2449900.0829600003</v>
      </c>
      <c r="O31" s="363">
        <v>1.0002639075847184</v>
      </c>
      <c r="P31" s="362">
        <v>2796720.8000700003</v>
      </c>
      <c r="Q31" s="363">
        <v>1.0003737262638908</v>
      </c>
      <c r="R31" s="362">
        <v>4920485.78957</v>
      </c>
      <c r="S31" s="363">
        <v>1.0006096425254631</v>
      </c>
      <c r="T31" s="362">
        <v>16188655.267820003</v>
      </c>
      <c r="U31" s="363">
        <v>1.0018562878775079</v>
      </c>
      <c r="V31" s="362">
        <v>588332.08398999996</v>
      </c>
      <c r="W31" s="363">
        <v>1.0030478892247232</v>
      </c>
      <c r="X31" s="362">
        <v>166622.29678</v>
      </c>
      <c r="Y31" s="363">
        <v>1.0017760333985906</v>
      </c>
      <c r="Z31" s="362">
        <v>250008.46524000002</v>
      </c>
      <c r="AA31" s="363">
        <v>1.0012066771849366</v>
      </c>
      <c r="AB31" s="362">
        <v>477973.87595999998</v>
      </c>
      <c r="AC31" s="363">
        <v>1.0020401947768522</v>
      </c>
      <c r="AD31" s="362">
        <v>1482936.7219699998</v>
      </c>
      <c r="AE31" s="363">
        <v>1.0022693038873831</v>
      </c>
      <c r="AF31" s="362">
        <v>17942313.955850001</v>
      </c>
      <c r="AG31" s="363">
        <v>1.001872515473784</v>
      </c>
    </row>
    <row r="32" spans="1:35" ht="18">
      <c r="A32" s="359" t="s">
        <v>563</v>
      </c>
      <c r="B32" s="362">
        <v>127.29406</v>
      </c>
      <c r="C32" s="363">
        <v>1.5415393816150202E-3</v>
      </c>
      <c r="D32" s="362">
        <v>18.127209999999998</v>
      </c>
      <c r="E32" s="363">
        <v>3.4466966082443389E-4</v>
      </c>
      <c r="F32" s="362">
        <v>21.070220000000003</v>
      </c>
      <c r="G32" s="363">
        <v>2.921188816898314E-4</v>
      </c>
      <c r="H32" s="362">
        <v>15.235659999999999</v>
      </c>
      <c r="I32" s="363">
        <v>2.4090900982494674E-4</v>
      </c>
      <c r="J32" s="362">
        <v>181.72714999999999</v>
      </c>
      <c r="K32" s="363">
        <v>6.7171948517593619E-4</v>
      </c>
      <c r="L32" s="362">
        <v>25306.02104</v>
      </c>
      <c r="M32" s="363">
        <v>4.2203130922302042E-3</v>
      </c>
      <c r="N32" s="362">
        <v>646.37662999999998</v>
      </c>
      <c r="O32" s="363">
        <v>2.6390758471834299E-4</v>
      </c>
      <c r="P32" s="362">
        <v>1044.81754</v>
      </c>
      <c r="Q32" s="363">
        <v>3.737262638907362E-4</v>
      </c>
      <c r="R32" s="362">
        <v>2997.9097299999999</v>
      </c>
      <c r="S32" s="363">
        <v>6.0964252546313197E-4</v>
      </c>
      <c r="T32" s="362">
        <v>29995.124939999998</v>
      </c>
      <c r="U32" s="363">
        <v>1.8562878775080101E-3</v>
      </c>
      <c r="V32" s="362">
        <v>1787.7222400000001</v>
      </c>
      <c r="W32" s="363">
        <v>3.0478892247232485E-3</v>
      </c>
      <c r="X32" s="362">
        <v>295.40211999999997</v>
      </c>
      <c r="Y32" s="363">
        <v>1.7760333985904766E-3</v>
      </c>
      <c r="Z32" s="362">
        <v>301.31592000000001</v>
      </c>
      <c r="AA32" s="363">
        <v>1.2066771849365966E-3</v>
      </c>
      <c r="AB32" s="362">
        <v>973.17433999999992</v>
      </c>
      <c r="AC32" s="363">
        <v>2.0401947768522864E-3</v>
      </c>
      <c r="AD32" s="362">
        <v>3357.6146199999998</v>
      </c>
      <c r="AE32" s="363">
        <v>2.2693038873829838E-3</v>
      </c>
      <c r="AF32" s="362">
        <v>33534.466709999993</v>
      </c>
      <c r="AG32" s="363">
        <v>1.8725154737839905E-3</v>
      </c>
    </row>
    <row r="33" spans="1:33" ht="22.5" customHeight="1">
      <c r="A33" s="913" t="s">
        <v>443</v>
      </c>
      <c r="B33" s="914">
        <v>82575.937739999994</v>
      </c>
      <c r="C33" s="915">
        <v>1</v>
      </c>
      <c r="D33" s="914">
        <v>52592.995729999995</v>
      </c>
      <c r="E33" s="915">
        <v>1</v>
      </c>
      <c r="F33" s="977">
        <v>72128.921889999998</v>
      </c>
      <c r="G33" s="915">
        <v>1</v>
      </c>
      <c r="H33" s="914">
        <v>63242.383549999999</v>
      </c>
      <c r="I33" s="915">
        <v>1</v>
      </c>
      <c r="J33" s="914">
        <v>270540.23890999996</v>
      </c>
      <c r="K33" s="915">
        <v>1</v>
      </c>
      <c r="L33" s="914">
        <v>5996242.5741800005</v>
      </c>
      <c r="M33" s="915">
        <v>1</v>
      </c>
      <c r="N33" s="914">
        <v>2449253.70633</v>
      </c>
      <c r="O33" s="915">
        <v>1</v>
      </c>
      <c r="P33" s="977">
        <v>2795675.9825300002</v>
      </c>
      <c r="Q33" s="915">
        <v>1</v>
      </c>
      <c r="R33" s="914">
        <v>4917487.8798400005</v>
      </c>
      <c r="S33" s="915">
        <v>1</v>
      </c>
      <c r="T33" s="914">
        <v>16158660.14288</v>
      </c>
      <c r="U33" s="915">
        <v>1</v>
      </c>
      <c r="V33" s="914">
        <v>586544.36175000004</v>
      </c>
      <c r="W33" s="915">
        <v>1</v>
      </c>
      <c r="X33" s="914">
        <v>166326.89465999999</v>
      </c>
      <c r="Y33" s="915">
        <v>1</v>
      </c>
      <c r="Z33" s="977">
        <v>249707.14932</v>
      </c>
      <c r="AA33" s="915">
        <v>1</v>
      </c>
      <c r="AB33" s="914">
        <v>477000.70162000001</v>
      </c>
      <c r="AC33" s="915">
        <v>1</v>
      </c>
      <c r="AD33" s="914">
        <v>1479579.1073499999</v>
      </c>
      <c r="AE33" s="915">
        <v>1</v>
      </c>
      <c r="AF33" s="914">
        <v>17908779.48914</v>
      </c>
      <c r="AG33" s="915">
        <v>1</v>
      </c>
    </row>
    <row r="34" spans="1:33" ht="19.5">
      <c r="A34" s="368" t="s">
        <v>444</v>
      </c>
      <c r="B34" s="364">
        <v>213.64999</v>
      </c>
      <c r="C34" s="365">
        <v>2.5873153347976741E-3</v>
      </c>
      <c r="D34" s="364">
        <v>21.955369999999998</v>
      </c>
      <c r="E34" s="365">
        <v>4.1745806062681189E-4</v>
      </c>
      <c r="F34" s="364">
        <v>0</v>
      </c>
      <c r="G34" s="365">
        <v>0</v>
      </c>
      <c r="H34" s="364">
        <v>46.386540000000004</v>
      </c>
      <c r="I34" s="365">
        <v>7.3347235502795982E-4</v>
      </c>
      <c r="J34" s="364">
        <v>281.99189999999999</v>
      </c>
      <c r="K34" s="365">
        <v>1.0423288644090002E-3</v>
      </c>
      <c r="L34" s="364">
        <v>20453.564269999999</v>
      </c>
      <c r="M34" s="365">
        <v>3.4110635146872908E-3</v>
      </c>
      <c r="N34" s="364">
        <v>0</v>
      </c>
      <c r="O34" s="365">
        <v>0</v>
      </c>
      <c r="P34" s="364">
        <v>0</v>
      </c>
      <c r="Q34" s="365">
        <v>0</v>
      </c>
      <c r="R34" s="364">
        <v>3387.1937799999996</v>
      </c>
      <c r="S34" s="365">
        <v>6.8880572006823303E-4</v>
      </c>
      <c r="T34" s="364">
        <v>23840.758049999997</v>
      </c>
      <c r="U34" s="361">
        <v>1.475416763468781E-3</v>
      </c>
      <c r="V34" s="364">
        <v>1353.3200200000001</v>
      </c>
      <c r="W34" s="365">
        <v>2.3072764964652734E-3</v>
      </c>
      <c r="X34" s="364">
        <v>0</v>
      </c>
      <c r="Y34" s="365">
        <v>0</v>
      </c>
      <c r="Z34" s="364">
        <v>0</v>
      </c>
      <c r="AA34" s="365">
        <v>0</v>
      </c>
      <c r="AB34" s="364">
        <v>444.55975000000001</v>
      </c>
      <c r="AC34" s="365">
        <v>9.3198971928170476E-4</v>
      </c>
      <c r="AD34" s="364">
        <v>1797.87977</v>
      </c>
      <c r="AE34" s="365">
        <v>1.2151291952345099E-3</v>
      </c>
      <c r="AF34" s="364">
        <v>25920.629719999997</v>
      </c>
      <c r="AG34" s="365">
        <v>1.4473699749175224E-3</v>
      </c>
    </row>
    <row r="35" spans="1:33" ht="28.5">
      <c r="A35" s="368" t="s">
        <v>445</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1">
        <v>0</v>
      </c>
      <c r="V35" s="364">
        <v>0</v>
      </c>
      <c r="W35" s="365">
        <v>0</v>
      </c>
      <c r="X35" s="364">
        <v>0</v>
      </c>
      <c r="Y35" s="365">
        <v>0</v>
      </c>
      <c r="Z35" s="364">
        <v>0</v>
      </c>
      <c r="AA35" s="365">
        <v>0</v>
      </c>
      <c r="AB35" s="364">
        <v>0</v>
      </c>
      <c r="AC35" s="365">
        <v>0</v>
      </c>
      <c r="AD35" s="364">
        <v>0</v>
      </c>
      <c r="AE35" s="365">
        <v>0</v>
      </c>
      <c r="AF35" s="364">
        <v>0</v>
      </c>
      <c r="AG35" s="361">
        <v>0</v>
      </c>
    </row>
    <row r="36" spans="1:33" ht="12.75" customHeight="1">
      <c r="A36" s="22" t="s">
        <v>564</v>
      </c>
    </row>
    <row r="37" spans="1:33" ht="12.75" customHeight="1">
      <c r="A37" s="22"/>
    </row>
    <row r="38" spans="1:33" ht="12.75" customHeight="1">
      <c r="A38" s="610"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804</v>
      </c>
    </row>
    <row r="52" spans="16:33" ht="12.75" customHeight="1">
      <c r="P52" s="988"/>
      <c r="Q52" s="989"/>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650</v>
      </c>
      <c r="J1" s="137" t="str">
        <f>Naslovnica!A20</f>
        <v>Siječanj 2023.</v>
      </c>
    </row>
    <row r="2" spans="1:17" ht="12.75" customHeight="1">
      <c r="A2" s="525" t="s">
        <v>925</v>
      </c>
      <c r="I2" s="516"/>
      <c r="J2" s="527" t="str">
        <f>Naslovnica!A24</f>
        <v>January 2023</v>
      </c>
    </row>
    <row r="3" spans="1:17" ht="12.75" customHeight="1"/>
    <row r="4" spans="1:17" ht="33.75">
      <c r="A4" s="873" t="s">
        <v>548</v>
      </c>
      <c r="B4" s="874" t="s">
        <v>33</v>
      </c>
      <c r="C4" s="874" t="s">
        <v>34</v>
      </c>
      <c r="D4" s="874" t="s">
        <v>35</v>
      </c>
      <c r="E4" s="874" t="s">
        <v>218</v>
      </c>
      <c r="F4" s="874" t="s">
        <v>219</v>
      </c>
      <c r="G4" s="874" t="s">
        <v>36</v>
      </c>
      <c r="H4" s="874" t="s">
        <v>37</v>
      </c>
      <c r="I4" s="874" t="s">
        <v>38</v>
      </c>
      <c r="J4" s="874" t="s">
        <v>422</v>
      </c>
    </row>
    <row r="5" spans="1:17" ht="21.75">
      <c r="A5" s="695" t="s">
        <v>549</v>
      </c>
      <c r="B5" s="696">
        <v>54739</v>
      </c>
      <c r="C5" s="696">
        <v>107639</v>
      </c>
      <c r="D5" s="696">
        <v>35971</v>
      </c>
      <c r="E5" s="696">
        <v>4350</v>
      </c>
      <c r="F5" s="696">
        <v>2358</v>
      </c>
      <c r="G5" s="696">
        <v>28866</v>
      </c>
      <c r="H5" s="696">
        <v>44237</v>
      </c>
      <c r="I5" s="696">
        <v>96583</v>
      </c>
      <c r="J5" s="696">
        <v>374743</v>
      </c>
      <c r="K5" s="52"/>
    </row>
    <row r="6" spans="1:17" ht="22.5">
      <c r="A6" s="728" t="s">
        <v>550</v>
      </c>
      <c r="B6" s="369">
        <v>0.14607077383700295</v>
      </c>
      <c r="C6" s="369">
        <v>0.28723418449444021</v>
      </c>
      <c r="D6" s="369">
        <v>9.5988450751581744E-2</v>
      </c>
      <c r="E6" s="369">
        <v>1.1607955318711756E-2</v>
      </c>
      <c r="F6" s="369">
        <v>6.292312331384442E-3</v>
      </c>
      <c r="G6" s="369">
        <v>7.7028790397685884E-2</v>
      </c>
      <c r="H6" s="369">
        <v>0.11804623435260965</v>
      </c>
      <c r="I6" s="369">
        <v>0.25773129851658338</v>
      </c>
      <c r="J6" s="369">
        <v>1</v>
      </c>
      <c r="K6" s="52"/>
    </row>
    <row r="7" spans="1:17" ht="21.75">
      <c r="A7" s="815" t="s">
        <v>914</v>
      </c>
      <c r="B7" s="816">
        <v>303</v>
      </c>
      <c r="C7" s="816">
        <v>243</v>
      </c>
      <c r="D7" s="816">
        <v>160</v>
      </c>
      <c r="E7" s="816">
        <v>40</v>
      </c>
      <c r="F7" s="816">
        <v>35</v>
      </c>
      <c r="G7" s="816">
        <v>214</v>
      </c>
      <c r="H7" s="816">
        <v>273</v>
      </c>
      <c r="I7" s="816">
        <v>351</v>
      </c>
      <c r="J7" s="816">
        <v>1619</v>
      </c>
      <c r="K7" s="52"/>
    </row>
    <row r="8" spans="1:17" ht="22.5">
      <c r="A8" s="78" t="s">
        <v>551</v>
      </c>
      <c r="B8" s="217">
        <v>212</v>
      </c>
      <c r="C8" s="217">
        <v>60</v>
      </c>
      <c r="D8" s="217">
        <v>120</v>
      </c>
      <c r="E8" s="217">
        <v>0</v>
      </c>
      <c r="F8" s="217">
        <v>1</v>
      </c>
      <c r="G8" s="217">
        <v>6</v>
      </c>
      <c r="H8" s="217">
        <v>55</v>
      </c>
      <c r="I8" s="217">
        <v>120</v>
      </c>
      <c r="J8" s="217">
        <v>574</v>
      </c>
      <c r="K8" s="52"/>
    </row>
    <row r="9" spans="1:17" ht="22.5">
      <c r="A9" s="728" t="s">
        <v>634</v>
      </c>
      <c r="B9" s="218">
        <v>20</v>
      </c>
      <c r="C9" s="218">
        <v>9</v>
      </c>
      <c r="D9" s="218">
        <v>4</v>
      </c>
      <c r="E9" s="218">
        <v>1</v>
      </c>
      <c r="F9" s="218">
        <v>0</v>
      </c>
      <c r="G9" s="218">
        <v>2</v>
      </c>
      <c r="H9" s="218">
        <v>5</v>
      </c>
      <c r="I9" s="218">
        <v>15</v>
      </c>
      <c r="J9" s="218">
        <v>56</v>
      </c>
    </row>
    <row r="10" spans="1:17" ht="22.5">
      <c r="A10" s="728" t="s">
        <v>806</v>
      </c>
      <c r="B10" s="218">
        <v>10</v>
      </c>
      <c r="C10" s="218">
        <v>123</v>
      </c>
      <c r="D10" s="218">
        <v>2</v>
      </c>
      <c r="E10" s="218">
        <v>3</v>
      </c>
      <c r="F10" s="218">
        <v>0</v>
      </c>
      <c r="G10" s="218">
        <v>19</v>
      </c>
      <c r="H10" s="218">
        <v>5</v>
      </c>
      <c r="I10" s="218">
        <v>1</v>
      </c>
      <c r="J10" s="218">
        <v>163</v>
      </c>
    </row>
    <row r="11" spans="1:17" ht="32.25">
      <c r="A11" s="815" t="s">
        <v>915</v>
      </c>
      <c r="B11" s="816">
        <v>242</v>
      </c>
      <c r="C11" s="816">
        <v>192</v>
      </c>
      <c r="D11" s="816">
        <v>126</v>
      </c>
      <c r="E11" s="816">
        <v>4</v>
      </c>
      <c r="F11" s="816">
        <v>1</v>
      </c>
      <c r="G11" s="816">
        <v>27</v>
      </c>
      <c r="H11" s="816">
        <v>65</v>
      </c>
      <c r="I11" s="816">
        <v>136</v>
      </c>
      <c r="J11" s="816">
        <v>793</v>
      </c>
      <c r="M11" s="261"/>
      <c r="N11" s="261"/>
      <c r="O11" s="261"/>
      <c r="P11" s="261"/>
      <c r="Q11" s="261"/>
    </row>
    <row r="12" spans="1:17" ht="21.75">
      <c r="A12" s="695" t="s">
        <v>552</v>
      </c>
      <c r="B12" s="696">
        <v>54800</v>
      </c>
      <c r="C12" s="696">
        <v>107690</v>
      </c>
      <c r="D12" s="696">
        <v>36005</v>
      </c>
      <c r="E12" s="696">
        <v>4386</v>
      </c>
      <c r="F12" s="696">
        <v>2392</v>
      </c>
      <c r="G12" s="696">
        <v>29053</v>
      </c>
      <c r="H12" s="696">
        <v>44445</v>
      </c>
      <c r="I12" s="696">
        <v>96798</v>
      </c>
      <c r="J12" s="696">
        <v>375569</v>
      </c>
      <c r="M12" s="261"/>
      <c r="N12" s="261"/>
      <c r="O12" s="261"/>
      <c r="P12" s="261"/>
      <c r="Q12" s="261"/>
    </row>
    <row r="13" spans="1:17" s="261" customFormat="1" ht="22.5">
      <c r="A13" s="1070" t="s">
        <v>637</v>
      </c>
      <c r="B13" s="1071">
        <v>61</v>
      </c>
      <c r="C13" s="1071">
        <v>51</v>
      </c>
      <c r="D13" s="1071">
        <v>34</v>
      </c>
      <c r="E13" s="1071">
        <v>36</v>
      </c>
      <c r="F13" s="1071">
        <v>34</v>
      </c>
      <c r="G13" s="1071">
        <v>187</v>
      </c>
      <c r="H13" s="1071">
        <v>208</v>
      </c>
      <c r="I13" s="1071">
        <v>215</v>
      </c>
      <c r="J13" s="1071">
        <v>826</v>
      </c>
    </row>
    <row r="14" spans="1:17" s="261" customFormat="1" ht="22.5">
      <c r="A14" s="903" t="s">
        <v>1357</v>
      </c>
      <c r="B14" s="1072">
        <v>1.1143791446683871E-3</v>
      </c>
      <c r="C14" s="1072">
        <v>4.7380596252288854E-4</v>
      </c>
      <c r="D14" s="1072">
        <v>9.4520586027635467E-4</v>
      </c>
      <c r="E14" s="1072">
        <v>8.2758620689655782E-3</v>
      </c>
      <c r="F14" s="1072">
        <v>1.4418999151823542E-2</v>
      </c>
      <c r="G14" s="1072">
        <v>6.4782096584217186E-3</v>
      </c>
      <c r="H14" s="1072">
        <v>4.7019463345163715E-3</v>
      </c>
      <c r="I14" s="1072">
        <v>2.2260646283507324E-3</v>
      </c>
      <c r="J14" s="1072">
        <v>2.2041772628174083E-3</v>
      </c>
    </row>
    <row r="15" spans="1:17" ht="21.75" customHeight="1">
      <c r="A15" s="728" t="s">
        <v>553</v>
      </c>
      <c r="B15" s="369">
        <v>0.14591193628867133</v>
      </c>
      <c r="C15" s="369">
        <v>0.28673825581983603</v>
      </c>
      <c r="D15" s="369">
        <v>9.5867869818861515E-2</v>
      </c>
      <c r="E15" s="369">
        <v>1.1678280156242928E-2</v>
      </c>
      <c r="F15" s="369">
        <v>6.369002766469011E-3</v>
      </c>
      <c r="G15" s="369">
        <v>7.7357289872167292E-2</v>
      </c>
      <c r="H15" s="369">
        <v>0.11834043810857658</v>
      </c>
      <c r="I15" s="369">
        <v>0.25773692716917529</v>
      </c>
      <c r="J15" s="369">
        <v>1</v>
      </c>
      <c r="M15" s="261"/>
      <c r="N15" s="261"/>
      <c r="O15" s="261"/>
      <c r="P15" s="261"/>
      <c r="Q15" s="261"/>
    </row>
    <row r="16" spans="1:17" ht="12.75" customHeight="1">
      <c r="A16" s="21" t="s">
        <v>933</v>
      </c>
      <c r="M16" s="261"/>
      <c r="N16" s="261"/>
      <c r="O16" s="261"/>
      <c r="P16" s="261"/>
      <c r="Q16" s="261"/>
    </row>
    <row r="17" spans="1:10" ht="12.75" customHeight="1">
      <c r="A17" s="28" t="s">
        <v>554</v>
      </c>
    </row>
    <row r="18" spans="1:10" ht="12.75" customHeight="1"/>
    <row r="19" spans="1:10" ht="12.75" customHeight="1"/>
    <row r="20" spans="1:10">
      <c r="A20" s="136" t="s">
        <v>652</v>
      </c>
      <c r="B20" s="261"/>
      <c r="C20" s="261"/>
      <c r="D20" s="261"/>
      <c r="E20" s="261"/>
      <c r="F20" s="261"/>
      <c r="G20" s="733"/>
      <c r="H20" s="733" t="s">
        <v>43</v>
      </c>
      <c r="I20" s="284"/>
      <c r="J20" s="697" t="s">
        <v>1576</v>
      </c>
    </row>
    <row r="21" spans="1:10">
      <c r="A21" s="525" t="s">
        <v>651</v>
      </c>
      <c r="B21" s="261"/>
      <c r="C21" s="261"/>
      <c r="D21" s="261"/>
      <c r="E21" s="261"/>
      <c r="F21" s="261"/>
      <c r="G21" s="539"/>
      <c r="H21" s="539" t="s">
        <v>44</v>
      </c>
      <c r="I21" s="698"/>
      <c r="J21" s="527" t="s">
        <v>1577</v>
      </c>
    </row>
    <row r="22" spans="1:10">
      <c r="A22" s="261"/>
      <c r="B22" s="261"/>
      <c r="C22" s="261"/>
      <c r="D22" s="261"/>
      <c r="E22" s="261"/>
      <c r="F22" s="261"/>
      <c r="G22" s="261"/>
      <c r="H22" s="261"/>
      <c r="I22" s="261"/>
      <c r="J22" s="261"/>
    </row>
    <row r="23" spans="1:10" ht="24" customHeight="1">
      <c r="A23" s="705"/>
      <c r="B23" s="706"/>
      <c r="C23" s="706" t="s">
        <v>1509</v>
      </c>
      <c r="D23" s="706"/>
      <c r="E23" s="1144" t="s">
        <v>625</v>
      </c>
      <c r="F23" s="1147"/>
      <c r="G23" s="1147"/>
      <c r="H23" s="1148"/>
      <c r="I23" s="1149"/>
      <c r="J23" s="1149"/>
    </row>
    <row r="24" spans="1:10" ht="23.25">
      <c r="A24" s="705"/>
      <c r="B24" s="707"/>
      <c r="C24" s="708" t="s">
        <v>1510</v>
      </c>
      <c r="D24" s="707"/>
      <c r="E24" s="1150" t="s">
        <v>535</v>
      </c>
      <c r="F24" s="1150"/>
      <c r="G24" s="1067" t="s">
        <v>536</v>
      </c>
      <c r="H24" s="1151"/>
      <c r="I24" s="1151"/>
      <c r="J24" s="306"/>
    </row>
    <row r="25" spans="1:10" ht="21.75">
      <c r="A25" s="725" t="s">
        <v>537</v>
      </c>
      <c r="B25" s="725" t="s">
        <v>538</v>
      </c>
      <c r="C25" s="725" t="s">
        <v>539</v>
      </c>
      <c r="D25" s="725" t="s">
        <v>540</v>
      </c>
      <c r="E25" s="725" t="s">
        <v>538</v>
      </c>
      <c r="F25" s="725" t="s">
        <v>539</v>
      </c>
      <c r="G25" s="1067" t="s">
        <v>540</v>
      </c>
      <c r="H25" s="307"/>
      <c r="I25" s="307"/>
      <c r="J25" s="307"/>
    </row>
    <row r="26" spans="1:10">
      <c r="A26" s="77" t="s">
        <v>6</v>
      </c>
      <c r="B26" s="370">
        <v>1028</v>
      </c>
      <c r="C26" s="370">
        <v>979</v>
      </c>
      <c r="D26" s="370">
        <v>2007</v>
      </c>
      <c r="E26" s="370">
        <v>41</v>
      </c>
      <c r="F26" s="370">
        <v>13</v>
      </c>
      <c r="G26" s="369">
        <v>2.7649769585253559E-2</v>
      </c>
      <c r="H26" s="308"/>
      <c r="I26" s="308"/>
      <c r="J26" s="309"/>
    </row>
    <row r="27" spans="1:10">
      <c r="A27" s="77" t="s">
        <v>7</v>
      </c>
      <c r="B27" s="370">
        <v>6301</v>
      </c>
      <c r="C27" s="370">
        <v>3642</v>
      </c>
      <c r="D27" s="370">
        <v>9943</v>
      </c>
      <c r="E27" s="370">
        <v>208</v>
      </c>
      <c r="F27" s="370">
        <v>154</v>
      </c>
      <c r="G27" s="369">
        <v>3.7783112409978115E-2</v>
      </c>
      <c r="H27" s="308"/>
      <c r="I27" s="308"/>
      <c r="J27" s="309"/>
    </row>
    <row r="28" spans="1:10">
      <c r="A28" s="77" t="s">
        <v>8</v>
      </c>
      <c r="B28" s="370">
        <v>12461</v>
      </c>
      <c r="C28" s="370">
        <v>8310</v>
      </c>
      <c r="D28" s="370">
        <v>20771</v>
      </c>
      <c r="E28" s="370">
        <v>424</v>
      </c>
      <c r="F28" s="370">
        <v>324</v>
      </c>
      <c r="G28" s="369">
        <v>3.7357039404684711E-2</v>
      </c>
      <c r="H28" s="308"/>
      <c r="I28" s="308"/>
      <c r="J28" s="309"/>
    </row>
    <row r="29" spans="1:10">
      <c r="A29" s="77" t="s">
        <v>9</v>
      </c>
      <c r="B29" s="370">
        <v>19015</v>
      </c>
      <c r="C29" s="370">
        <v>13541</v>
      </c>
      <c r="D29" s="370">
        <v>32556</v>
      </c>
      <c r="E29" s="370">
        <v>275</v>
      </c>
      <c r="F29" s="370">
        <v>223</v>
      </c>
      <c r="G29" s="369">
        <v>1.5534344001497224E-2</v>
      </c>
      <c r="H29" s="308"/>
      <c r="I29" s="308"/>
      <c r="J29" s="309"/>
    </row>
    <row r="30" spans="1:10">
      <c r="A30" s="77" t="s">
        <v>10</v>
      </c>
      <c r="B30" s="370">
        <v>26002</v>
      </c>
      <c r="C30" s="370">
        <v>20310</v>
      </c>
      <c r="D30" s="370">
        <v>46312</v>
      </c>
      <c r="E30" s="370">
        <v>325</v>
      </c>
      <c r="F30" s="370">
        <v>350</v>
      </c>
      <c r="G30" s="369">
        <v>1.479063040953621E-2</v>
      </c>
      <c r="H30" s="308"/>
      <c r="I30" s="308"/>
      <c r="J30" s="309"/>
    </row>
    <row r="31" spans="1:10">
      <c r="A31" s="77" t="s">
        <v>11</v>
      </c>
      <c r="B31" s="370">
        <v>29220</v>
      </c>
      <c r="C31" s="370">
        <v>25498</v>
      </c>
      <c r="D31" s="370">
        <v>54718</v>
      </c>
      <c r="E31" s="370">
        <v>510</v>
      </c>
      <c r="F31" s="370">
        <v>331</v>
      </c>
      <c r="G31" s="369">
        <v>1.5609629340906039E-2</v>
      </c>
      <c r="H31" s="308"/>
      <c r="I31" s="308"/>
      <c r="J31" s="309"/>
    </row>
    <row r="32" spans="1:10">
      <c r="A32" s="77" t="s">
        <v>12</v>
      </c>
      <c r="B32" s="370">
        <v>27355</v>
      </c>
      <c r="C32" s="370">
        <v>26434</v>
      </c>
      <c r="D32" s="370">
        <v>53789</v>
      </c>
      <c r="E32" s="370">
        <v>530</v>
      </c>
      <c r="F32" s="370">
        <v>494</v>
      </c>
      <c r="G32" s="369">
        <v>1.9406803752487489E-2</v>
      </c>
      <c r="H32" s="308"/>
      <c r="I32" s="308"/>
      <c r="J32" s="309"/>
    </row>
    <row r="33" spans="1:10">
      <c r="A33" s="77" t="s">
        <v>39</v>
      </c>
      <c r="B33" s="370">
        <v>43668</v>
      </c>
      <c r="C33" s="370">
        <v>47373</v>
      </c>
      <c r="D33" s="370">
        <v>91041</v>
      </c>
      <c r="E33" s="370">
        <v>743</v>
      </c>
      <c r="F33" s="370">
        <v>847</v>
      </c>
      <c r="G33" s="369">
        <v>1.7775094744608699E-2</v>
      </c>
      <c r="H33" s="308"/>
      <c r="I33" s="308"/>
      <c r="J33" s="309"/>
    </row>
    <row r="34" spans="1:10">
      <c r="A34" s="77" t="s">
        <v>40</v>
      </c>
      <c r="B34" s="370">
        <v>22827</v>
      </c>
      <c r="C34" s="370">
        <v>24271</v>
      </c>
      <c r="D34" s="370">
        <v>47098</v>
      </c>
      <c r="E34" s="370">
        <v>440</v>
      </c>
      <c r="F34" s="370">
        <v>466</v>
      </c>
      <c r="G34" s="369">
        <v>1.9613785936958728E-2</v>
      </c>
      <c r="H34" s="308"/>
      <c r="I34" s="308"/>
      <c r="J34" s="309"/>
    </row>
    <row r="35" spans="1:10">
      <c r="A35" s="77" t="s">
        <v>41</v>
      </c>
      <c r="B35" s="370">
        <v>6696</v>
      </c>
      <c r="C35" s="370">
        <v>8439</v>
      </c>
      <c r="D35" s="370">
        <v>15135</v>
      </c>
      <c r="E35" s="370">
        <v>142</v>
      </c>
      <c r="F35" s="370">
        <v>132</v>
      </c>
      <c r="G35" s="369">
        <v>1.8437521028194626E-2</v>
      </c>
      <c r="H35" s="308"/>
      <c r="I35" s="308"/>
      <c r="J35" s="309"/>
    </row>
    <row r="36" spans="1:10">
      <c r="A36" s="77" t="s">
        <v>42</v>
      </c>
      <c r="B36" s="370">
        <v>554</v>
      </c>
      <c r="C36" s="370">
        <v>778</v>
      </c>
      <c r="D36" s="370">
        <v>1332</v>
      </c>
      <c r="E36" s="370">
        <v>13</v>
      </c>
      <c r="F36" s="370">
        <v>17</v>
      </c>
      <c r="G36" s="369">
        <v>2.3041474654377891E-2</v>
      </c>
      <c r="H36" s="308"/>
      <c r="I36" s="308"/>
      <c r="J36" s="309"/>
    </row>
    <row r="37" spans="1:10" ht="24">
      <c r="A37" s="978" t="s">
        <v>541</v>
      </c>
      <c r="B37" s="907">
        <v>195127</v>
      </c>
      <c r="C37" s="907">
        <v>179575</v>
      </c>
      <c r="D37" s="907">
        <v>374702</v>
      </c>
      <c r="E37" s="907">
        <v>3651</v>
      </c>
      <c r="F37" s="907">
        <v>3351</v>
      </c>
      <c r="G37" s="1073">
        <v>1.9042697851509471E-2</v>
      </c>
      <c r="H37" s="310"/>
      <c r="I37" s="310"/>
      <c r="J37" s="311"/>
    </row>
    <row r="38" spans="1:10">
      <c r="A38" s="21" t="s">
        <v>933</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0" t="s">
        <v>81</v>
      </c>
    </row>
    <row r="66" spans="10:10">
      <c r="J66" s="27" t="s">
        <v>805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653</v>
      </c>
      <c r="I1" s="137" t="str">
        <f>Naslovnica!A20</f>
        <v>Siječanj 2023.</v>
      </c>
    </row>
    <row r="2" spans="1:10">
      <c r="A2" s="551" t="s">
        <v>926</v>
      </c>
      <c r="I2" s="527" t="str">
        <f>Naslovnica!A24</f>
        <v>January 2023</v>
      </c>
    </row>
    <row r="3" spans="1:10" ht="12.75" customHeight="1"/>
    <row r="4" spans="1:10" ht="12.75" customHeight="1">
      <c r="F4" s="305"/>
      <c r="I4" s="13" t="s">
        <v>1537</v>
      </c>
    </row>
    <row r="5" spans="1:10" s="261" customFormat="1" ht="22.15" customHeight="1">
      <c r="A5" s="1152" t="s">
        <v>1120</v>
      </c>
      <c r="B5" s="1154" t="s">
        <v>1098</v>
      </c>
      <c r="C5" s="1154"/>
      <c r="D5" s="1154"/>
      <c r="E5" s="1154"/>
      <c r="F5" s="1155" t="s">
        <v>1100</v>
      </c>
      <c r="G5" s="1156" t="s">
        <v>1097</v>
      </c>
      <c r="H5" s="1152" t="s">
        <v>1099</v>
      </c>
      <c r="I5" s="1152" t="s">
        <v>1101</v>
      </c>
      <c r="J5" s="891"/>
    </row>
    <row r="6" spans="1:10" s="261" customFormat="1" ht="72">
      <c r="A6" s="1152"/>
      <c r="B6" s="896" t="s">
        <v>1093</v>
      </c>
      <c r="C6" s="896" t="s">
        <v>1094</v>
      </c>
      <c r="D6" s="896" t="s">
        <v>1095</v>
      </c>
      <c r="E6" s="896" t="s">
        <v>1096</v>
      </c>
      <c r="F6" s="1155"/>
      <c r="G6" s="1156"/>
      <c r="H6" s="1152"/>
      <c r="I6" s="1152"/>
      <c r="J6" s="891"/>
    </row>
    <row r="7" spans="1:10" s="261" customFormat="1">
      <c r="A7" s="892" t="s">
        <v>1053</v>
      </c>
      <c r="B7" s="893">
        <v>0</v>
      </c>
      <c r="C7" s="893">
        <v>1107.42434</v>
      </c>
      <c r="D7" s="893">
        <v>4.5100000000000001E-3</v>
      </c>
      <c r="E7" s="893">
        <v>831.71862999999996</v>
      </c>
      <c r="F7" s="894">
        <v>1939.1474800000001</v>
      </c>
      <c r="G7" s="899">
        <v>-0.59954751710319765</v>
      </c>
      <c r="H7" s="894">
        <v>1939.1474800000142</v>
      </c>
      <c r="I7" s="894">
        <v>195726.11758882008</v>
      </c>
    </row>
    <row r="8" spans="1:10" s="261" customFormat="1">
      <c r="A8" s="892" t="s">
        <v>1054</v>
      </c>
      <c r="B8" s="893">
        <v>0</v>
      </c>
      <c r="C8" s="893">
        <v>2003.1110200000001</v>
      </c>
      <c r="D8" s="893">
        <v>0</v>
      </c>
      <c r="E8" s="893">
        <v>126.86283</v>
      </c>
      <c r="F8" s="894">
        <v>2129.9738499999999</v>
      </c>
      <c r="G8" s="899">
        <v>-0.71422932532300054</v>
      </c>
      <c r="H8" s="894">
        <v>2129.9738500000676</v>
      </c>
      <c r="I8" s="894">
        <v>329665.73598541203</v>
      </c>
    </row>
    <row r="9" spans="1:10" s="261" customFormat="1">
      <c r="A9" s="892" t="s">
        <v>218</v>
      </c>
      <c r="B9" s="893">
        <v>0</v>
      </c>
      <c r="C9" s="893">
        <v>196.0231</v>
      </c>
      <c r="D9" s="893">
        <v>0</v>
      </c>
      <c r="E9" s="893">
        <v>0</v>
      </c>
      <c r="F9" s="894">
        <v>196.0231</v>
      </c>
      <c r="G9" s="899">
        <v>-0.69679198401341602</v>
      </c>
      <c r="H9" s="894">
        <v>196.02309999999943</v>
      </c>
      <c r="I9" s="894">
        <v>7333.0840256891634</v>
      </c>
    </row>
    <row r="10" spans="1:10" s="261" customFormat="1">
      <c r="A10" s="892" t="s">
        <v>219</v>
      </c>
      <c r="B10" s="893">
        <v>0</v>
      </c>
      <c r="C10" s="893">
        <v>101.20439999999999</v>
      </c>
      <c r="D10" s="893">
        <v>0</v>
      </c>
      <c r="E10" s="893">
        <v>1.60023</v>
      </c>
      <c r="F10" s="894">
        <v>102.80462999999999</v>
      </c>
      <c r="G10" s="899">
        <v>-0.67656596607235397</v>
      </c>
      <c r="H10" s="894">
        <v>102.80462999999963</v>
      </c>
      <c r="I10" s="894">
        <v>7078.4787065432347</v>
      </c>
    </row>
    <row r="11" spans="1:10" s="261" customFormat="1">
      <c r="A11" s="892" t="s">
        <v>46</v>
      </c>
      <c r="B11" s="893">
        <v>0</v>
      </c>
      <c r="C11" s="893">
        <v>630.50731000000007</v>
      </c>
      <c r="D11" s="893">
        <v>0</v>
      </c>
      <c r="E11" s="893">
        <v>0</v>
      </c>
      <c r="F11" s="894">
        <v>630.50731000000007</v>
      </c>
      <c r="G11" s="899">
        <v>-0.74222086793100739</v>
      </c>
      <c r="H11" s="894">
        <v>630.50731000000087</v>
      </c>
      <c r="I11" s="894">
        <v>72221.049517374064</v>
      </c>
    </row>
    <row r="12" spans="1:10" s="261" customFormat="1">
      <c r="A12" s="892" t="s">
        <v>36</v>
      </c>
      <c r="B12" s="893">
        <v>0</v>
      </c>
      <c r="C12" s="893">
        <v>564.29511000000002</v>
      </c>
      <c r="D12" s="893">
        <v>0</v>
      </c>
      <c r="E12" s="893">
        <v>19.049099999999999</v>
      </c>
      <c r="F12" s="894">
        <v>583.34420999999998</v>
      </c>
      <c r="G12" s="899">
        <v>-0.71721762901007002</v>
      </c>
      <c r="H12" s="894">
        <v>583.34421000000293</v>
      </c>
      <c r="I12" s="894">
        <v>57868.68486963235</v>
      </c>
    </row>
    <row r="13" spans="1:10" s="261" customFormat="1">
      <c r="A13" s="892" t="s">
        <v>37</v>
      </c>
      <c r="B13" s="893">
        <v>0</v>
      </c>
      <c r="C13" s="893">
        <v>726.64731000000006</v>
      </c>
      <c r="D13" s="893">
        <v>0</v>
      </c>
      <c r="E13" s="893">
        <v>85.879679999999993</v>
      </c>
      <c r="F13" s="894">
        <v>812.52699000000007</v>
      </c>
      <c r="G13" s="899">
        <v>-0.70728812259349505</v>
      </c>
      <c r="H13" s="894">
        <v>812.52698999999848</v>
      </c>
      <c r="I13" s="894">
        <v>76293.806709954893</v>
      </c>
    </row>
    <row r="14" spans="1:10" s="261" customFormat="1">
      <c r="A14" s="895" t="s">
        <v>38</v>
      </c>
      <c r="B14" s="893">
        <v>0</v>
      </c>
      <c r="C14" s="893">
        <v>2544.8150099999998</v>
      </c>
      <c r="D14" s="893">
        <v>0</v>
      </c>
      <c r="E14" s="893">
        <v>4.4084200000000004</v>
      </c>
      <c r="F14" s="894">
        <v>2549.22343</v>
      </c>
      <c r="G14" s="899">
        <v>-0.8001480415411758</v>
      </c>
      <c r="H14" s="894">
        <v>2549.2234300000127</v>
      </c>
      <c r="I14" s="894">
        <v>306941.07557413698</v>
      </c>
    </row>
    <row r="15" spans="1:10" s="261" customFormat="1" ht="20.45" customHeight="1">
      <c r="A15" s="897" t="s">
        <v>1055</v>
      </c>
      <c r="B15" s="898">
        <v>0</v>
      </c>
      <c r="C15" s="898">
        <v>7874.0275999999994</v>
      </c>
      <c r="D15" s="898">
        <v>4.5100000000000001E-3</v>
      </c>
      <c r="E15" s="898">
        <v>1069.5188899999998</v>
      </c>
      <c r="F15" s="898">
        <v>8943.5509999999995</v>
      </c>
      <c r="G15" s="948">
        <v>-0.73142804996907562</v>
      </c>
      <c r="H15" s="898">
        <v>8943.5510000000959</v>
      </c>
      <c r="I15" s="898">
        <v>1053128.0329775626</v>
      </c>
    </row>
    <row r="16" spans="1:10">
      <c r="A16" s="21" t="s">
        <v>933</v>
      </c>
      <c r="B16" s="17"/>
      <c r="C16" s="18"/>
      <c r="D16" s="18"/>
      <c r="E16" s="18"/>
      <c r="F16" s="18"/>
      <c r="G16" s="18"/>
    </row>
    <row r="17" spans="1:14" ht="10.15" customHeight="1">
      <c r="A17" s="926" t="s">
        <v>47</v>
      </c>
      <c r="B17" s="754"/>
      <c r="C17" s="754"/>
      <c r="D17" s="754"/>
      <c r="E17" s="754"/>
      <c r="F17" s="754"/>
      <c r="G17" s="29"/>
    </row>
    <row r="18" spans="1:14" ht="10.15" customHeight="1">
      <c r="A18" s="923" t="s">
        <v>936</v>
      </c>
      <c r="B18" s="924"/>
      <c r="C18" s="924"/>
      <c r="D18" s="924"/>
      <c r="E18" s="924"/>
      <c r="F18" s="924"/>
      <c r="G18" s="30"/>
    </row>
    <row r="19" spans="1:14" ht="10.15" customHeight="1">
      <c r="A19" s="922" t="s">
        <v>48</v>
      </c>
      <c r="B19" s="921"/>
      <c r="C19" s="921"/>
      <c r="D19" s="921"/>
      <c r="E19" s="921"/>
      <c r="F19" s="921"/>
      <c r="G19" s="31"/>
    </row>
    <row r="20" spans="1:14" ht="10.15" customHeight="1">
      <c r="A20" s="923" t="s">
        <v>49</v>
      </c>
      <c r="B20" s="925"/>
      <c r="C20" s="925"/>
      <c r="D20" s="925"/>
      <c r="E20" s="925"/>
      <c r="F20" s="925"/>
      <c r="G20" s="30"/>
    </row>
    <row r="21" spans="1:14" ht="12.75" customHeight="1"/>
    <row r="22" spans="1:14" ht="12.75" customHeight="1">
      <c r="A22" s="150" t="s">
        <v>654</v>
      </c>
      <c r="L22" s="137" t="str">
        <f>Naslovnica!A20</f>
        <v>Siječanj 2023.</v>
      </c>
    </row>
    <row r="23" spans="1:14" ht="12.75" customHeight="1">
      <c r="A23" s="551" t="s">
        <v>927</v>
      </c>
      <c r="L23" s="527" t="str">
        <f>Naslovnica!A24</f>
        <v>January 2023</v>
      </c>
    </row>
    <row r="24" spans="1:14" ht="12.75" customHeight="1"/>
    <row r="25" spans="1:14" ht="12.75" customHeight="1">
      <c r="L25" s="13" t="s">
        <v>1537</v>
      </c>
    </row>
    <row r="26" spans="1:14" s="261" customFormat="1" ht="14.45" customHeight="1">
      <c r="A26" s="1152" t="s">
        <v>1120</v>
      </c>
      <c r="B26" s="1153" t="s">
        <v>1159</v>
      </c>
      <c r="C26" s="1153"/>
      <c r="D26" s="1153"/>
      <c r="E26" s="1153"/>
      <c r="F26" s="1157" t="s">
        <v>1103</v>
      </c>
      <c r="G26" s="1157"/>
      <c r="H26" s="1157"/>
      <c r="I26" s="1155" t="s">
        <v>1102</v>
      </c>
      <c r="J26" s="1156" t="s">
        <v>1097</v>
      </c>
      <c r="K26" s="1152" t="s">
        <v>1099</v>
      </c>
      <c r="L26" s="1152" t="s">
        <v>1101</v>
      </c>
    </row>
    <row r="27" spans="1:14" s="261" customFormat="1" ht="96">
      <c r="A27" s="1152"/>
      <c r="B27" s="896" t="s">
        <v>1105</v>
      </c>
      <c r="C27" s="896" t="s">
        <v>1106</v>
      </c>
      <c r="D27" s="896" t="s">
        <v>1107</v>
      </c>
      <c r="E27" s="896" t="s">
        <v>1108</v>
      </c>
      <c r="F27" s="896" t="s">
        <v>1104</v>
      </c>
      <c r="G27" s="896" t="s">
        <v>1109</v>
      </c>
      <c r="H27" s="896" t="s">
        <v>1056</v>
      </c>
      <c r="I27" s="1155"/>
      <c r="J27" s="1156"/>
      <c r="K27" s="1152"/>
      <c r="L27" s="1152"/>
      <c r="M27"/>
      <c r="N27"/>
    </row>
    <row r="28" spans="1:14" s="261" customFormat="1">
      <c r="A28" s="889" t="s">
        <v>1053</v>
      </c>
      <c r="B28" s="900">
        <v>120.93832</v>
      </c>
      <c r="C28" s="900">
        <v>0</v>
      </c>
      <c r="D28" s="900">
        <v>436.08204000000001</v>
      </c>
      <c r="E28" s="900">
        <v>394.23471000000001</v>
      </c>
      <c r="F28" s="900">
        <v>36.657989999999998</v>
      </c>
      <c r="G28" s="900">
        <v>114.56297000000001</v>
      </c>
      <c r="H28" s="900">
        <v>6.5889300000000004</v>
      </c>
      <c r="I28" s="901">
        <v>1109.0649599999999</v>
      </c>
      <c r="J28" s="902">
        <v>0.14180923467604667</v>
      </c>
      <c r="K28" s="901">
        <v>1109.0649599999961</v>
      </c>
      <c r="L28" s="901">
        <v>55091.238527286303</v>
      </c>
      <c r="M28"/>
      <c r="N28"/>
    </row>
    <row r="29" spans="1:14" s="261" customFormat="1">
      <c r="A29" s="889" t="s">
        <v>1054</v>
      </c>
      <c r="B29" s="900">
        <v>377.46431000000001</v>
      </c>
      <c r="C29" s="900">
        <v>0</v>
      </c>
      <c r="D29" s="900">
        <v>0</v>
      </c>
      <c r="E29" s="900">
        <v>25.27046</v>
      </c>
      <c r="F29" s="900">
        <v>28.658950000000001</v>
      </c>
      <c r="G29" s="900">
        <v>738.36861999999996</v>
      </c>
      <c r="H29" s="900">
        <v>2.0676600000000001</v>
      </c>
      <c r="I29" s="901">
        <v>1171.83</v>
      </c>
      <c r="J29" s="902">
        <v>1.8900397302049208</v>
      </c>
      <c r="K29" s="901">
        <v>1171.8300000000163</v>
      </c>
      <c r="L29" s="901">
        <v>496382.87294368236</v>
      </c>
      <c r="M29"/>
      <c r="N29"/>
    </row>
    <row r="30" spans="1:14" s="261" customFormat="1">
      <c r="A30" s="889" t="s">
        <v>218</v>
      </c>
      <c r="B30" s="900">
        <v>0</v>
      </c>
      <c r="C30" s="900">
        <v>0</v>
      </c>
      <c r="D30" s="900">
        <v>2.1988400000000001</v>
      </c>
      <c r="E30" s="900">
        <v>4.43431</v>
      </c>
      <c r="F30" s="900">
        <v>7.5139999999999998E-2</v>
      </c>
      <c r="G30" s="900">
        <v>1.7342500000000001</v>
      </c>
      <c r="H30" s="900">
        <v>30.046740000000003</v>
      </c>
      <c r="I30" s="901">
        <v>38.489280000000008</v>
      </c>
      <c r="J30" s="902">
        <v>0.12579034627942698</v>
      </c>
      <c r="K30" s="901">
        <v>38.489279999999951</v>
      </c>
      <c r="L30" s="901">
        <v>461.59266266928739</v>
      </c>
      <c r="M30"/>
      <c r="N30"/>
    </row>
    <row r="31" spans="1:14" s="261" customFormat="1">
      <c r="A31" s="889" t="s">
        <v>219</v>
      </c>
      <c r="B31" s="900">
        <v>0</v>
      </c>
      <c r="C31" s="900">
        <v>0</v>
      </c>
      <c r="D31" s="900">
        <v>6.1728399999999999</v>
      </c>
      <c r="E31" s="900">
        <v>5.7076700000000002</v>
      </c>
      <c r="F31" s="900">
        <v>0</v>
      </c>
      <c r="G31" s="900">
        <v>0</v>
      </c>
      <c r="H31" s="900">
        <v>0.79327999999999999</v>
      </c>
      <c r="I31" s="901">
        <v>12.67379</v>
      </c>
      <c r="J31" s="902">
        <v>-0.31146130366160263</v>
      </c>
      <c r="K31" s="901">
        <v>12.673790000000054</v>
      </c>
      <c r="L31" s="901">
        <v>1373.497515067005</v>
      </c>
      <c r="M31"/>
      <c r="N31"/>
    </row>
    <row r="32" spans="1:14" s="261" customFormat="1">
      <c r="A32" s="889" t="s">
        <v>46</v>
      </c>
      <c r="B32" s="900">
        <v>24.387840000000001</v>
      </c>
      <c r="C32" s="900">
        <v>0</v>
      </c>
      <c r="D32" s="900">
        <v>81.02131</v>
      </c>
      <c r="E32" s="900">
        <v>115.92014</v>
      </c>
      <c r="F32" s="900">
        <v>3.0623499999999999</v>
      </c>
      <c r="G32" s="900">
        <v>2.606E-2</v>
      </c>
      <c r="H32" s="900">
        <v>1.3380000000000001E-2</v>
      </c>
      <c r="I32" s="901">
        <v>224.43108000000004</v>
      </c>
      <c r="J32" s="902">
        <v>-0.23525415384514714</v>
      </c>
      <c r="K32" s="901">
        <v>224.43107999999847</v>
      </c>
      <c r="L32" s="901">
        <v>17078.225273586584</v>
      </c>
      <c r="M32"/>
      <c r="N32"/>
    </row>
    <row r="33" spans="1:14" s="261" customFormat="1">
      <c r="A33" s="889" t="s">
        <v>36</v>
      </c>
      <c r="B33" s="900">
        <v>50.209050000000005</v>
      </c>
      <c r="C33" s="900">
        <v>0</v>
      </c>
      <c r="D33" s="900">
        <v>0</v>
      </c>
      <c r="E33" s="900">
        <v>59.94415</v>
      </c>
      <c r="F33" s="900">
        <v>9.3372900000000012</v>
      </c>
      <c r="G33" s="900">
        <v>86.644850000000005</v>
      </c>
      <c r="H33" s="900">
        <v>0.96247000000000005</v>
      </c>
      <c r="I33" s="901">
        <v>207.09780999999998</v>
      </c>
      <c r="J33" s="902">
        <v>1.4182545364363333</v>
      </c>
      <c r="K33" s="901">
        <v>207.0978099999993</v>
      </c>
      <c r="L33" s="901">
        <v>10693.157640813342</v>
      </c>
      <c r="M33"/>
      <c r="N33"/>
    </row>
    <row r="34" spans="1:14" s="261" customFormat="1">
      <c r="A34" s="889" t="s">
        <v>37</v>
      </c>
      <c r="B34" s="900">
        <v>0</v>
      </c>
      <c r="C34" s="900">
        <v>0</v>
      </c>
      <c r="D34" s="900">
        <v>110.62139999999999</v>
      </c>
      <c r="E34" s="900">
        <v>103.96719999999999</v>
      </c>
      <c r="F34" s="900">
        <v>3.64805</v>
      </c>
      <c r="G34" s="900">
        <v>20.573509999999999</v>
      </c>
      <c r="H34" s="900">
        <v>2.2214</v>
      </c>
      <c r="I34" s="901">
        <v>241.03155999999998</v>
      </c>
      <c r="J34" s="902">
        <v>0.32564825641468631</v>
      </c>
      <c r="K34" s="901">
        <v>241.03155999999944</v>
      </c>
      <c r="L34" s="901">
        <v>15697.453652086055</v>
      </c>
      <c r="M34"/>
      <c r="N34"/>
    </row>
    <row r="35" spans="1:14" s="261" customFormat="1">
      <c r="A35" s="371" t="s">
        <v>38</v>
      </c>
      <c r="B35" s="900">
        <v>473.10139000000004</v>
      </c>
      <c r="C35" s="900">
        <v>0</v>
      </c>
      <c r="D35" s="900">
        <v>229.72963000000001</v>
      </c>
      <c r="E35" s="900">
        <v>265.55014</v>
      </c>
      <c r="F35" s="900">
        <v>106.87859</v>
      </c>
      <c r="G35" s="900">
        <v>0</v>
      </c>
      <c r="H35" s="900">
        <v>0.23305000000000001</v>
      </c>
      <c r="I35" s="901">
        <v>1075.4928000000002</v>
      </c>
      <c r="J35" s="902">
        <v>0.25728515681753605</v>
      </c>
      <c r="K35" s="901">
        <v>1075.4927999999927</v>
      </c>
      <c r="L35" s="901">
        <v>92879.927543337937</v>
      </c>
      <c r="M35"/>
      <c r="N35"/>
    </row>
    <row r="36" spans="1:14" s="261" customFormat="1" ht="19.899999999999999" customHeight="1">
      <c r="A36" s="897" t="s">
        <v>1055</v>
      </c>
      <c r="B36" s="898">
        <v>1046.1009100000001</v>
      </c>
      <c r="C36" s="898">
        <v>0</v>
      </c>
      <c r="D36" s="898">
        <v>865.8260600000001</v>
      </c>
      <c r="E36" s="898">
        <v>975.0287800000001</v>
      </c>
      <c r="F36" s="898">
        <v>188.31835999999998</v>
      </c>
      <c r="G36" s="898">
        <v>961.91025999999988</v>
      </c>
      <c r="H36" s="898">
        <v>42.926910000000014</v>
      </c>
      <c r="I36" s="898">
        <v>4080.1112799999992</v>
      </c>
      <c r="J36" s="948">
        <v>0.43376553764581871</v>
      </c>
      <c r="K36" s="898">
        <v>4080.1112800000019</v>
      </c>
      <c r="L36" s="898">
        <v>689657.96575852891</v>
      </c>
      <c r="M36"/>
      <c r="N36"/>
    </row>
    <row r="37" spans="1:14" ht="12.75" customHeight="1">
      <c r="A37" s="21" t="s">
        <v>933</v>
      </c>
      <c r="G37" s="132"/>
      <c r="H37" s="132"/>
    </row>
    <row r="38" spans="1:14" ht="12.75" customHeight="1">
      <c r="A38" s="16" t="s">
        <v>916</v>
      </c>
    </row>
    <row r="39" spans="1:14" ht="12.75" customHeight="1">
      <c r="A39" s="817" t="s">
        <v>935</v>
      </c>
      <c r="G39" s="76"/>
    </row>
    <row r="40" spans="1:14" ht="12.75" customHeight="1"/>
    <row r="41" spans="1:14" ht="12.75" customHeight="1">
      <c r="A41" s="610"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807</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2023-05-22T11:36:11Z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