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8"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1.16'!$A$1:$G$57</definedName>
    <definedName name="_xlnm.Print_Area" localSheetId="10">'11 Tablica 1.17'!$A$1:$S$38</definedName>
    <definedName name="_xlnm.Print_Area" localSheetId="11">'12 Tablice 1.18 - 1.20'!$A$1:$G$56</definedName>
    <definedName name="_xlnm.Print_Area" localSheetId="12">'13 Tablice 1.20, 1.21'!$A$1:$L$65</definedName>
    <definedName name="_xlnm.Print_Area" localSheetId="13">'14 Tablice 1.22, 1.23'!$A$1:$G$64</definedName>
    <definedName name="_xlnm.Print_Area" localSheetId="14">'15 Tablica 1.24'!$A$1:$AQ$37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3.1'!$A$1:$Q$44</definedName>
    <definedName name="_xlnm.Print_Area" localSheetId="1">'2 Sadržaj'!$A$1:$A$180</definedName>
    <definedName name="_xlnm.Print_Area" localSheetId="19">'20 Tablica 3.2'!$A$1:$F$38</definedName>
    <definedName name="_xlnm.Print_Area" localSheetId="20">'21 Tablica 4.1'!$A$1:$G$64</definedName>
    <definedName name="_xlnm.Print_Area" localSheetId="21">'22 Tablice 4.2 - 4.8'!$A$1:$K$83</definedName>
    <definedName name="_xlnm.Print_Area" localSheetId="22">'23 Tablice 5.1 - 5.4'!$A$1:$J$75</definedName>
    <definedName name="_xlnm.Print_Area" localSheetId="23">'24 Tablica 6.1'!$A$1:$L$141</definedName>
    <definedName name="_xlnm.Print_Area" localSheetId="24">'25 Tablice 6.2, 6.3'!$A$1:$M$56</definedName>
    <definedName name="_xlnm.Print_Area" localSheetId="25">'26 Tablice 6.4 - 6.8'!$A$1:$G$88</definedName>
    <definedName name="_xlnm.Print_Area" localSheetId="26">'27 Tablice 6.9 - 6.12 '!$A$1:$F$53</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8.1 - 8.5'!$A$1:$E$71</definedName>
    <definedName name="_xlnm.Print_Area" localSheetId="3">'4 Tablice 1.3, 1.4'!$A$1:$D$60</definedName>
    <definedName name="_xlnm.Print_Area" localSheetId="4">'5 Tablice 1.5 - 1.7'!$A$1:$E$85</definedName>
    <definedName name="_xlnm.Print_Area" localSheetId="5">'6 Tablice 1.8, 1.9'!$A$1:$I$63</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C68" i="82" l="1"/>
  <c r="C66" i="82"/>
  <c r="C67" i="82"/>
  <c r="C65" i="82"/>
  <c r="C57" i="82"/>
  <c r="C55" i="82"/>
  <c r="C56" i="82"/>
  <c r="C54" i="82"/>
  <c r="B6" i="34" l="1"/>
  <c r="H124" i="46" l="1"/>
  <c r="F43" i="65" l="1"/>
  <c r="O60" i="92" l="1"/>
  <c r="B7" i="92" l="1"/>
  <c r="B6" i="92"/>
  <c r="G2" i="34" l="1"/>
  <c r="G1" i="34"/>
  <c r="B5" i="34" s="1"/>
  <c r="G2" i="92"/>
  <c r="G1" i="92"/>
  <c r="I2" i="91"/>
  <c r="L34" i="91" s="1"/>
  <c r="I1" i="91"/>
  <c r="L33" i="91" s="1"/>
  <c r="G34" i="92" l="1"/>
  <c r="B38" i="92" s="1"/>
  <c r="G35" i="92"/>
  <c r="B39" i="92" s="1"/>
  <c r="E9" i="68" l="1"/>
  <c r="B80" i="45" l="1"/>
  <c r="G49" i="67" l="1"/>
  <c r="C49" i="67"/>
  <c r="D49" i="67"/>
  <c r="E49" i="67"/>
  <c r="F49" i="67"/>
  <c r="B49" i="67"/>
  <c r="H16" i="45" l="1"/>
  <c r="B34" i="45"/>
  <c r="B16" i="45"/>
  <c r="S31" i="3" l="1"/>
  <c r="S32" i="3"/>
  <c r="I33" i="8" l="1"/>
  <c r="I32" i="8"/>
  <c r="B27" i="31"/>
  <c r="B26" i="31"/>
  <c r="G23" i="31"/>
  <c r="G22" i="31"/>
  <c r="C34" i="5" l="1"/>
  <c r="B8" i="44" l="1"/>
  <c r="B7" i="44"/>
  <c r="E8" i="44" l="1"/>
  <c r="B33" i="44"/>
  <c r="B20" i="44"/>
  <c r="B52" i="44"/>
  <c r="B37" i="44"/>
  <c r="E7" i="44"/>
  <c r="B51" i="44"/>
  <c r="B36" i="44"/>
  <c r="B32" i="44"/>
  <c r="B19" i="44"/>
  <c r="E52" i="44" l="1"/>
  <c r="E33" i="44"/>
  <c r="E20" i="44"/>
  <c r="E32" i="44"/>
  <c r="E51" i="44"/>
  <c r="E19" i="44"/>
  <c r="E19" i="68"/>
  <c r="F64" i="45" l="1"/>
  <c r="E64" i="45"/>
  <c r="F2" i="68" l="1"/>
  <c r="F1" i="68"/>
  <c r="G42" i="67" l="1"/>
  <c r="G41" i="67"/>
  <c r="F72" i="45" l="1"/>
  <c r="E72" i="45"/>
  <c r="F79" i="65" l="1"/>
  <c r="F16" i="65" l="1"/>
  <c r="F35" i="68" l="1"/>
  <c r="F34" i="68"/>
  <c r="M2" i="67" l="1"/>
  <c r="M1" i="67"/>
  <c r="E2" i="45" l="1"/>
  <c r="K2" i="45" s="1"/>
  <c r="E1" i="45"/>
  <c r="K1" i="45" s="1"/>
  <c r="H7" i="46"/>
  <c r="H6" i="46"/>
  <c r="B56" i="45"/>
  <c r="B39" i="45" l="1"/>
  <c r="AQ2" i="36"/>
  <c r="AQ1" i="36"/>
  <c r="S2" i="33"/>
  <c r="S1" i="33"/>
  <c r="G2" i="31"/>
  <c r="G1" i="31"/>
  <c r="B6" i="31"/>
  <c r="B7" i="31"/>
  <c r="L23" i="30"/>
  <c r="L22" i="30"/>
  <c r="I2" i="30"/>
  <c r="I1" i="30"/>
  <c r="J2" i="28" l="1"/>
  <c r="J1" i="28"/>
  <c r="AG2" i="27"/>
  <c r="AG1" i="27"/>
  <c r="B6" i="8" l="1"/>
  <c r="B5" i="8"/>
  <c r="G2" i="8"/>
  <c r="G1" i="8"/>
  <c r="E30" i="7"/>
  <c r="E29" i="7"/>
  <c r="E2" i="7"/>
  <c r="D59" i="7" s="1"/>
  <c r="E1" i="7"/>
  <c r="D58" i="7" s="1"/>
  <c r="D32" i="5"/>
  <c r="D31" i="5"/>
  <c r="D2" i="5"/>
  <c r="D1" i="5"/>
  <c r="S5" i="3"/>
  <c r="S4" i="3"/>
  <c r="B6" i="5" l="1"/>
  <c r="B35" i="5"/>
  <c r="B5" i="5"/>
  <c r="B34" i="5"/>
</calcChain>
</file>

<file path=xl/sharedStrings.xml><?xml version="1.0" encoding="utf-8"?>
<sst xmlns="http://schemas.openxmlformats.org/spreadsheetml/2006/main" count="3391" uniqueCount="1601">
  <si>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</si>
  <si>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</si>
  <si>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</si>
  <si>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</si>
  <si>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</si>
  <si>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</si>
  <si>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</si>
  <si>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</si>
  <si>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</si>
  <si>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</si>
  <si>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</si>
  <si>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</si>
  <si>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</si>
  <si>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</si>
  <si>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</si>
  <si>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</si>
  <si>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</si>
  <si>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</si>
  <si>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</si>
  <si>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</si>
  <si>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</si>
  <si>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</si>
  <si>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</si>
  <si>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</si>
  <si>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</si>
  <si>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</si>
  <si>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</si>
  <si>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</si>
  <si>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</si>
  <si>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</si>
  <si>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</si>
  <si>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</si>
  <si>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</si>
  <si>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</si>
  <si>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</si>
  <si>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</si>
  <si>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</si>
  <si>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</si>
  <si>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</si>
  <si>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</si>
  <si>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</si>
  <si>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</si>
  <si>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</si>
  <si>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</si>
  <si>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</si>
  <si>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</si>
  <si>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</si>
  <si>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</si>
  <si>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</si>
  <si>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</si>
  <si>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</si>
  <si>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</si>
  <si>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</si>
  <si>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Annualized since start of business</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</si>
  <si>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</si>
  <si>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</si>
  <si>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</si>
  <si>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</si>
  <si>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</si>
  <si>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</si>
  <si>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</si>
  <si>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</si>
  <si>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</si>
  <si>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</si>
  <si>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</si>
  <si>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</si>
  <si>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</si>
  <si>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</si>
  <si>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</si>
  <si>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</si>
  <si>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</si>
  <si>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</si>
  <si>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</si>
  <si>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</si>
  <si>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</si>
  <si>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</si>
  <si>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</si>
  <si>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</si>
  <si>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</si>
  <si>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</si>
  <si>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</si>
  <si>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</si>
  <si>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Prosperus Invest d.o.o.</t>
  </si>
  <si>
    <t>Sadržaj / Contents</t>
  </si>
  <si>
    <t>CROBIStr</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</si>
  <si>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</si>
  <si>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</si>
  <si>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</si>
  <si>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</si>
  <si>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</si>
  <si>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</si>
  <si>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</si>
  <si>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</si>
  <si>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</si>
  <si>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</si>
  <si>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</si>
  <si>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</si>
  <si>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</si>
  <si>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</si>
  <si>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</si>
  <si>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</si>
  <si>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</si>
  <si>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</si>
  <si>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</si>
  <si>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</si>
  <si>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</si>
  <si>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</si>
  <si>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</si>
  <si>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</si>
  <si>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</si>
  <si>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</si>
  <si>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</si>
  <si>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</si>
  <si>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</si>
  <si>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</si>
  <si>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</si>
  <si>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</si>
  <si>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</si>
  <si>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</si>
  <si>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</si>
  <si>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</si>
  <si>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</si>
  <si>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</si>
  <si>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</si>
  <si>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</si>
  <si>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</si>
  <si>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</si>
  <si>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</si>
  <si>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</si>
  <si>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</si>
  <si>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</si>
  <si>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</si>
  <si>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</si>
  <si>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</si>
  <si>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</si>
  <si>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</si>
  <si>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</si>
  <si>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</si>
  <si>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</si>
  <si>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</si>
  <si>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</si>
  <si>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</si>
  <si>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</si>
  <si>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</si>
  <si>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</si>
  <si>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</si>
  <si>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</si>
  <si>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</si>
  <si>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</si>
  <si>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</si>
  <si>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</si>
  <si>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</si>
  <si>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ZB Private World</t>
  </si>
  <si>
    <t>SLAVONSKI ZAIF d.d.</t>
  </si>
  <si>
    <t>KAPITALNI FOND  d.d. ZAIF</t>
  </si>
  <si>
    <t>HRALTIUAP204</t>
  </si>
  <si>
    <t>HRALTIUAP105</t>
  </si>
  <si>
    <t>HRERSIUELTE8</t>
  </si>
  <si>
    <t>HRERSIUEXCL4</t>
  </si>
  <si>
    <t>HRICAMUCAP15</t>
  </si>
  <si>
    <t>HRLOINUVAL26</t>
  </si>
  <si>
    <t>HRZBINUPREA1</t>
  </si>
  <si>
    <t>HRICAMUOMIF8</t>
  </si>
  <si>
    <t>HRLOINUPRIM0</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</si>
  <si>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</si>
  <si>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</si>
  <si>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</si>
  <si>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</si>
  <si>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</si>
  <si>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</si>
  <si>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</si>
  <si>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</si>
  <si>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</si>
  <si>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</si>
  <si>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</si>
  <si>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</si>
  <si>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</si>
  <si>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</si>
  <si>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</si>
  <si>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</si>
  <si>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</si>
  <si>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</si>
  <si>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</si>
  <si>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</si>
  <si>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</si>
  <si>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</si>
  <si>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</si>
  <si>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</si>
  <si>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</si>
  <si>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</si>
  <si>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</si>
  <si>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</si>
  <si>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</si>
  <si>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</si>
  <si>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</si>
  <si>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</si>
  <si>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</si>
  <si>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</si>
  <si>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</si>
  <si>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</si>
  <si>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</si>
  <si>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</si>
  <si>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</si>
  <si>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</si>
  <si>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</si>
  <si>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</si>
  <si>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</si>
  <si>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</si>
  <si>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</si>
  <si>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</si>
  <si>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</si>
  <si>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</si>
  <si>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</si>
  <si>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</si>
  <si>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</si>
  <si>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</si>
  <si>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</si>
  <si>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</si>
  <si>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</si>
  <si>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</si>
  <si>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</si>
  <si>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</si>
  <si>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</si>
  <si>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</si>
  <si>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</si>
  <si>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</si>
  <si>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</si>
  <si>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</si>
  <si>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</si>
  <si>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</si>
  <si>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</si>
  <si>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</si>
  <si>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</si>
  <si>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</si>
  <si>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</si>
  <si>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</si>
  <si>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</si>
  <si>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</si>
  <si>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SQ CAPITAL d.o.o.</t>
  </si>
  <si>
    <t>POŠTA ZDMF</t>
  </si>
  <si>
    <t>POLICIJSKI ZDMF</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</si>
  <si>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</si>
  <si>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</si>
  <si>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</si>
  <si>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</si>
  <si>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</si>
  <si>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</si>
  <si>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</si>
  <si>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</si>
  <si>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</si>
  <si>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</si>
  <si>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</si>
  <si>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</si>
  <si>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</si>
  <si>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</si>
  <si>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</si>
  <si>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</si>
  <si>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</si>
  <si>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</si>
  <si>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</si>
  <si>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</si>
  <si>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</si>
  <si>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</si>
  <si>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</si>
  <si>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</si>
  <si>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</si>
  <si>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</si>
  <si>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</si>
  <si>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</si>
  <si>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</si>
  <si>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</si>
  <si>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</si>
  <si>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</si>
  <si>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</si>
  <si>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</si>
  <si>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</si>
  <si>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</si>
  <si>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</si>
  <si>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</si>
  <si>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</si>
  <si>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</si>
  <si>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</si>
  <si>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</si>
  <si>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</si>
  <si>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</si>
  <si>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</si>
  <si>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</si>
  <si>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</si>
  <si>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</si>
  <si>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</si>
  <si>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</si>
  <si>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</si>
  <si>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</si>
  <si>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</si>
  <si>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</si>
  <si>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</si>
  <si>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</si>
  <si>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</si>
  <si>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</si>
  <si>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</si>
  <si>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</si>
  <si>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</si>
  <si>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</si>
  <si>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</si>
  <si>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</si>
  <si>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</si>
  <si>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</si>
  <si>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</si>
  <si>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</si>
  <si>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</si>
  <si>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</si>
  <si>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</si>
  <si>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</si>
  <si>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</si>
  <si>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</si>
  <si>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</si>
  <si>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</si>
  <si>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</si>
  <si>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</si>
  <si>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</si>
  <si>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</si>
  <si>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</si>
  <si>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</si>
  <si>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</si>
  <si>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</si>
  <si>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</si>
  <si>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</si>
  <si>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</si>
  <si>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</si>
  <si>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</si>
  <si>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</si>
  <si>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</si>
  <si>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</si>
  <si>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</si>
  <si>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</si>
  <si>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</si>
  <si>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</si>
  <si>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</si>
  <si>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</si>
  <si>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</si>
  <si>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</si>
  <si>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</si>
  <si>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</si>
  <si>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</si>
  <si>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</si>
  <si>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</si>
  <si>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</si>
  <si>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</si>
  <si>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</si>
  <si>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</si>
  <si>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</si>
  <si>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</si>
  <si>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</si>
  <si>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</si>
  <si>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</si>
  <si>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</si>
  <si>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</si>
  <si>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</si>
  <si>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</si>
  <si>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</si>
  <si>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</si>
  <si>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</si>
  <si>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</si>
  <si>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</si>
  <si>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</si>
  <si>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</si>
  <si>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</si>
  <si>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</si>
  <si>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</si>
  <si>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</si>
  <si>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</si>
  <si>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</si>
  <si>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</si>
  <si>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</si>
  <si>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</si>
  <si>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</si>
  <si>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</si>
  <si>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</si>
  <si>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</si>
  <si>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</si>
  <si>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</si>
  <si>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</si>
  <si>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</si>
  <si>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</si>
  <si>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</si>
  <si>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</si>
  <si>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</si>
  <si>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</si>
  <si>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</si>
  <si>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</si>
  <si>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</si>
  <si>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</si>
  <si>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</si>
  <si>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</si>
  <si>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</si>
  <si>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</si>
  <si>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</si>
  <si>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</si>
  <si>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</si>
  <si>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</si>
  <si>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</si>
  <si>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</si>
  <si>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</si>
  <si>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</si>
  <si>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</si>
  <si>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</si>
  <si>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</si>
  <si>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</si>
  <si>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</si>
  <si>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</si>
  <si>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</si>
  <si>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</si>
  <si>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</si>
  <si>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</si>
  <si>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</si>
  <si>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</si>
  <si>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</si>
  <si>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</si>
  <si>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</si>
  <si>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</si>
  <si>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</si>
  <si>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</si>
  <si>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</si>
  <si>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</si>
  <si>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</si>
  <si>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</si>
  <si>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</si>
  <si>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</si>
  <si>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</si>
  <si>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</si>
  <si>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</si>
  <si>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</si>
  <si>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</si>
  <si>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</si>
  <si>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</si>
  <si>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</si>
  <si>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</si>
  <si>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</si>
  <si>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</si>
  <si>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</si>
  <si>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</si>
  <si>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</si>
  <si>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</si>
  <si>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</si>
  <si>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</si>
  <si>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</si>
  <si>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</si>
  <si>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</si>
  <si>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</si>
  <si>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</si>
  <si>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</si>
  <si>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</si>
  <si>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</si>
  <si>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</si>
  <si>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</si>
  <si>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</si>
  <si>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</si>
  <si>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</si>
  <si>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</si>
  <si>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</si>
  <si>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</si>
  <si>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</si>
  <si>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</si>
  <si>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</si>
  <si>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</si>
  <si>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</si>
  <si>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</si>
  <si>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</si>
  <si>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</si>
  <si>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</si>
  <si>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</si>
  <si>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</si>
  <si>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</si>
  <si>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</si>
  <si>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</si>
  <si>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</si>
  <si>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</si>
  <si>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</si>
  <si>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</si>
  <si>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</si>
  <si>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</si>
  <si>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</si>
  <si>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</si>
  <si>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</si>
  <si>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</si>
  <si>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</si>
  <si>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</si>
  <si>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</si>
  <si>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</si>
  <si>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</si>
  <si>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</si>
  <si>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</si>
  <si>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</si>
  <si>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</si>
  <si>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</si>
  <si>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</si>
  <si>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</si>
  <si>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</si>
  <si>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</si>
  <si>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</si>
  <si>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</si>
  <si>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</si>
  <si>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</si>
  <si>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</si>
  <si>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</si>
  <si>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</si>
  <si>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</si>
  <si>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</si>
  <si>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</si>
  <si>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</si>
  <si>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</si>
  <si>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</si>
  <si>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</si>
  <si>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</si>
  <si>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</si>
  <si>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</si>
  <si>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</si>
  <si>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</si>
  <si>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</si>
  <si>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</si>
  <si>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</si>
  <si>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</si>
  <si>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</si>
  <si>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</si>
  <si>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</si>
  <si>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</si>
  <si>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</si>
  <si>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</si>
  <si>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</si>
  <si>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</si>
  <si>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</si>
  <si>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</si>
  <si>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</si>
  <si>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</si>
  <si>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</si>
  <si>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</si>
  <si>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</si>
  <si>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</si>
  <si>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</si>
  <si>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</si>
  <si>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</si>
  <si>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</si>
  <si>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</si>
  <si>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</si>
  <si>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</si>
  <si>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</si>
  <si>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</si>
  <si>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</si>
  <si>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</si>
  <si>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</si>
  <si>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</si>
  <si>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</si>
  <si>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</si>
  <si>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</si>
  <si>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</si>
  <si>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</si>
  <si>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</si>
  <si>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</si>
  <si>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</si>
  <si>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</si>
  <si>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</si>
  <si>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</si>
  <si>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</si>
  <si>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</si>
  <si>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</si>
  <si>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</si>
  <si>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</si>
  <si>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</si>
  <si>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</si>
  <si>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</si>
  <si>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</si>
  <si>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</si>
  <si>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</si>
  <si>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</si>
  <si>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</si>
  <si>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</si>
  <si>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</si>
  <si>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</si>
  <si>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</si>
  <si>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</si>
  <si>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</si>
  <si>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</si>
  <si>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</si>
  <si>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</si>
  <si>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</si>
  <si>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</si>
  <si>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</si>
  <si>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</si>
  <si>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</si>
  <si>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</si>
  <si>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</si>
  <si>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</si>
  <si>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</si>
  <si>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</si>
  <si>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</si>
  <si>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</si>
  <si>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</si>
  <si>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</si>
  <si>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</si>
  <si>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</si>
  <si>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</si>
  <si>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</si>
  <si>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</si>
  <si>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</si>
  <si>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</si>
  <si>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</si>
  <si>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</si>
  <si>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</si>
  <si>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</si>
  <si>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</si>
  <si>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</si>
  <si>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</si>
  <si>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</si>
  <si>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</si>
  <si>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</si>
  <si>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</si>
  <si>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</si>
  <si>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</si>
  <si>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</si>
  <si>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</si>
  <si>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</si>
  <si>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</si>
  <si>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</si>
  <si>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</si>
  <si>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</si>
  <si>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</si>
  <si>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</si>
  <si>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</si>
  <si>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</si>
  <si>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</si>
  <si>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</si>
  <si>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</si>
  <si>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</si>
  <si>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</si>
  <si>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</si>
  <si>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</si>
  <si>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</si>
  <si>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</si>
  <si>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</si>
  <si>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</si>
  <si>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</si>
  <si>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</si>
  <si>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</si>
  <si>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</si>
  <si>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</si>
  <si>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</si>
  <si>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</si>
  <si>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</si>
  <si>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</si>
  <si>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</si>
  <si>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</si>
  <si>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</si>
  <si>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</si>
  <si>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</si>
  <si>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</si>
  <si>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</si>
  <si>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</si>
  <si>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</si>
  <si>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</si>
  <si>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</si>
  <si>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</si>
  <si>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</si>
  <si>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</si>
  <si>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</si>
  <si>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</si>
  <si>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</si>
  <si>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</si>
  <si>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</si>
  <si>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</si>
  <si>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</si>
  <si>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</si>
  <si>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</si>
  <si>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</si>
  <si>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</si>
  <si>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</si>
  <si>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</si>
  <si>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</si>
  <si>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</si>
  <si>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</si>
  <si>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</si>
  <si>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</si>
  <si>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</si>
  <si>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</si>
  <si>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</si>
  <si>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</si>
  <si>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</si>
  <si>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</si>
  <si>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</si>
  <si>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</si>
  <si>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</si>
  <si>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</si>
  <si>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</si>
  <si>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</si>
  <si>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</si>
  <si>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</si>
  <si>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</si>
  <si>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</si>
  <si>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</si>
  <si>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</si>
  <si>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</si>
  <si>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</si>
  <si>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</si>
  <si>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</si>
  <si>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</si>
  <si>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</si>
  <si>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</si>
  <si>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</si>
  <si>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</si>
  <si>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</si>
  <si>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</si>
  <si>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</si>
  <si>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</si>
  <si>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</si>
  <si>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</si>
  <si>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</si>
  <si>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</si>
  <si>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</si>
  <si>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</si>
  <si>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</si>
  <si>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</si>
  <si>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</si>
  <si>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</si>
  <si>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</si>
  <si>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</si>
  <si>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</si>
  <si>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</si>
  <si>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</si>
  <si>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</si>
  <si>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</si>
  <si>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</si>
  <si>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</si>
  <si>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</si>
  <si>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</si>
  <si>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</si>
  <si>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</si>
  <si>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</si>
  <si>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</si>
  <si>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</si>
  <si>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</si>
  <si>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</si>
  <si>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</si>
  <si>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</si>
  <si>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</si>
  <si>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</si>
  <si>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</si>
  <si>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</si>
  <si>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</si>
  <si>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</si>
  <si>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</si>
  <si>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</si>
  <si>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</si>
  <si>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</si>
  <si>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</si>
  <si>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</si>
  <si>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</si>
  <si>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</si>
  <si>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</si>
  <si>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</si>
  <si>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</si>
  <si>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</si>
  <si>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</si>
  <si>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</si>
  <si>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</si>
  <si>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</si>
  <si>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</si>
  <si>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</si>
  <si>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</si>
  <si>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</si>
  <si>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</si>
  <si>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</si>
  <si>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</si>
  <si>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</si>
  <si>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</si>
  <si>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</si>
  <si>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</si>
  <si>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</si>
  <si>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</si>
  <si>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</si>
  <si>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</si>
  <si>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</si>
  <si>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</si>
  <si>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</si>
  <si>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</si>
  <si>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</si>
  <si>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</si>
  <si>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</si>
  <si>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</si>
  <si>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</si>
  <si>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</si>
  <si>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</si>
  <si>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</si>
  <si>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</si>
  <si>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</si>
  <si>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</si>
  <si>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</si>
  <si>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</si>
  <si>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</si>
  <si>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</si>
  <si>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</si>
  <si>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</si>
  <si>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</si>
  <si>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</si>
  <si>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</si>
  <si>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</si>
  <si>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</si>
  <si>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</si>
  <si>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</si>
  <si>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</si>
  <si>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</si>
  <si>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</si>
  <si>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</si>
  <si>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</si>
  <si>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</si>
  <si>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</si>
  <si>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</si>
  <si>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</si>
  <si>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</si>
  <si>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</si>
  <si>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</si>
  <si>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</si>
  <si>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</si>
  <si>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</si>
  <si>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</si>
  <si>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</si>
  <si>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</si>
  <si>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</si>
  <si>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</si>
  <si>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</si>
  <si>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</si>
  <si>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</si>
  <si>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</si>
  <si>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</si>
  <si>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</si>
  <si>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</si>
  <si>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</si>
  <si>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</si>
  <si>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</si>
  <si>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</si>
  <si>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</si>
  <si>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</si>
  <si>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</si>
  <si>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</si>
  <si>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</si>
  <si>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</si>
  <si>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</si>
  <si>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</si>
  <si>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</si>
  <si>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</si>
  <si>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</si>
  <si>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</si>
  <si>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</si>
  <si>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</si>
  <si>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</si>
  <si>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</si>
  <si>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</si>
  <si>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</si>
  <si>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</si>
  <si>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</si>
  <si>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</si>
  <si>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</si>
  <si>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</si>
  <si>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</si>
  <si>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</si>
  <si>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</si>
  <si>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</si>
  <si>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</si>
  <si>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</si>
  <si>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</si>
  <si>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</si>
  <si>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</si>
  <si>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</si>
  <si>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</si>
  <si>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</si>
  <si>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</si>
  <si>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</si>
  <si>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</si>
  <si>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</si>
  <si>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</si>
  <si>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</si>
  <si>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</si>
  <si>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</si>
  <si>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</si>
  <si>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</si>
  <si>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</si>
  <si>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</si>
  <si>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</si>
  <si>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</si>
  <si>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</si>
  <si>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t>30.06.2019</t>
  </si>
  <si>
    <t>Prosperus FGS II</t>
  </si>
  <si>
    <t>AZ A1 ZDMF</t>
  </si>
  <si>
    <t>Generali Investments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</si>
  <si>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</si>
  <si>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</si>
  <si>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</si>
  <si>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</si>
  <si>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</si>
  <si>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</si>
  <si>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</si>
  <si>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</si>
  <si>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</si>
  <si>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</si>
  <si>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</si>
  <si>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</si>
  <si>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</si>
  <si>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</si>
  <si>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</si>
  <si>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</si>
  <si>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</si>
  <si>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</si>
  <si>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</si>
  <si>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</si>
  <si>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</si>
  <si>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</si>
  <si>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</si>
  <si>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</si>
  <si>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1.20: Struktura članova ZDMF- ova prema dobi i spolu </t>
  </si>
  <si>
    <t xml:space="preserve">Table 1.20: Closed voluntary pension funds members age and gender structure </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</si>
  <si>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</si>
  <si>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</si>
  <si>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</si>
  <si>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</si>
  <si>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</si>
  <si>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</si>
  <si>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</si>
  <si>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</si>
  <si>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</si>
  <si>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</si>
  <si>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</si>
  <si>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</si>
  <si>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</si>
  <si>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</si>
  <si>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</si>
  <si>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</si>
  <si>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</si>
  <si>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</si>
  <si>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</si>
  <si>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</si>
  <si>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</si>
  <si>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</si>
  <si>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</si>
  <si>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</si>
  <si>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</si>
  <si>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</si>
  <si>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</si>
  <si>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</si>
  <si>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</si>
  <si>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</si>
  <si>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</si>
  <si>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</si>
  <si>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</si>
  <si>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</si>
  <si>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</si>
  <si>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</si>
  <si>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</si>
  <si>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</si>
  <si>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</si>
  <si>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</si>
  <si>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</si>
  <si>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</si>
  <si>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</si>
  <si>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</si>
  <si>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</si>
  <si>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</si>
  <si>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</si>
  <si>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</si>
  <si>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</si>
  <si>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</si>
  <si>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</si>
  <si>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</si>
  <si>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</si>
  <si>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</si>
  <si>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</si>
  <si>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</si>
  <si>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</si>
  <si>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</si>
  <si>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</si>
  <si>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</si>
  <si>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</si>
  <si>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</si>
  <si>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</si>
  <si>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</si>
  <si>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</si>
  <si>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</si>
  <si>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</si>
  <si>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</si>
  <si>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</si>
  <si>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</si>
  <si>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</si>
  <si>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</si>
  <si>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</si>
  <si>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</si>
  <si>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</si>
  <si>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</si>
  <si>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</si>
  <si>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</si>
  <si>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</si>
  <si>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</si>
  <si>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</si>
  <si>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</si>
  <si>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</si>
  <si>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</si>
  <si>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</si>
  <si>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</si>
  <si>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</si>
  <si>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</si>
  <si>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</si>
  <si>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</si>
  <si>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</si>
  <si>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</si>
  <si>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</si>
  <si>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</si>
  <si>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</si>
  <si>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</si>
  <si>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</si>
  <si>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</si>
  <si>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</si>
  <si>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</si>
  <si>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</si>
  <si>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</si>
  <si>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</si>
  <si>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</si>
  <si>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</si>
  <si>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</si>
  <si>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</si>
  <si>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</si>
  <si>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</si>
  <si>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</si>
  <si>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</si>
  <si>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</si>
  <si>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</si>
  <si>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</si>
  <si>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</si>
  <si>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</si>
  <si>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</si>
  <si>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</si>
  <si>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</si>
  <si>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</si>
  <si>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</si>
  <si>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</si>
  <si>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</si>
  <si>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</si>
  <si>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</si>
  <si>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</si>
  <si>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</si>
  <si>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</si>
  <si>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</si>
  <si>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</si>
  <si>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</si>
  <si>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</si>
  <si>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</si>
  <si>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</si>
  <si>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</si>
  <si>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</si>
  <si>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</si>
  <si>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</si>
  <si>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</si>
  <si>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</si>
  <si>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</si>
  <si>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</si>
  <si>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</si>
  <si>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</si>
  <si>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</si>
  <si>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</si>
  <si>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</si>
  <si>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</si>
  <si>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</si>
  <si>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</si>
  <si>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</si>
  <si>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</si>
  <si>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</si>
  <si>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</si>
  <si>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</si>
  <si>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</si>
  <si>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</si>
  <si>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</si>
  <si>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</si>
  <si>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</si>
  <si>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</si>
  <si>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</si>
  <si>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</si>
  <si>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</si>
  <si>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</si>
  <si>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</si>
  <si>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</si>
  <si>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</si>
  <si>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</si>
  <si>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</si>
  <si>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</si>
  <si>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</si>
  <si>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</si>
  <si>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</si>
  <si>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</si>
  <si>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</si>
  <si>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</si>
  <si>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</si>
  <si>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</si>
  <si>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</si>
  <si>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</si>
  <si>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</si>
  <si>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OTP INVEST d.o.o.</t>
  </si>
  <si>
    <t>2020 Q 3</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</si>
  <si>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</si>
  <si>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</si>
  <si>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</si>
  <si>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</si>
  <si>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</si>
  <si>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</si>
  <si>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</si>
  <si>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</si>
  <si>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</si>
  <si>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</si>
  <si>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</si>
  <si>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</si>
  <si>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</si>
  <si>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</si>
  <si>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</si>
  <si>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</si>
  <si>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</si>
  <si>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</si>
  <si>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</si>
  <si>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</si>
  <si>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</si>
  <si>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</si>
  <si>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</si>
  <si>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</si>
  <si>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</si>
  <si>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</si>
  <si>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</si>
  <si>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</si>
  <si>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</si>
  <si>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</si>
  <si>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</si>
  <si>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</si>
  <si>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</si>
  <si>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</si>
  <si>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</si>
  <si>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</si>
  <si>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</si>
  <si>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</si>
  <si>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</si>
  <si>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</si>
  <si>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</si>
  <si>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</si>
  <si>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</si>
  <si>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</si>
  <si>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</si>
  <si>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</si>
  <si>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</si>
  <si>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</si>
  <si>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</si>
  <si>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</si>
  <si>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</si>
  <si>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</si>
  <si>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</si>
  <si>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</si>
  <si>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</si>
  <si>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</si>
  <si>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</si>
  <si>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</si>
  <si>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</si>
  <si>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</si>
  <si>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</si>
  <si>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</si>
  <si>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</si>
  <si>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</si>
  <si>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</si>
  <si>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</si>
  <si>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</si>
  <si>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</si>
  <si>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</si>
  <si>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</si>
  <si>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</si>
  <si>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</si>
  <si>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</si>
  <si>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</si>
  <si>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</si>
  <si>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</si>
  <si>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</si>
  <si>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</si>
  <si>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</si>
  <si>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</si>
  <si>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</si>
  <si>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</si>
  <si>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</si>
  <si>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</si>
  <si>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</si>
  <si>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</si>
  <si>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</si>
  <si>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</si>
  <si>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</si>
  <si>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</si>
  <si>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</si>
  <si>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</si>
  <si>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</si>
  <si>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30.9.2020.</t>
  </si>
  <si>
    <t>31.12.2020.</t>
  </si>
  <si>
    <t>88527564391</t>
  </si>
  <si>
    <t>HROTPIUGLBL7</t>
  </si>
  <si>
    <t>HRICAMFSBI06</t>
  </si>
  <si>
    <t>2020 Q 4</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</si>
  <si>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</si>
  <si>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</si>
  <si>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</si>
  <si>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</si>
  <si>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</si>
  <si>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</si>
  <si>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</si>
  <si>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</si>
  <si>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</si>
  <si>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</si>
  <si>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</si>
  <si>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</si>
  <si>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</si>
  <si>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</si>
  <si>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</si>
  <si>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</si>
  <si>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</si>
  <si>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</si>
  <si>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</si>
  <si>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</si>
  <si>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</si>
  <si>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</si>
  <si>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</si>
  <si>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r>
      <t>Fondovi  ST Balanced, ST Cash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ST Global Equity are currently undergoing the winding-up procedure.</t>
    </r>
  </si>
  <si>
    <t xml:space="preserve">Tablica 8.4: Skraćeni prikaz Izvještaja o strukturi portfelja - volumenu transakcija </t>
  </si>
  <si>
    <t>- Društvo Izvor osiguranje d.d. je prenijelo portfelj na društvo Generali osiguranje d.d. 30. travnja 2020. godine (podaci za društvo Izvor osiguranje d.d. prikazani su u okviru podataka za društvo Generali osiguranje d.d.)</t>
  </si>
  <si>
    <t>- As of 30 April 2020 Izvor osiguranje d.d. has transfered portfolio to an accepting undertaking Generali osiguranje d.d. (data for the company Izvor osiguranje d.d. are presented within the data for the company Generali osiguranje d.d.)</t>
  </si>
  <si>
    <t>HRGFAMUPDAS1</t>
  </si>
  <si>
    <t>75408381120</t>
  </si>
  <si>
    <r>
      <t xml:space="preserve">Isplate zbog umirovljenja  /  </t>
    </r>
    <r>
      <rPr>
        <b/>
        <i/>
        <sz val="10"/>
        <color theme="1" tint="0.499984740745262"/>
        <rFont val="Arial"/>
        <family val="2"/>
      </rPr>
      <t>Retirement payouts</t>
    </r>
  </si>
  <si>
    <t>2021 Q 1</t>
  </si>
  <si>
    <t>31.3.2021.</t>
  </si>
  <si>
    <t>* U uplate od početka rada uračunate su i uplate i u one fondove koji više nisu aktivni.</t>
  </si>
  <si>
    <t>** U isplate od početka rada uračunate su isplate i onih fondova koji više nisu aktivni.</t>
  </si>
  <si>
    <r>
      <rPr>
        <sz val="8"/>
        <rFont val="Arial"/>
        <family val="2"/>
      </rPr>
      <t>Napomena</t>
    </r>
    <r>
      <rPr>
        <i/>
        <sz val="8"/>
        <rFont val="Arial"/>
        <family val="2"/>
      </rPr>
      <t xml:space="preserve"> / </t>
    </r>
    <r>
      <rPr>
        <i/>
        <sz val="8"/>
        <color theme="1" tint="0.34998626667073579"/>
        <rFont val="Arial"/>
        <family val="2"/>
      </rPr>
      <t>Note</t>
    </r>
    <r>
      <rPr>
        <i/>
        <sz val="8"/>
        <rFont val="Arial"/>
        <family val="2"/>
      </rPr>
      <t xml:space="preserve">: </t>
    </r>
    <r>
      <rPr>
        <sz val="8"/>
        <rFont val="Arial"/>
        <family val="2"/>
      </rPr>
      <t>Fond Inspirio Alpha brisan je iz evidencije 4.5.2020.</t>
    </r>
    <r>
      <rPr>
        <i/>
        <sz val="8"/>
        <rFont val="Arial"/>
        <family val="2"/>
      </rPr>
      <t xml:space="preserve"> / </t>
    </r>
    <r>
      <rPr>
        <i/>
        <sz val="8"/>
        <color theme="1" tint="0.34998626667073579"/>
        <rFont val="Arial"/>
        <family val="2"/>
      </rPr>
      <t>The Inspirio Alpha Fund was deleted from the records on 4 May 2020.</t>
    </r>
  </si>
  <si>
    <t>Lipanj 2021.</t>
  </si>
  <si>
    <t>June 2021</t>
  </si>
  <si>
    <t>CGS Delta</t>
  </si>
  <si>
    <t>WHITE BRIDGE ASSET MANAGEMENT d.o.o.</t>
  </si>
  <si>
    <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</si>
  <si>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</si>
  <si>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</si>
  <si>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</si>
  <si>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</si>
  <si>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</si>
  <si>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</si>
  <si>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</si>
  <si>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</si>
  <si>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</si>
  <si>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</si>
  <si>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</si>
  <si>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</si>
  <si>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</si>
  <si>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</si>
  <si>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</si>
  <si>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</si>
  <si>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</si>
  <si>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</si>
  <si>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</si>
  <si>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</si>
  <si>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</si>
  <si>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</si>
  <si>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</si>
  <si>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</si>
  <si>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</si>
  <si>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</si>
  <si>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Erste Green Equity</t>
  </si>
  <si>
    <t>F</t>
  </si>
  <si>
    <t>Erste Quality Equity</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</si>
  <si>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</si>
  <si>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</si>
  <si>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</si>
  <si>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</si>
  <si>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</si>
  <si>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</si>
  <si>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</si>
  <si>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</si>
  <si>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</si>
  <si>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</si>
  <si>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</si>
  <si>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</si>
  <si>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</si>
  <si>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</si>
  <si>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</si>
  <si>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</si>
  <si>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</si>
  <si>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</si>
  <si>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</si>
  <si>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</si>
  <si>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</si>
  <si>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</si>
  <si>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</si>
  <si>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</si>
  <si>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</si>
  <si>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</si>
  <si>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</si>
  <si>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</si>
  <si>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</si>
  <si>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</si>
  <si>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</si>
  <si>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</si>
  <si>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</si>
  <si>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</si>
  <si>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</si>
  <si>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</si>
  <si>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</si>
  <si>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</si>
  <si>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</si>
  <si>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</si>
  <si>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</si>
  <si>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</si>
  <si>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</si>
  <si>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</si>
  <si>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</si>
  <si>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</si>
  <si>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</si>
  <si>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</si>
  <si>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</si>
  <si>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</si>
  <si>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</si>
  <si>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</si>
  <si>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</si>
  <si>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</si>
  <si>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</si>
  <si>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</si>
  <si>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</si>
  <si>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</si>
  <si>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</si>
  <si>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</si>
  <si>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</si>
  <si>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</si>
  <si>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</si>
  <si>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</si>
  <si>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</si>
  <si>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</si>
  <si>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</si>
  <si>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</si>
  <si>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</si>
  <si>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</si>
  <si>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</si>
  <si>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</si>
  <si>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InterCapital Short Term Bond</t>
  </si>
  <si>
    <t>HRVBINUVBCA6</t>
  </si>
  <si>
    <t>FOND ZA STABILNOST</t>
  </si>
  <si>
    <t>55559349061</t>
  </si>
  <si>
    <t>HROTPIUSTBL5</t>
  </si>
  <si>
    <t xml:space="preserve">OTP ABSOLUTE </t>
  </si>
  <si>
    <t>73113166994</t>
  </si>
  <si>
    <t>HROTPIUABSL5</t>
  </si>
  <si>
    <t>HROTPIUENVC5</t>
  </si>
  <si>
    <t>OTP INDEKSNI</t>
  </si>
  <si>
    <t>HROTPIUINDF7</t>
  </si>
  <si>
    <t xml:space="preserve">OTP MERIDIAN 20 </t>
  </si>
  <si>
    <t>HROTPIUMR207</t>
  </si>
  <si>
    <t>OTP MULTI 2</t>
  </si>
  <si>
    <t>64178949896</t>
  </si>
  <si>
    <t>HROTPIUMLT26</t>
  </si>
  <si>
    <t xml:space="preserve">OTP MULTI USD </t>
  </si>
  <si>
    <t>28456944283</t>
  </si>
  <si>
    <t>HROTPIUMUSD7</t>
  </si>
  <si>
    <t>OTP start</t>
  </si>
  <si>
    <t>HROTPIUNVCF2</t>
  </si>
  <si>
    <t xml:space="preserve">OTP uravnoteženi </t>
  </si>
  <si>
    <t>HROTPIUURVF5</t>
  </si>
  <si>
    <t xml:space="preserve">PBZ Bond  </t>
  </si>
  <si>
    <t>05881951163</t>
  </si>
  <si>
    <t>HRPBZIUIBNF5</t>
  </si>
  <si>
    <t>PBZ INVEST d.o.o.</t>
  </si>
  <si>
    <t>PBZ Conservative 10</t>
  </si>
  <si>
    <t>HRPBZIUC10F8</t>
  </si>
  <si>
    <t>PBZ Dollar Progressive</t>
  </si>
  <si>
    <t>36747980966</t>
  </si>
  <si>
    <t>HRPBZIUDPGS3</t>
  </si>
  <si>
    <t>PBZ D-START</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</si>
  <si>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</si>
  <si>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</si>
  <si>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</si>
  <si>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</si>
  <si>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</si>
  <si>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</si>
  <si>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</si>
  <si>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</si>
  <si>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</si>
  <si>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</si>
  <si>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PBZ International Multi Asset</t>
  </si>
  <si>
    <t>10606032717</t>
  </si>
  <si>
    <t>HRPBZIUPMAF4</t>
  </si>
  <si>
    <t xml:space="preserve">PBZ Moderate 30 </t>
  </si>
  <si>
    <t>92245380325</t>
  </si>
  <si>
    <t>HRPBZIUM30F5</t>
  </si>
  <si>
    <t>PBZ Short term bond</t>
  </si>
  <si>
    <t>HRPBZIUPSBF9</t>
  </si>
  <si>
    <t>PBZ START</t>
  </si>
  <si>
    <t>HRPBZIUNVCF6</t>
  </si>
  <si>
    <t>FWR Multi-Asset Strategy I</t>
  </si>
  <si>
    <t>HRRBAIUMAS16</t>
  </si>
  <si>
    <t>RAIFFEISEN INVEST d.o.o.</t>
  </si>
  <si>
    <t xml:space="preserve">Raiffeisen Classic </t>
  </si>
  <si>
    <t>09165375440</t>
  </si>
  <si>
    <t>HRRBAIURBCL6</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</si>
  <si>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</si>
  <si>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</si>
  <si>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</si>
  <si>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</si>
  <si>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</si>
  <si>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</si>
  <si>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</si>
  <si>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</si>
  <si>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</si>
  <si>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</si>
  <si>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</si>
  <si>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</si>
  <si>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</si>
  <si>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Raiffeisen Global Equities</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</si>
  <si>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</si>
  <si>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</si>
  <si>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</si>
  <si>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</si>
  <si>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</si>
  <si>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</si>
  <si>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</si>
  <si>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</si>
  <si>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</si>
  <si>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</si>
  <si>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</si>
  <si>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</si>
  <si>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</si>
  <si>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</si>
  <si>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</si>
  <si>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</si>
  <si>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</si>
  <si>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</si>
  <si>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</si>
  <si>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</si>
  <si>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</si>
  <si>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</si>
  <si>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</si>
  <si>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</si>
  <si>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</si>
  <si>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</si>
  <si>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</si>
  <si>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</si>
  <si>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</si>
  <si>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</si>
  <si>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</si>
  <si>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</si>
  <si>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</si>
  <si>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</si>
  <si>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</si>
  <si>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</si>
  <si>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</si>
  <si>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</si>
  <si>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</si>
  <si>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</si>
  <si>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</si>
  <si>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</si>
  <si>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</si>
  <si>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</si>
  <si>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Alpha</t>
  </si>
  <si>
    <t>22133068960</t>
  </si>
  <si>
    <t>HRZBINUALPH7</t>
  </si>
  <si>
    <t>ZB Invest Funds – ZB Bridge</t>
  </si>
  <si>
    <t>04869107820</t>
  </si>
  <si>
    <t>HRZBINUZBBR4</t>
  </si>
  <si>
    <t xml:space="preserve">ZB plus UCITS fond </t>
  </si>
  <si>
    <t>HRZBINUPLUS2</t>
  </si>
  <si>
    <t>ZB Protect 2022 UCITS fond</t>
  </si>
  <si>
    <t>HRZBINU20223</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</si>
  <si>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</si>
  <si>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</si>
  <si>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</si>
  <si>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</si>
  <si>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</si>
  <si>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</si>
  <si>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</si>
  <si>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</si>
  <si>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</si>
  <si>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</si>
  <si>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</si>
  <si>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t>OTP e-start</t>
  </si>
  <si>
    <t>30.6.2021.</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</si>
  <si>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</si>
  <si>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</si>
  <si>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</si>
  <si>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r>
      <t>Napomena  /</t>
    </r>
    <r>
      <rPr>
        <i/>
        <sz val="8"/>
        <color theme="1" tint="0.34998626667073579"/>
        <rFont val="Arial"/>
        <family val="2"/>
      </rPr>
      <t xml:space="preserve"> Note</t>
    </r>
    <r>
      <rPr>
        <sz val="8"/>
        <color theme="1"/>
        <rFont val="Arial"/>
        <family val="2"/>
        <charset val="238"/>
      </rPr>
      <t xml:space="preserve">: Fond PR-AZ-1 je prestao s radom 11.6.2021. / </t>
    </r>
    <r>
      <rPr>
        <i/>
        <sz val="8"/>
        <color theme="1" tint="0.34998626667073579"/>
        <rFont val="Arial"/>
        <family val="2"/>
      </rPr>
      <t>Fund PR-AZ-1 ceased to operate on June 11, 2021.</t>
    </r>
  </si>
  <si>
    <t>Year-to-
date</t>
  </si>
  <si>
    <t>PBZ Equity World</t>
  </si>
  <si>
    <t>94203309739</t>
  </si>
  <si>
    <t>HRPBZIUEQWD8</t>
  </si>
  <si>
    <t>Cijena
udjela
(u kn)</t>
  </si>
  <si>
    <t>Feelsgood</t>
  </si>
  <si>
    <t>FEELSGOOD CAPITAL PARTNERS d.o.o.</t>
  </si>
  <si>
    <t>Prosperus Growth</t>
  </si>
  <si>
    <t>PROSPERUS - INVEST d.o.o.</t>
  </si>
  <si>
    <r>
      <t xml:space="preserve">Fond Generali Absolute prestaos radom 31.1.2021. /  </t>
    </r>
    <r>
      <rPr>
        <i/>
        <sz val="8"/>
        <color theme="1" tint="0.34998626667073579"/>
        <rFont val="Arial"/>
        <family val="2"/>
      </rPr>
      <t>The Generali Absolute Fund ceased to operate on January 31, 2021.</t>
    </r>
  </si>
  <si>
    <r>
      <t xml:space="preserve">Fond  Honestas FGS prestao s radom 20.4.2021. /  </t>
    </r>
    <r>
      <rPr>
        <i/>
        <sz val="8"/>
        <color theme="1" tint="0.34998626667073579"/>
        <rFont val="Arial"/>
        <family val="2"/>
      </rPr>
      <t>The  Honestas FGS Fund ceased to operate on April 24, 2021.</t>
    </r>
  </si>
  <si>
    <t>Inspirio FGS u likvidaciji</t>
  </si>
  <si>
    <t>Prosperus FGS u likvidaciji</t>
  </si>
  <si>
    <t>Quaestus Private Equity Kapital II u likvidaciji</t>
  </si>
  <si>
    <t xml:space="preserve">- Društvo OTP Osiguranje d.d. je 7. rujna 2021. promijenilo naziv tvrtke u Groupama osiguranje d.d. </t>
  </si>
  <si>
    <t xml:space="preserve">- On 7 September 2021 OTP Osiguranje d.d. changed the company name into Groupama osiguranje d.d. </t>
  </si>
  <si>
    <t>Rujan 2021.</t>
  </si>
  <si>
    <t>September 2021</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</si>
  <si>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</si>
  <si>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Listopad 2021.</t>
  </si>
  <si>
    <t>October 2021</t>
  </si>
  <si>
    <t>Tablica 3.1: Zaračunata bruto premija osiguranja za period od 1. siječnja do 31. listopada 2021.</t>
  </si>
  <si>
    <t>Table 3.1: Written premium for the period 1 January  - 31 October 2021</t>
  </si>
  <si>
    <t>I-X/2020</t>
  </si>
  <si>
    <t>I-X/2021</t>
  </si>
  <si>
    <r>
      <t xml:space="preserve">Indeks (100 = I-X/2020)
</t>
    </r>
    <r>
      <rPr>
        <i/>
        <sz val="9"/>
        <color theme="1" tint="0.34998626667073579"/>
        <rFont val="Arial"/>
        <family val="2"/>
        <charset val="238"/>
      </rPr>
      <t>Index(100 =I-X/2020)</t>
    </r>
  </si>
  <si>
    <t>Tablica 3.2: Podaci o osiguranju za period od 1. siječnja do 31. listopada 2021.</t>
  </si>
  <si>
    <t>Table 3.2: Insurance data for the period 1 January - 31 October 2021</t>
  </si>
  <si>
    <t>RUJAN 2021.</t>
  </si>
  <si>
    <t>SEPTEMBER 2021</t>
  </si>
  <si>
    <t>HRHT00RA0005</t>
  </si>
  <si>
    <t>HRPODRRA0004</t>
  </si>
  <si>
    <t>HRATPLRA0008</t>
  </si>
  <si>
    <t>HRRIVPRA0000</t>
  </si>
  <si>
    <t>HRERNTRA0000</t>
  </si>
  <si>
    <t>HRATGRRA0003</t>
  </si>
  <si>
    <t>HRADRSPA0009</t>
  </si>
  <si>
    <t>HRADPLRA0006</t>
  </si>
  <si>
    <t>HRHPB0RA0002</t>
  </si>
  <si>
    <t>HRZABARA0009</t>
  </si>
  <si>
    <t>HRRHMFO282A2</t>
  </si>
  <si>
    <t>HRRHMFO247E7</t>
  </si>
  <si>
    <t>HRLNGUO31AE3</t>
  </si>
  <si>
    <t>HRRHMFO34BA1</t>
  </si>
  <si>
    <t>HRRHMFO227E9</t>
  </si>
  <si>
    <t>HRRHMFO24BA2</t>
  </si>
  <si>
    <t>HRRHMFO297A0</t>
  </si>
  <si>
    <t>HRRHMFO23BA4</t>
  </si>
  <si>
    <t>HRRHMFO287A1</t>
  </si>
  <si>
    <t>HRRHMFO26CA5</t>
  </si>
  <si>
    <t>HRRHMFO253A3</t>
  </si>
  <si>
    <t>HRRIBAO23BA6</t>
  </si>
  <si>
    <t>HRKOTRPA0003</t>
  </si>
  <si>
    <t>HRBCINRA0003</t>
  </si>
  <si>
    <t>HRTSHCRA0009</t>
  </si>
  <si>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</si>
  <si>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</si>
  <si>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</si>
  <si>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</si>
  <si>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</si>
  <si>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</si>
  <si>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</si>
  <si>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</si>
  <si>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</si>
  <si>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</si>
  <si>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</si>
  <si>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</si>
  <si>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</si>
  <si>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</si>
  <si>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</si>
  <si>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</si>
  <si>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</si>
  <si>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</si>
  <si>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</si>
  <si>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</si>
  <si>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30.9.2021.</t>
  </si>
  <si>
    <t>1.1. - 30.9.2021.</t>
  </si>
  <si>
    <t>RUJAN 2020.</t>
  </si>
  <si>
    <t>SEPTEMBER 2020</t>
  </si>
  <si>
    <t>1.1. - 30.9.2021</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</si>
  <si>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30.9.2021</t>
    </r>
  </si>
  <si>
    <t xml:space="preserve">AGRAM LEASING d.o.o. </t>
  </si>
  <si>
    <t xml:space="preserve">ALD Automotive d.o.o. </t>
  </si>
  <si>
    <t xml:space="preserve">BKS - leasing Croatia d.o.o. </t>
  </si>
  <si>
    <t xml:space="preserve">Erste &amp; Steiermärkische S-Leasing d.o.o. </t>
  </si>
  <si>
    <t xml:space="preserve">HETA Asset Resolution Hrvatska d.o.o. </t>
  </si>
  <si>
    <t>i4next leasing Croatia d.o.o.</t>
  </si>
  <si>
    <t>IMPULS-LEASING d.o.o.</t>
  </si>
  <si>
    <t xml:space="preserve">Mercedes-Benz Leasing Hrvatska d.o.o. </t>
  </si>
  <si>
    <t xml:space="preserve">OTP Leasing d.d. </t>
  </si>
  <si>
    <t xml:space="preserve">PBZ-LEASING d.o.o. </t>
  </si>
  <si>
    <t xml:space="preserve">PORSCHE LEASING d.o.o. </t>
  </si>
  <si>
    <t>Raiffeisen Leasing d.o.o.</t>
  </si>
  <si>
    <t>SCANIA CREDIT HRVATSKA d.o.o.</t>
  </si>
  <si>
    <t>UniCredit Leasing Croatia d.o.o.</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</si>
  <si>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</si>
  <si>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</si>
  <si>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</si>
  <si>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</si>
  <si>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</si>
  <si>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</si>
  <si>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</si>
  <si>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</si>
  <si>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</si>
  <si>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</si>
  <si>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</si>
  <si>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</si>
  <si>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</si>
  <si>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</si>
  <si>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</si>
  <si>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</si>
  <si>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</si>
  <si>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</si>
  <si>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r>
      <t xml:space="preserve">  Fond Raiffeisen USD 2021 Bond je prestao s radom 1.10.2021. / </t>
    </r>
    <r>
      <rPr>
        <i/>
        <sz val="8"/>
        <color theme="1" tint="0.34998626667073579"/>
        <rFont val="Arial"/>
        <family val="2"/>
      </rPr>
      <t>Raiffeisen USD 2021 Bond ceased operations on 1.10.2021.</t>
    </r>
  </si>
  <si>
    <r>
      <t xml:space="preserve">Broj / </t>
    </r>
    <r>
      <rPr>
        <i/>
        <sz val="10"/>
        <color theme="1" tint="0.34998626667073579"/>
        <rFont val="Arial"/>
        <family val="2"/>
        <charset val="238"/>
      </rPr>
      <t>Number</t>
    </r>
    <r>
      <rPr>
        <sz val="10"/>
        <color theme="1"/>
        <rFont val="Arial"/>
        <family val="2"/>
      </rPr>
      <t xml:space="preserve"> 11</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XIX  Zagreb, 22.11.2021.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</si>
</sst>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1" formatCode="_-* #,##0\ _k_n_-;\-* #,##0\ _k_n_-;_-* &quot;-&quot;\ _k_n_-;_-@_-"/>
    <numFmt numFmtId="43" formatCode="_-* #,##0.00\ _k_n_-;\-* #,##0.00\ _k_n_-;_-* &quot;-&quot;??\ _k_n_-;_-@_-"/>
    <numFmt numFmtId="164" formatCode="_-* #,##0\ _k_n_-;\-* #,##0\ _k_n_-;_-* &quot;-&quot;??\ _k_n_-;_-@_-"/>
    <numFmt numFmtId="165" formatCode="_-* #,##0.0000\ _k_n_-;\-* #,##0.0000\ _k_n_-;_-* &quot;-&quot;??\ _k_n_-;_-@_-"/>
    <numFmt numFmtId="166" formatCode="#,##0_ ;\-#,##0\ "/>
    <numFmt numFmtId="167" formatCode="0.0000_ ;\-0.0000\ "/>
    <numFmt numFmtId="168" formatCode="#,##0.0000"/>
    <numFmt numFmtId="169" formatCode="mmmm\ yyyy"/>
    <numFmt numFmtId="170" formatCode="#,###"/>
    <numFmt numFmtId="171" formatCode="00"/>
    <numFmt numFmtId="172" formatCode="[$-1041A]#,##0"/>
    <numFmt numFmtId="173" formatCode="[$-1041A]#,##0.0000"/>
    <numFmt numFmtId="174" formatCode="mm/yyyy/"/>
    <numFmt numFmtId="175" formatCode="#,##0.000"/>
    <numFmt numFmtId="176" formatCode="0.000%"/>
    <numFmt numFmtId="177" formatCode="mmmm\ yyyy/"/>
    <numFmt numFmtId="178" formatCode="dd/mm/yy/;@"/>
    <numFmt numFmtId="179" formatCode="[$-41A]mmm\-yy;@"/>
  </numFmts>
  <fonts count="243">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sz val="9"/>
      <color theme="1" tint="0.34998626667073579"/>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s>
  <fills count="43">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43"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43" fontId="59" fillId="0" borderId="0" applyFont="0" applyFill="0" applyBorder="0" applyAlignment="0" applyProtection="0"/>
    <xf numFmtId="0" fontId="59" fillId="0" borderId="0"/>
    <xf numFmtId="43" fontId="11" fillId="0" borderId="0" applyFont="0" applyFill="0" applyBorder="0" applyAlignment="0" applyProtection="0"/>
    <xf numFmtId="0" fontId="11" fillId="0" borderId="0"/>
    <xf numFmtId="43" fontId="12" fillId="0" borderId="0" applyFont="0" applyFill="0" applyBorder="0" applyAlignment="0" applyProtection="0"/>
    <xf numFmtId="43" fontId="11" fillId="0" borderId="0" applyFont="0" applyFill="0" applyBorder="0" applyAlignment="0" applyProtection="0"/>
    <xf numFmtId="0" fontId="12" fillId="0" borderId="0"/>
    <xf numFmtId="0" fontId="59" fillId="0" borderId="0"/>
    <xf numFmtId="0" fontId="12" fillId="0" borderId="0"/>
    <xf numFmtId="0" fontId="11" fillId="0" borderId="0"/>
    <xf numFmtId="0" fontId="59" fillId="0" borderId="0"/>
    <xf numFmtId="0" fontId="59" fillId="0" borderId="0"/>
    <xf numFmtId="0" fontId="4" fillId="0" borderId="0"/>
    <xf numFmtId="0" fontId="99"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0" fontId="2" fillId="0" borderId="0"/>
    <xf numFmtId="0" fontId="217" fillId="0" borderId="0"/>
  </cellStyleXfs>
  <cellXfs count="1192">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6" fillId="0" borderId="0" xfId="0" applyFont="1"/>
    <xf numFmtId="164" fontId="0" fillId="0" borderId="0" xfId="0" applyNumberFormat="1"/>
    <xf numFmtId="0" fontId="90" fillId="0" borderId="0" xfId="0" applyFont="1" applyFill="1" applyBorder="1" applyAlignment="1">
      <alignment horizontal="left" vertical="center"/>
    </xf>
    <xf numFmtId="0" fontId="57"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6"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4"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4" fontId="88"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4"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1"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4"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43"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0"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43" fontId="53"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68" fontId="33"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68" fontId="91" fillId="4" borderId="0" xfId="0" applyNumberFormat="1" applyFont="1" applyFill="1" applyBorder="1" applyAlignment="1" applyProtection="1">
      <alignment horizontal="right" vertical="center"/>
    </xf>
    <xf numFmtId="168" fontId="93"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2"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2" fontId="51" fillId="3" borderId="0" xfId="21" applyNumberFormat="1" applyFont="1" applyFill="1" applyAlignment="1">
      <alignment horizontal="right" vertical="center"/>
    </xf>
    <xf numFmtId="173"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43" fontId="53" fillId="4" borderId="0" xfId="1" applyFont="1" applyFill="1" applyBorder="1" applyAlignment="1">
      <alignment horizontal="center" vertical="center"/>
    </xf>
    <xf numFmtId="43" fontId="52" fillId="4" borderId="0" xfId="1" applyFont="1" applyFill="1" applyBorder="1" applyAlignment="1">
      <alignment horizontal="center" vertical="center"/>
    </xf>
    <xf numFmtId="0" fontId="115" fillId="0" borderId="0" xfId="0" applyFont="1" applyAlignment="1">
      <alignment horizontal="left" vertical="center"/>
    </xf>
    <xf numFmtId="0" fontId="115" fillId="0" borderId="0" xfId="0" applyFont="1" applyAlignment="1">
      <alignment horizontal="right" vertical="center"/>
    </xf>
    <xf numFmtId="0" fontId="88" fillId="7" borderId="0" xfId="24" applyFont="1" applyFill="1" applyAlignment="1">
      <alignment horizontal="center" vertical="center" wrapText="1"/>
    </xf>
    <xf numFmtId="0" fontId="115" fillId="0" borderId="0" xfId="3" applyFont="1" applyAlignment="1">
      <alignment horizontal="left" vertical="center"/>
    </xf>
    <xf numFmtId="0" fontId="117" fillId="0" borderId="0" xfId="3" applyFont="1" applyAlignment="1">
      <alignment horizontal="left" vertical="center"/>
    </xf>
    <xf numFmtId="0" fontId="70" fillId="0" borderId="0" xfId="0" applyFont="1" applyFill="1" applyAlignment="1">
      <alignment horizontal="left" vertical="center"/>
    </xf>
    <xf numFmtId="0" fontId="118" fillId="0" borderId="0" xfId="3" applyFont="1" applyFill="1" applyAlignment="1">
      <alignment horizontal="left" vertical="center"/>
    </xf>
    <xf numFmtId="14" fontId="115" fillId="0" borderId="0" xfId="0" applyNumberFormat="1" applyFont="1" applyAlignment="1">
      <alignment horizontal="right" vertical="center"/>
    </xf>
    <xf numFmtId="0" fontId="115" fillId="0" borderId="0" xfId="3" applyFont="1" applyFill="1" applyAlignment="1">
      <alignment horizontal="left" vertical="center"/>
    </xf>
    <xf numFmtId="0" fontId="70" fillId="0" borderId="0" xfId="3" applyFont="1" applyFill="1" applyAlignment="1">
      <alignment horizontal="left" vertical="center"/>
    </xf>
    <xf numFmtId="0" fontId="119" fillId="0" borderId="0" xfId="0" applyFont="1" applyAlignment="1">
      <alignment horizontal="right" vertical="center"/>
    </xf>
    <xf numFmtId="0" fontId="70" fillId="0" borderId="0" xfId="3" applyFont="1" applyFill="1" applyBorder="1" applyAlignment="1">
      <alignment horizontal="left" vertical="center"/>
    </xf>
    <xf numFmtId="0" fontId="115" fillId="0" borderId="0" xfId="3" applyFont="1" applyFill="1" applyBorder="1" applyAlignment="1">
      <alignment horizontal="left" vertical="center"/>
    </xf>
    <xf numFmtId="0" fontId="115" fillId="0" borderId="0" xfId="0" applyFont="1" applyFill="1" applyBorder="1" applyAlignment="1">
      <alignment horizontal="left" vertical="center"/>
    </xf>
    <xf numFmtId="0" fontId="115" fillId="0" borderId="0" xfId="0" applyFont="1" applyFill="1" applyAlignment="1">
      <alignment horizontal="left" vertical="center"/>
    </xf>
    <xf numFmtId="0" fontId="70" fillId="0" borderId="0" xfId="0" applyFont="1" applyAlignment="1">
      <alignment horizontal="left" vertical="center"/>
    </xf>
    <xf numFmtId="0" fontId="118"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3" fillId="0" borderId="0" xfId="3" applyFont="1" applyAlignment="1">
      <alignment horizontal="left" vertical="center"/>
    </xf>
    <xf numFmtId="0" fontId="51" fillId="0" borderId="0" xfId="0" applyFont="1" applyAlignment="1">
      <alignment horizontal="right"/>
    </xf>
    <xf numFmtId="14" fontId="70" fillId="0" borderId="0" xfId="0" applyNumberFormat="1" applyFont="1" applyAlignment="1">
      <alignment horizontal="right" vertical="center"/>
    </xf>
    <xf numFmtId="0" fontId="94"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6" fillId="0" borderId="0" xfId="0" applyNumberFormat="1" applyFont="1"/>
    <xf numFmtId="168" fontId="33" fillId="3" borderId="0" xfId="0" applyNumberFormat="1" applyFont="1" applyFill="1" applyBorder="1" applyAlignment="1">
      <alignment horizontal="right" vertical="center"/>
    </xf>
    <xf numFmtId="0" fontId="34" fillId="0" borderId="0" xfId="0" applyFont="1" applyAlignment="1">
      <alignment vertical="center"/>
    </xf>
    <xf numFmtId="0" fontId="100" fillId="0" borderId="0" xfId="0" applyFont="1" applyFill="1" applyAlignment="1">
      <alignment vertical="center"/>
    </xf>
    <xf numFmtId="0" fontId="100"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1"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1" fillId="0" borderId="0" xfId="0" applyFont="1" applyAlignment="1"/>
    <xf numFmtId="0" fontId="104"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3"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2" fillId="0" borderId="0" xfId="0" applyFont="1"/>
    <xf numFmtId="0" fontId="111" fillId="3" borderId="0" xfId="3" applyFont="1" applyFill="1" applyAlignment="1">
      <alignment horizontal="left" vertical="center"/>
    </xf>
    <xf numFmtId="0" fontId="89"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3"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68"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43" fontId="53" fillId="0" borderId="0" xfId="1" applyFont="1" applyFill="1" applyBorder="1" applyAlignment="1">
      <alignment horizontal="center" vertical="center"/>
    </xf>
    <xf numFmtId="43" fontId="52" fillId="0" borderId="0" xfId="1" applyFont="1" applyFill="1" applyBorder="1" applyAlignment="1">
      <alignment horizontal="center" vertical="center"/>
    </xf>
    <xf numFmtId="43" fontId="53"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1" fillId="0" borderId="0" xfId="3" applyFont="1" applyFill="1" applyBorder="1" applyAlignment="1"/>
    <xf numFmtId="164" fontId="41"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7"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89" fillId="0" borderId="0" xfId="0" applyFont="1" applyAlignment="1">
      <alignment vertical="top"/>
    </xf>
    <xf numFmtId="0" fontId="106"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6" fillId="0" borderId="0" xfId="0" applyFont="1"/>
    <xf numFmtId="0" fontId="93" fillId="0" borderId="0" xfId="0" applyFont="1" applyAlignment="1">
      <alignment horizontal="left" vertical="center" indent="1"/>
    </xf>
    <xf numFmtId="0" fontId="115"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38" fillId="0" borderId="0" xfId="0" applyNumberFormat="1" applyFont="1"/>
    <xf numFmtId="168" fontId="86" fillId="0" borderId="0" xfId="0" applyNumberFormat="1" applyFont="1"/>
    <xf numFmtId="0" fontId="109"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3" fillId="3" borderId="0" xfId="3" applyNumberFormat="1" applyFont="1" applyFill="1" applyAlignment="1">
      <alignment horizontal="right" vertical="center"/>
    </xf>
    <xf numFmtId="3" fontId="133"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3"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5" fontId="21" fillId="3" borderId="6" xfId="3" applyNumberFormat="1" applyFont="1" applyFill="1" applyBorder="1" applyAlignment="1">
      <alignment horizontal="right" vertical="top"/>
    </xf>
    <xf numFmtId="10" fontId="133"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3" fillId="3" borderId="7" xfId="3" applyNumberFormat="1" applyFont="1" applyFill="1" applyBorder="1" applyAlignment="1">
      <alignment horizontal="right" vertical="center"/>
    </xf>
    <xf numFmtId="0" fontId="109"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0" fillId="0" borderId="0" xfId="0" applyFont="1" applyFill="1" applyBorder="1" applyAlignment="1">
      <alignment vertical="top"/>
    </xf>
    <xf numFmtId="0" fontId="123" fillId="0" borderId="0" xfId="0" applyFont="1" applyFill="1" applyBorder="1" applyAlignment="1">
      <alignment vertical="top"/>
    </xf>
    <xf numFmtId="0" fontId="123" fillId="0" borderId="0" xfId="0" applyFont="1" applyFill="1" applyBorder="1" applyAlignment="1">
      <alignment vertical="center"/>
    </xf>
    <xf numFmtId="164" fontId="41" fillId="3" borderId="0" xfId="17" applyNumberFormat="1" applyFont="1" applyFill="1" applyAlignment="1">
      <alignment horizontal="right" vertical="center" indent="3"/>
    </xf>
    <xf numFmtId="164"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3" fillId="0" borderId="0" xfId="3" applyFont="1" applyAlignment="1">
      <alignment horizontal="left" vertical="center"/>
    </xf>
    <xf numFmtId="0" fontId="119" fillId="0" borderId="0" xfId="0" applyFont="1" applyAlignment="1">
      <alignment horizontal="right" vertical="center" indent="1"/>
    </xf>
    <xf numFmtId="0" fontId="145" fillId="0" borderId="0" xfId="0" applyFont="1"/>
    <xf numFmtId="0" fontId="93"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3"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3" fontId="145" fillId="0" borderId="0" xfId="0" applyNumberFormat="1" applyFont="1"/>
    <xf numFmtId="173" fontId="139" fillId="0" borderId="0" xfId="0" applyNumberFormat="1" applyFont="1"/>
    <xf numFmtId="0" fontId="139" fillId="0" borderId="0" xfId="0" applyFont="1"/>
    <xf numFmtId="173" fontId="89"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1" fillId="0" borderId="0" xfId="0" applyFont="1" applyAlignment="1">
      <alignment vertical="center"/>
    </xf>
    <xf numFmtId="0" fontId="34" fillId="0" borderId="0" xfId="0" applyFont="1" applyFill="1" applyBorder="1" applyAlignment="1">
      <alignment horizontal="center" vertical="center" wrapText="1"/>
    </xf>
    <xf numFmtId="164" fontId="33" fillId="0" borderId="0" xfId="5" applyNumberFormat="1" applyFont="1" applyFill="1" applyBorder="1" applyAlignment="1" applyProtection="1">
      <alignment horizontal="right" vertical="center" wrapText="1"/>
    </xf>
    <xf numFmtId="164"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5"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8"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4" fillId="0" borderId="0" xfId="0" applyFont="1" applyFill="1" applyBorder="1" applyAlignment="1">
      <alignment horizontal="center" vertical="center" wrapText="1"/>
    </xf>
    <xf numFmtId="14" fontId="104"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1" fillId="0" borderId="0" xfId="0" applyNumberFormat="1" applyFont="1" applyFill="1" applyAlignment="1">
      <alignment horizontal="center" vertical="center"/>
    </xf>
    <xf numFmtId="10" fontId="111" fillId="0" borderId="0" xfId="0" applyNumberFormat="1" applyFont="1" applyFill="1" applyAlignment="1">
      <alignment horizontal="center" vertical="center"/>
    </xf>
    <xf numFmtId="0" fontId="0" fillId="0" borderId="0" xfId="0" applyFont="1"/>
    <xf numFmtId="3" fontId="111"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6" fontId="115"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5"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horizontal="right" vertical="center"/>
    </xf>
    <xf numFmtId="175" fontId="41"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horizontal="right" vertical="center"/>
    </xf>
    <xf numFmtId="175" fontId="73"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29" fillId="3" borderId="0" xfId="0" applyFont="1" applyFill="1" applyBorder="1" applyAlignment="1">
      <alignment vertical="center"/>
    </xf>
    <xf numFmtId="165" fontId="41" fillId="3" borderId="0" xfId="1" applyNumberFormat="1" applyFont="1" applyFill="1" applyBorder="1" applyAlignment="1">
      <alignment horizontal="center" vertical="center"/>
    </xf>
    <xf numFmtId="165"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4"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10" fontId="41" fillId="3" borderId="0" xfId="4" applyNumberFormat="1" applyFont="1" applyFill="1" applyBorder="1" applyAlignment="1">
      <alignment horizontal="center" vertical="center"/>
    </xf>
    <xf numFmtId="169"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41"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0" fontId="40"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4"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4"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0" fontId="32" fillId="15" borderId="0" xfId="3" applyNumberFormat="1" applyFont="1" applyFill="1" applyBorder="1" applyAlignment="1">
      <alignment horizontal="center" vertical="center" wrapText="1"/>
    </xf>
    <xf numFmtId="171" fontId="49" fillId="14" borderId="0" xfId="3" applyNumberFormat="1" applyFont="1" applyFill="1" applyAlignment="1">
      <alignment horizontal="center" vertical="center"/>
    </xf>
    <xf numFmtId="0" fontId="32" fillId="14" borderId="0" xfId="3" applyFont="1" applyFill="1" applyBorder="1" applyAlignment="1">
      <alignment vertical="center"/>
    </xf>
    <xf numFmtId="171"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3" fillId="17" borderId="6" xfId="3" applyNumberFormat="1" applyFont="1" applyFill="1" applyBorder="1" applyAlignment="1">
      <alignment horizontal="right" vertical="center"/>
    </xf>
    <xf numFmtId="3" fontId="133"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18" fillId="16" borderId="6" xfId="3" applyFont="1" applyFill="1" applyBorder="1" applyAlignment="1">
      <alignment horizontal="center" vertical="center"/>
    </xf>
    <xf numFmtId="3" fontId="133" fillId="17" borderId="0" xfId="3" applyNumberFormat="1" applyFont="1" applyFill="1" applyAlignment="1">
      <alignment horizontal="right" vertical="center"/>
    </xf>
    <xf numFmtId="0" fontId="115" fillId="16" borderId="6" xfId="3" applyFont="1" applyFill="1" applyBorder="1" applyAlignment="1">
      <alignment horizontal="right" vertical="center"/>
    </xf>
    <xf numFmtId="0" fontId="118" fillId="16" borderId="4" xfId="3" applyFont="1" applyFill="1" applyBorder="1" applyAlignment="1">
      <alignment horizontal="center" vertical="center"/>
    </xf>
    <xf numFmtId="0" fontId="15" fillId="3" borderId="0" xfId="3" applyFont="1" applyFill="1" applyAlignment="1">
      <alignment vertical="center"/>
    </xf>
    <xf numFmtId="3" fontId="133"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3" fillId="17" borderId="0" xfId="3" applyNumberFormat="1" applyFont="1" applyFill="1" applyAlignment="1">
      <alignment horizontal="left" vertical="center"/>
    </xf>
    <xf numFmtId="164" fontId="40"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3" fillId="17" borderId="0" xfId="3" applyNumberFormat="1" applyFont="1" applyFill="1" applyAlignment="1">
      <alignment horizontal="left" vertical="center" wrapText="1"/>
    </xf>
    <xf numFmtId="164" fontId="40"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4" fontId="73"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43"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2" fontId="33" fillId="4" borderId="0" xfId="0" applyNumberFormat="1" applyFont="1" applyFill="1" applyBorder="1" applyAlignment="1" applyProtection="1">
      <alignment horizontal="right" vertical="center"/>
    </xf>
    <xf numFmtId="173"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left" vertical="center" indent="1"/>
    </xf>
    <xf numFmtId="172" fontId="91" fillId="4" borderId="0" xfId="0" applyNumberFormat="1" applyFont="1" applyFill="1" applyBorder="1" applyAlignment="1" applyProtection="1">
      <alignment horizontal="right" vertical="center"/>
    </xf>
    <xf numFmtId="173"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173"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1" fillId="4" borderId="0" xfId="19" applyNumberFormat="1" applyFont="1" applyFill="1" applyBorder="1" applyAlignment="1">
      <alignment horizontal="right" vertical="center" indent="1"/>
    </xf>
    <xf numFmtId="0" fontId="126"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89"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5"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5"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0" fontId="75"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1"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3" fontId="51"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7" fillId="0" borderId="0" xfId="3" applyFont="1" applyFill="1" applyBorder="1" applyAlignment="1"/>
    <xf numFmtId="49" fontId="120"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89" fillId="3" borderId="0" xfId="0" applyNumberFormat="1" applyFont="1" applyFill="1" applyAlignment="1">
      <alignment vertical="center"/>
    </xf>
    <xf numFmtId="0" fontId="150" fillId="0" borderId="0" xfId="0" applyFont="1"/>
    <xf numFmtId="0" fontId="151" fillId="0" borderId="0" xfId="3" applyFont="1" applyFill="1" applyBorder="1" applyAlignment="1"/>
    <xf numFmtId="0" fontId="152" fillId="0" borderId="0" xfId="3" applyFont="1" applyFill="1" applyBorder="1" applyAlignment="1">
      <alignment horizontal="right" vertical="center"/>
    </xf>
    <xf numFmtId="0" fontId="152" fillId="0" borderId="0" xfId="3" applyFont="1" applyFill="1" applyBorder="1" applyAlignment="1">
      <alignment horizontal="left" vertical="center"/>
    </xf>
    <xf numFmtId="0" fontId="152" fillId="0" borderId="0" xfId="28" applyFont="1" applyFill="1" applyBorder="1" applyAlignment="1">
      <alignment horizontal="left" vertical="center"/>
    </xf>
    <xf numFmtId="0" fontId="156" fillId="0" borderId="0" xfId="28" applyFont="1" applyFill="1" applyBorder="1" applyAlignment="1">
      <alignment horizontal="left" vertical="center"/>
    </xf>
    <xf numFmtId="0" fontId="154" fillId="0" borderId="0" xfId="3" applyFont="1" applyFill="1" applyBorder="1" applyAlignment="1">
      <alignment horizontal="left" vertical="center"/>
    </xf>
    <xf numFmtId="0" fontId="154" fillId="0" borderId="0" xfId="3" applyFont="1" applyFill="1" applyAlignment="1">
      <alignment horizontal="left" vertical="center"/>
    </xf>
    <xf numFmtId="0" fontId="152" fillId="8" borderId="0" xfId="3" applyFont="1" applyFill="1" applyBorder="1" applyAlignment="1">
      <alignment horizontal="left" vertical="center"/>
    </xf>
    <xf numFmtId="0" fontId="154" fillId="0" borderId="0" xfId="0" applyFont="1" applyAlignment="1">
      <alignment horizontal="left" vertical="center"/>
    </xf>
    <xf numFmtId="14" fontId="154" fillId="0" borderId="0" xfId="0" applyNumberFormat="1" applyFont="1" applyAlignment="1">
      <alignment horizontal="right" vertical="center"/>
    </xf>
    <xf numFmtId="0" fontId="154" fillId="0" borderId="0" xfId="0" applyFont="1" applyAlignment="1">
      <alignment horizontal="right" vertical="center"/>
    </xf>
    <xf numFmtId="0" fontId="166" fillId="0" borderId="0" xfId="3" applyFont="1" applyAlignment="1">
      <alignment horizontal="left" vertical="center"/>
    </xf>
    <xf numFmtId="0" fontId="154" fillId="0" borderId="0" xfId="3" applyFont="1" applyAlignment="1">
      <alignment horizontal="left" vertical="center"/>
    </xf>
    <xf numFmtId="0" fontId="152" fillId="0" borderId="0" xfId="0" applyFont="1" applyAlignment="1">
      <alignment horizontal="right" vertical="center" indent="1"/>
    </xf>
    <xf numFmtId="14" fontId="167" fillId="0" borderId="0" xfId="0" applyNumberFormat="1" applyFont="1" applyAlignment="1">
      <alignment horizontal="right" vertical="center"/>
    </xf>
    <xf numFmtId="0" fontId="167" fillId="0" borderId="0" xfId="3" applyFont="1" applyFill="1">
      <alignment vertical="top"/>
    </xf>
    <xf numFmtId="0" fontId="154" fillId="0" borderId="0" xfId="0" applyFont="1" applyAlignment="1">
      <alignment horizontal="left"/>
    </xf>
    <xf numFmtId="0" fontId="153"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6" fillId="0" borderId="0" xfId="3" applyFont="1" applyFill="1" applyAlignment="1">
      <alignment horizontal="left" vertical="center"/>
    </xf>
    <xf numFmtId="0" fontId="26" fillId="0" borderId="0" xfId="3" applyFont="1" applyFill="1" applyAlignment="1">
      <alignment horizontal="center"/>
    </xf>
    <xf numFmtId="0" fontId="154" fillId="0" borderId="0" xfId="0" applyFont="1" applyFill="1" applyAlignment="1">
      <alignment horizontal="right" vertical="center"/>
    </xf>
    <xf numFmtId="0" fontId="152" fillId="0" borderId="0" xfId="3" applyFont="1" applyAlignment="1">
      <alignment horizontal="left" vertical="center"/>
    </xf>
    <xf numFmtId="0" fontId="152" fillId="0" borderId="0" xfId="3" applyFont="1" applyFill="1" applyAlignment="1">
      <alignment horizontal="left" vertical="center"/>
    </xf>
    <xf numFmtId="0" fontId="167" fillId="0" borderId="0" xfId="3" applyFont="1" applyFill="1" applyBorder="1" applyAlignment="1">
      <alignment horizontal="left" vertical="center"/>
    </xf>
    <xf numFmtId="0" fontId="23" fillId="0" borderId="0" xfId="15" applyFont="1" applyFill="1" applyAlignment="1"/>
    <xf numFmtId="0" fontId="156" fillId="0" borderId="0" xfId="15" applyFont="1" applyFill="1" applyAlignment="1">
      <alignment horizontal="left" vertical="center"/>
    </xf>
    <xf numFmtId="0" fontId="153" fillId="0" borderId="0" xfId="24" applyFont="1"/>
    <xf numFmtId="0" fontId="167" fillId="0" borderId="0" xfId="24" applyFont="1" applyAlignment="1">
      <alignment vertical="center"/>
    </xf>
    <xf numFmtId="0" fontId="88" fillId="0" borderId="0" xfId="24" applyFont="1" applyFill="1" applyAlignment="1">
      <alignment vertical="center"/>
    </xf>
    <xf numFmtId="0" fontId="173" fillId="0" borderId="0" xfId="24" applyFont="1" applyAlignment="1">
      <alignment vertical="center"/>
    </xf>
    <xf numFmtId="0" fontId="154" fillId="0" borderId="0" xfId="0" applyFont="1" applyFill="1" applyAlignment="1">
      <alignment horizontal="left" vertical="center"/>
    </xf>
    <xf numFmtId="0" fontId="167" fillId="0" borderId="0" xfId="0" applyFont="1" applyFill="1" applyAlignment="1">
      <alignment horizontal="left" vertical="center"/>
    </xf>
    <xf numFmtId="0" fontId="161" fillId="0" borderId="0" xfId="0" applyFont="1" applyFill="1" applyBorder="1" applyAlignment="1">
      <alignment vertical="center"/>
    </xf>
    <xf numFmtId="0" fontId="154" fillId="0" borderId="0" xfId="0" applyFont="1" applyFill="1" applyAlignment="1">
      <alignment horizontal="left"/>
    </xf>
    <xf numFmtId="0" fontId="167" fillId="0" borderId="0" xfId="0" applyFont="1" applyAlignment="1">
      <alignment horizontal="left" vertical="center"/>
    </xf>
    <xf numFmtId="0" fontId="166" fillId="0" borderId="0" xfId="0" applyFont="1" applyFill="1" applyBorder="1" applyAlignment="1">
      <alignment vertical="center"/>
    </xf>
    <xf numFmtId="0" fontId="153" fillId="0" borderId="0" xfId="0" applyFont="1" applyAlignment="1">
      <alignment vertical="center"/>
    </xf>
    <xf numFmtId="0" fontId="154" fillId="0" borderId="0" xfId="27" applyFont="1" applyFill="1" applyAlignment="1" applyProtection="1">
      <alignment horizontal="left"/>
      <protection locked="0"/>
    </xf>
    <xf numFmtId="0" fontId="154" fillId="0" borderId="0" xfId="0" applyFont="1" applyFill="1" applyBorder="1" applyAlignment="1">
      <alignment horizontal="left" vertical="center"/>
    </xf>
    <xf numFmtId="0" fontId="23" fillId="0" borderId="0" xfId="0" applyFont="1" applyFill="1" applyAlignment="1">
      <alignment horizontal="center"/>
    </xf>
    <xf numFmtId="0" fontId="180"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5" fillId="11" borderId="0" xfId="3" applyFont="1" applyFill="1" applyBorder="1" applyAlignment="1">
      <alignment horizontal="left" vertical="center"/>
    </xf>
    <xf numFmtId="0" fontId="155" fillId="11" borderId="0" xfId="3" applyFont="1" applyFill="1" applyBorder="1" applyAlignment="1">
      <alignment horizontal="center" vertical="center"/>
    </xf>
    <xf numFmtId="0" fontId="155" fillId="11" borderId="0" xfId="3" applyFont="1" applyFill="1" applyBorder="1" applyAlignment="1">
      <alignment horizontal="left" vertical="center" indent="1"/>
    </xf>
    <xf numFmtId="0" fontId="155"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3"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5" fillId="11" borderId="0" xfId="3" applyFont="1" applyFill="1" applyAlignment="1">
      <alignment horizontal="center" vertical="center" wrapText="1"/>
    </xf>
    <xf numFmtId="164"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4"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98" fillId="7" borderId="0" xfId="24" applyFont="1" applyFill="1" applyAlignment="1">
      <alignment vertical="center"/>
    </xf>
    <xf numFmtId="0" fontId="156" fillId="7" borderId="0" xfId="24" applyFont="1" applyFill="1" applyAlignment="1">
      <alignment vertical="center"/>
    </xf>
    <xf numFmtId="0" fontId="98" fillId="12" borderId="0" xfId="15" applyFont="1" applyFill="1" applyAlignment="1">
      <alignment horizontal="left" vertical="center"/>
    </xf>
    <xf numFmtId="0" fontId="156" fillId="12" borderId="0" xfId="15" applyFont="1" applyFill="1" applyAlignment="1">
      <alignment horizontal="left" vertical="center"/>
    </xf>
    <xf numFmtId="0" fontId="24" fillId="16" borderId="0" xfId="3" applyFont="1" applyFill="1" applyAlignment="1">
      <alignment horizontal="left" vertical="center"/>
    </xf>
    <xf numFmtId="0" fontId="152" fillId="16" borderId="0" xfId="3" applyFont="1" applyFill="1" applyAlignment="1">
      <alignment horizontal="left" vertical="center"/>
    </xf>
    <xf numFmtId="0" fontId="19" fillId="11" borderId="0" xfId="3" applyFont="1" applyFill="1" applyAlignment="1">
      <alignment horizontal="left" vertical="center"/>
    </xf>
    <xf numFmtId="0" fontId="156" fillId="11" borderId="0" xfId="3" applyFont="1" applyFill="1" applyAlignment="1">
      <alignment horizontal="left" vertical="center"/>
    </xf>
    <xf numFmtId="49" fontId="61" fillId="0" borderId="0" xfId="3" applyNumberFormat="1" applyFont="1" applyFill="1" applyBorder="1" applyAlignment="1">
      <alignment horizontal="right"/>
    </xf>
    <xf numFmtId="0" fontId="26" fillId="0" borderId="0" xfId="3" applyFont="1" applyFill="1" applyBorder="1" applyAlignment="1">
      <alignment horizontal="right"/>
    </xf>
    <xf numFmtId="0" fontId="98" fillId="19" borderId="0" xfId="3" applyFont="1" applyFill="1" applyBorder="1" applyAlignment="1">
      <alignment horizontal="left" vertical="center"/>
    </xf>
    <xf numFmtId="0" fontId="27" fillId="19" borderId="0" xfId="3" applyFont="1" applyFill="1" applyBorder="1" applyAlignment="1"/>
    <xf numFmtId="0" fontId="152"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29" fillId="11" borderId="0" xfId="0" applyFont="1" applyFill="1" applyAlignment="1">
      <alignment vertical="center"/>
    </xf>
    <xf numFmtId="0" fontId="181" fillId="0" borderId="0" xfId="2" applyFont="1" applyAlignment="1" applyProtection="1"/>
    <xf numFmtId="0" fontId="181" fillId="0" borderId="0" xfId="2" applyFont="1" applyAlignment="1" applyProtection="1">
      <alignment vertical="center"/>
    </xf>
    <xf numFmtId="0" fontId="118" fillId="0" borderId="0" xfId="0" applyFont="1"/>
    <xf numFmtId="0" fontId="182"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37"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37"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5"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5"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3"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0"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3" fillId="0" borderId="0" xfId="0" applyFont="1"/>
    <xf numFmtId="0" fontId="184" fillId="0" borderId="0" xfId="0" applyFont="1"/>
    <xf numFmtId="0" fontId="185" fillId="0" borderId="0" xfId="3" applyFont="1" applyFill="1" applyBorder="1" applyAlignment="1"/>
    <xf numFmtId="0" fontId="15" fillId="19" borderId="0" xfId="0" applyFont="1" applyFill="1" applyBorder="1" applyAlignment="1">
      <alignment horizontal="center" vertical="center"/>
    </xf>
    <xf numFmtId="0" fontId="186"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2" fillId="32" borderId="0" xfId="0" applyFont="1" applyFill="1" applyAlignment="1">
      <alignment horizontal="left" vertical="center"/>
    </xf>
    <xf numFmtId="0" fontId="95"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7" fillId="32" borderId="0" xfId="0" applyNumberFormat="1" applyFont="1" applyFill="1" applyBorder="1" applyAlignment="1">
      <alignment vertical="center"/>
    </xf>
    <xf numFmtId="166" fontId="97"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horizontal="right" vertical="center" wrapText="1"/>
    </xf>
    <xf numFmtId="166" fontId="118" fillId="35" borderId="0" xfId="0" applyNumberFormat="1" applyFont="1" applyFill="1" applyBorder="1" applyAlignment="1">
      <alignment vertical="center"/>
    </xf>
    <xf numFmtId="3" fontId="97" fillId="32" borderId="0" xfId="0" applyNumberFormat="1" applyFont="1" applyFill="1" applyBorder="1" applyAlignment="1">
      <alignment vertical="center"/>
    </xf>
    <xf numFmtId="0" fontId="128" fillId="32" borderId="0" xfId="0" applyFont="1" applyFill="1" applyBorder="1" applyAlignment="1">
      <alignment horizontal="center" vertical="center" wrapText="1"/>
    </xf>
    <xf numFmtId="0" fontId="95"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7"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5"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horizontal="right" vertical="center"/>
    </xf>
    <xf numFmtId="175" fontId="73"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horizontal="right" vertical="center"/>
    </xf>
    <xf numFmtId="175"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3"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6"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18" fillId="32" borderId="0" xfId="0" applyFont="1" applyFill="1" applyBorder="1" applyAlignment="1">
      <alignment vertical="center"/>
    </xf>
    <xf numFmtId="165" fontId="73" fillId="32" borderId="0" xfId="1" applyNumberFormat="1" applyFont="1" applyFill="1" applyBorder="1" applyAlignment="1">
      <alignment horizontal="center" vertical="center"/>
    </xf>
    <xf numFmtId="165" fontId="73"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37" fillId="35" borderId="0" xfId="9" applyNumberFormat="1" applyFont="1" applyFill="1" applyBorder="1" applyAlignment="1" applyProtection="1">
      <alignment horizontal="right" vertical="center"/>
    </xf>
    <xf numFmtId="0" fontId="137" fillId="35" borderId="0" xfId="0" applyFont="1" applyFill="1" applyAlignment="1">
      <alignment vertical="center" wrapText="1"/>
    </xf>
    <xf numFmtId="3" fontId="118" fillId="35" borderId="0" xfId="1" applyNumberFormat="1" applyFont="1" applyFill="1" applyAlignment="1">
      <alignment horizontal="right" vertical="center"/>
    </xf>
    <xf numFmtId="0" fontId="118" fillId="0" borderId="0" xfId="0" applyFont="1" applyAlignment="1">
      <alignment horizontal="right" vertical="center"/>
    </xf>
    <xf numFmtId="0" fontId="187" fillId="0" borderId="0" xfId="0" applyFont="1"/>
    <xf numFmtId="0" fontId="153" fillId="32" borderId="0" xfId="0" applyFont="1" applyFill="1" applyBorder="1" applyAlignment="1">
      <alignment horizontal="center" vertical="center" wrapText="1"/>
    </xf>
    <xf numFmtId="0" fontId="158" fillId="32" borderId="0" xfId="0" applyFont="1" applyFill="1" applyBorder="1" applyAlignment="1">
      <alignment horizontal="center" vertical="center"/>
    </xf>
    <xf numFmtId="165"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5" fontId="41" fillId="3" borderId="0" xfId="12" applyNumberFormat="1" applyFont="1" applyFill="1" applyBorder="1" applyAlignment="1">
      <alignment horizontal="center" vertical="center"/>
    </xf>
    <xf numFmtId="0" fontId="34" fillId="32" borderId="0" xfId="0" applyFont="1" applyFill="1" applyBorder="1" applyAlignment="1">
      <alignment horizontal="center" wrapText="1"/>
    </xf>
    <xf numFmtId="0" fontId="161" fillId="32" borderId="0" xfId="0" applyFont="1" applyFill="1" applyBorder="1" applyAlignment="1">
      <alignment horizontal="center" vertical="top"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4"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18"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7" fillId="37" borderId="0" xfId="0" applyFont="1" applyFill="1" applyAlignment="1">
      <alignment vertical="center"/>
    </xf>
    <xf numFmtId="0" fontId="152" fillId="37" borderId="0" xfId="0" applyFont="1" applyFill="1" applyAlignment="1">
      <alignment vertical="center"/>
    </xf>
    <xf numFmtId="0" fontId="188" fillId="0" borderId="0" xfId="3" applyFont="1" applyFill="1" applyBorder="1" applyAlignment="1">
      <alignment horizontal="left" vertical="center"/>
    </xf>
    <xf numFmtId="0" fontId="189" fillId="0" borderId="0" xfId="0" applyFont="1" applyAlignment="1">
      <alignment vertical="center"/>
    </xf>
    <xf numFmtId="0" fontId="115" fillId="0" borderId="0" xfId="0" applyFont="1" applyAlignment="1">
      <alignment vertical="center"/>
    </xf>
    <xf numFmtId="0" fontId="115" fillId="0" borderId="0" xfId="0" applyFont="1"/>
    <xf numFmtId="0" fontId="115"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1"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166"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5"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22" fillId="0" borderId="0" xfId="0" applyFont="1" applyFill="1" applyAlignment="1">
      <alignment horizontal="right" vertical="center"/>
    </xf>
    <xf numFmtId="0" fontId="152" fillId="0" borderId="0" xfId="0" applyFont="1" applyFill="1" applyAlignment="1">
      <alignment horizontal="right" vertical="center"/>
    </xf>
    <xf numFmtId="0" fontId="149" fillId="0" borderId="0" xfId="0" applyFont="1" applyFill="1" applyAlignment="1">
      <alignment horizontal="right" vertical="center"/>
    </xf>
    <xf numFmtId="179" fontId="115" fillId="37" borderId="0" xfId="0" applyNumberFormat="1" applyFont="1" applyFill="1" applyBorder="1" applyAlignment="1">
      <alignment horizontal="center" vertical="center" wrapText="1"/>
    </xf>
    <xf numFmtId="0" fontId="70" fillId="0" borderId="0" xfId="24" applyFont="1" applyAlignment="1">
      <alignment horizontal="left" vertical="center"/>
    </xf>
    <xf numFmtId="0" fontId="0" fillId="0" borderId="0" xfId="0" applyAlignment="1">
      <alignment horizontal="left"/>
    </xf>
    <xf numFmtId="0" fontId="193" fillId="37" borderId="0" xfId="0" applyFont="1" applyFill="1" applyAlignment="1">
      <alignment horizontal="center" vertical="center"/>
    </xf>
    <xf numFmtId="0" fontId="115"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29" fillId="32" borderId="0" xfId="0" applyFont="1" applyFill="1" applyBorder="1" applyAlignment="1">
      <alignment vertical="center"/>
    </xf>
    <xf numFmtId="177" fontId="118" fillId="32" borderId="0" xfId="0" applyNumberFormat="1" applyFont="1" applyFill="1" applyBorder="1" applyAlignment="1">
      <alignment horizontal="center" vertical="center"/>
    </xf>
    <xf numFmtId="177" fontId="118" fillId="32" borderId="0" xfId="0" applyNumberFormat="1" applyFont="1" applyFill="1" applyBorder="1" applyAlignment="1">
      <alignment horizontal="center" vertical="center" wrapText="1"/>
    </xf>
    <xf numFmtId="177" fontId="154" fillId="32" borderId="0" xfId="0" applyNumberFormat="1" applyFont="1" applyFill="1" applyBorder="1" applyAlignment="1">
      <alignment horizontal="center" vertical="center"/>
    </xf>
    <xf numFmtId="0" fontId="129" fillId="3" borderId="0" xfId="0" applyFont="1" applyFill="1" applyBorder="1" applyAlignment="1">
      <alignment vertical="center" wrapText="1"/>
    </xf>
    <xf numFmtId="3" fontId="129" fillId="3" borderId="0" xfId="0" applyNumberFormat="1" applyFont="1" applyFill="1" applyBorder="1" applyAlignment="1">
      <alignment horizontal="right" vertical="center" indent="1"/>
    </xf>
    <xf numFmtId="0" fontId="118" fillId="3" borderId="0" xfId="0" applyFont="1" applyFill="1" applyBorder="1" applyAlignment="1">
      <alignment vertical="center"/>
    </xf>
    <xf numFmtId="0" fontId="129" fillId="3" borderId="0" xfId="0" applyFont="1" applyFill="1" applyBorder="1" applyAlignment="1">
      <alignment horizontal="right" vertical="center" indent="1"/>
    </xf>
    <xf numFmtId="0" fontId="129" fillId="3" borderId="0" xfId="0" applyFont="1" applyFill="1" applyBorder="1" applyAlignment="1">
      <alignment horizontal="left" vertical="center" indent="1"/>
    </xf>
    <xf numFmtId="0" fontId="129" fillId="3" borderId="0" xfId="0" applyFont="1" applyFill="1" applyBorder="1" applyAlignment="1">
      <alignment horizontal="left" vertical="center" wrapText="1" indent="1"/>
    </xf>
    <xf numFmtId="0" fontId="118" fillId="35" borderId="0" xfId="0" applyFont="1" applyFill="1" applyBorder="1" applyAlignment="1">
      <alignment vertical="center"/>
    </xf>
    <xf numFmtId="3" fontId="118" fillId="35" borderId="0" xfId="0" applyNumberFormat="1" applyFont="1" applyFill="1" applyBorder="1" applyAlignment="1">
      <alignment horizontal="right" vertical="center" indent="1"/>
    </xf>
    <xf numFmtId="0" fontId="129" fillId="3" borderId="0" xfId="0" applyFont="1" applyFill="1" applyBorder="1" applyAlignment="1">
      <alignment horizontal="left" vertical="center" indent="2"/>
    </xf>
    <xf numFmtId="4" fontId="129"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1" fillId="0" borderId="0" xfId="0" applyNumberFormat="1" applyFont="1" applyFill="1" applyAlignment="1">
      <alignment vertical="top"/>
    </xf>
    <xf numFmtId="0" fontId="121" fillId="2" borderId="0" xfId="0" applyFont="1" applyFill="1" applyBorder="1" applyAlignment="1">
      <alignment vertical="distributed"/>
    </xf>
    <xf numFmtId="0" fontId="161" fillId="0" borderId="0" xfId="0" applyNumberFormat="1" applyFont="1" applyFill="1" applyBorder="1" applyAlignment="1">
      <alignment vertical="center"/>
    </xf>
    <xf numFmtId="0" fontId="93" fillId="0" borderId="0" xfId="0" applyFont="1" applyAlignment="1">
      <alignment vertical="top"/>
    </xf>
    <xf numFmtId="0" fontId="40" fillId="35" borderId="0" xfId="0" applyFont="1" applyFill="1" applyBorder="1" applyAlignment="1">
      <alignment horizontal="center" vertical="center" wrapText="1"/>
    </xf>
    <xf numFmtId="177" fontId="154" fillId="32" borderId="0" xfId="0" applyNumberFormat="1" applyFont="1" applyFill="1" applyBorder="1" applyAlignment="1">
      <alignment horizontal="center" vertical="center" wrapText="1"/>
    </xf>
    <xf numFmtId="3" fontId="133" fillId="17" borderId="0" xfId="3" applyNumberFormat="1" applyFont="1" applyFill="1" applyBorder="1" applyAlignment="1">
      <alignment horizontal="right" vertical="center"/>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0" fillId="0" borderId="0" xfId="0" applyFont="1" applyAlignment="1">
      <alignment vertical="center"/>
    </xf>
    <xf numFmtId="10" fontId="73" fillId="32" borderId="0" xfId="4" applyNumberFormat="1" applyFont="1" applyFill="1" applyBorder="1" applyAlignment="1">
      <alignment horizontal="right" vertical="center" wrapText="1" indent="3"/>
    </xf>
    <xf numFmtId="0" fontId="129" fillId="0" borderId="0" xfId="0" applyFont="1" applyAlignment="1">
      <alignment vertical="center"/>
    </xf>
    <xf numFmtId="0" fontId="118" fillId="20" borderId="0" xfId="0" applyFont="1" applyFill="1" applyAlignment="1">
      <alignment horizontal="center" vertical="center" wrapText="1"/>
    </xf>
    <xf numFmtId="3" fontId="129" fillId="3" borderId="0" xfId="0" applyNumberFormat="1" applyFont="1" applyFill="1" applyAlignment="1">
      <alignment horizontal="right" vertical="center" indent="1"/>
    </xf>
    <xf numFmtId="14" fontId="129" fillId="3" borderId="0" xfId="0" applyNumberFormat="1" applyFont="1" applyFill="1" applyAlignment="1">
      <alignment horizontal="right" vertical="center" indent="1"/>
    </xf>
    <xf numFmtId="0" fontId="118" fillId="10" borderId="0" xfId="0" applyFont="1" applyFill="1" applyAlignment="1">
      <alignment horizontal="center" vertical="center" wrapText="1"/>
    </xf>
    <xf numFmtId="0" fontId="204" fillId="0" borderId="0" xfId="0" applyFont="1" applyAlignment="1">
      <alignment horizontal="left" vertical="center"/>
    </xf>
    <xf numFmtId="172" fontId="89" fillId="3" borderId="0" xfId="21" applyNumberFormat="1" applyFont="1" applyFill="1" applyAlignment="1">
      <alignment vertical="center"/>
    </xf>
    <xf numFmtId="173" fontId="89"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3"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3" fillId="32" borderId="0" xfId="0" applyFont="1" applyFill="1" applyBorder="1" applyAlignment="1">
      <alignment horizontal="center" vertical="top" wrapText="1"/>
    </xf>
    <xf numFmtId="167"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7"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14" fontId="129" fillId="3" borderId="0" xfId="24" applyNumberFormat="1" applyFont="1" applyFill="1" applyAlignment="1">
      <alignment horizontal="right" vertical="center" indent="1"/>
    </xf>
    <xf numFmtId="3" fontId="129" fillId="3" borderId="0" xfId="24" applyNumberFormat="1" applyFont="1" applyFill="1" applyAlignment="1">
      <alignment horizontal="right" vertical="center" indent="1"/>
    </xf>
    <xf numFmtId="14" fontId="118"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4" fillId="16" borderId="6" xfId="3" applyFont="1" applyFill="1" applyBorder="1" applyAlignment="1">
      <alignment horizontal="center" vertical="center"/>
    </xf>
    <xf numFmtId="0" fontId="118" fillId="16" borderId="0" xfId="3" applyFont="1" applyFill="1" applyBorder="1" applyAlignment="1">
      <alignment horizontal="center" vertical="center"/>
    </xf>
    <xf numFmtId="0" fontId="115" fillId="16" borderId="6" xfId="3" applyFont="1" applyFill="1" applyBorder="1" applyAlignment="1">
      <alignment horizontal="center" vertical="center"/>
    </xf>
    <xf numFmtId="0" fontId="154" fillId="16" borderId="0" xfId="3" applyFont="1" applyFill="1" applyBorder="1" applyAlignment="1">
      <alignment horizontal="center" vertical="center"/>
    </xf>
    <xf numFmtId="3" fontId="3" fillId="0" borderId="0" xfId="0" applyNumberFormat="1" applyFont="1" applyAlignment="1">
      <alignment vertical="center"/>
    </xf>
    <xf numFmtId="166" fontId="0" fillId="0" borderId="0" xfId="0" applyNumberFormat="1"/>
    <xf numFmtId="0" fontId="129"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0" fillId="0" borderId="0" xfId="0" applyAlignment="1"/>
    <xf numFmtId="0" fontId="51" fillId="0" borderId="0" xfId="0" applyFont="1" applyAlignment="1"/>
    <xf numFmtId="0" fontId="118" fillId="32" borderId="0" xfId="0" applyFont="1" applyFill="1" applyAlignment="1">
      <alignment horizontal="center" vertical="center"/>
    </xf>
    <xf numFmtId="0" fontId="154" fillId="32" borderId="0" xfId="0" applyFont="1" applyFill="1" applyAlignment="1">
      <alignment horizontal="center" vertical="center"/>
    </xf>
    <xf numFmtId="0" fontId="40" fillId="12" borderId="0" xfId="3" applyFont="1" applyFill="1" applyBorder="1" applyAlignment="1">
      <alignment horizontal="center" vertical="center"/>
    </xf>
    <xf numFmtId="0" fontId="118"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6" fontId="41" fillId="3" borderId="0" xfId="10" applyNumberFormat="1" applyFont="1" applyFill="1" applyAlignment="1">
      <alignment horizontal="right" vertical="center" indent="1"/>
    </xf>
    <xf numFmtId="166" fontId="41" fillId="3" borderId="0" xfId="10" applyNumberFormat="1" applyFont="1" applyFill="1" applyBorder="1" applyAlignment="1">
      <alignment horizontal="right" vertical="center" indent="1"/>
    </xf>
    <xf numFmtId="176" fontId="41" fillId="3" borderId="0" xfId="4" applyNumberFormat="1" applyFont="1" applyFill="1" applyBorder="1" applyAlignment="1" applyProtection="1">
      <alignment horizontal="right" vertical="center" wrapText="1"/>
    </xf>
    <xf numFmtId="10" fontId="86" fillId="0" borderId="0" xfId="0" applyNumberFormat="1" applyFont="1" applyAlignment="1">
      <alignment vertical="center"/>
    </xf>
    <xf numFmtId="41" fontId="0" fillId="0" borderId="0" xfId="0" applyNumberFormat="1"/>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161" fillId="0" borderId="0" xfId="0" applyFont="1" applyFill="1" applyBorder="1" applyAlignment="1">
      <alignment vertical="center" wrapText="1"/>
    </xf>
    <xf numFmtId="0" fontId="213" fillId="0" borderId="0" xfId="2" applyFont="1" applyFill="1" applyAlignment="1" applyProtection="1">
      <alignment horizontal="left" vertical="center"/>
    </xf>
    <xf numFmtId="0" fontId="75" fillId="32" borderId="0" xfId="0" applyFont="1" applyFill="1" applyAlignment="1">
      <alignment horizontal="left" vertical="center" wrapText="1"/>
    </xf>
    <xf numFmtId="3" fontId="73" fillId="32" borderId="0" xfId="1" applyNumberFormat="1" applyFont="1" applyFill="1" applyAlignment="1">
      <alignment horizontal="right" vertical="center"/>
    </xf>
    <xf numFmtId="0" fontId="153" fillId="0" borderId="0" xfId="0" applyFont="1" applyFill="1" applyBorder="1" applyAlignment="1">
      <alignment horizontal="left" vertical="center"/>
    </xf>
    <xf numFmtId="0" fontId="215" fillId="0" borderId="0" xfId="0" applyFont="1" applyFill="1" applyAlignment="1">
      <alignment horizontal="left" vertical="center"/>
    </xf>
    <xf numFmtId="3" fontId="161" fillId="0" borderId="0" xfId="0" applyNumberFormat="1" applyFont="1" applyFill="1" applyBorder="1" applyAlignment="1">
      <alignment vertical="center" wrapText="1"/>
    </xf>
    <xf numFmtId="0" fontId="208" fillId="0" borderId="0" xfId="0" applyFont="1" applyAlignment="1">
      <alignment horizontal="left" vertical="center"/>
    </xf>
    <xf numFmtId="0" fontId="4" fillId="0" borderId="0" xfId="24" applyAlignment="1"/>
    <xf numFmtId="0" fontId="136"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5" fillId="7" borderId="0" xfId="0" applyFont="1" applyFill="1" applyAlignment="1">
      <alignment vertical="center"/>
    </xf>
    <xf numFmtId="3" fontId="75" fillId="7" borderId="0" xfId="23" quotePrefix="1" applyNumberFormat="1" applyFont="1" applyFill="1" applyBorder="1" applyAlignment="1" applyProtection="1">
      <alignment vertical="center"/>
      <protection hidden="1"/>
    </xf>
    <xf numFmtId="10" fontId="75" fillId="7" borderId="0" xfId="23" quotePrefix="1" applyNumberFormat="1" applyFont="1" applyFill="1" applyBorder="1" applyAlignment="1" applyProtection="1">
      <alignment vertical="center"/>
      <protection hidden="1"/>
    </xf>
    <xf numFmtId="0" fontId="111" fillId="0" borderId="0" xfId="24" applyFont="1" applyFill="1" applyAlignment="1">
      <alignment horizontal="center" vertical="center" wrapText="1"/>
    </xf>
    <xf numFmtId="0" fontId="111" fillId="0" borderId="0" xfId="24" applyFont="1" applyFill="1" applyAlignment="1">
      <alignment vertical="center"/>
    </xf>
    <xf numFmtId="0" fontId="111" fillId="0" borderId="0" xfId="24" applyFont="1" applyFill="1" applyAlignment="1">
      <alignment horizontal="center" vertical="center"/>
    </xf>
    <xf numFmtId="3" fontId="111"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5" fillId="7" borderId="0" xfId="0" applyFont="1" applyFill="1" applyBorder="1" applyAlignment="1">
      <alignment vertical="center" wrapText="1"/>
    </xf>
    <xf numFmtId="3" fontId="75" fillId="40" borderId="0" xfId="23" quotePrefix="1" applyNumberFormat="1" applyFont="1" applyFill="1" applyBorder="1" applyAlignment="1" applyProtection="1">
      <alignment vertical="center"/>
      <protection hidden="1"/>
    </xf>
    <xf numFmtId="10" fontId="75" fillId="40" borderId="0" xfId="23" quotePrefix="1" applyNumberFormat="1" applyFont="1" applyFill="1" applyBorder="1" applyAlignment="1" applyProtection="1">
      <alignment vertical="center"/>
      <protection hidden="1"/>
    </xf>
    <xf numFmtId="0" fontId="70" fillId="0" borderId="0" xfId="0" applyFont="1" applyFill="1" applyAlignment="1">
      <alignment vertical="center"/>
    </xf>
    <xf numFmtId="0" fontId="111" fillId="0" borderId="0" xfId="0" applyFont="1" applyFill="1" applyAlignment="1">
      <alignment vertical="center"/>
    </xf>
    <xf numFmtId="0" fontId="111" fillId="0" borderId="0" xfId="0" applyFont="1" applyAlignment="1">
      <alignment vertical="center"/>
    </xf>
    <xf numFmtId="0" fontId="70" fillId="0" borderId="0" xfId="0" applyFont="1" applyAlignment="1">
      <alignment vertical="center"/>
    </xf>
    <xf numFmtId="0" fontId="51" fillId="3" borderId="0" xfId="34" applyFont="1" applyFill="1" applyBorder="1" applyAlignment="1" applyProtection="1">
      <alignment vertical="center"/>
      <protection hidden="1"/>
    </xf>
    <xf numFmtId="170" fontId="51" fillId="3" borderId="0" xfId="34" applyNumberFormat="1" applyFont="1" applyFill="1" applyBorder="1" applyAlignment="1">
      <alignment horizontal="right" vertical="center"/>
    </xf>
    <xf numFmtId="0" fontId="75" fillId="7" borderId="0" xfId="34" applyFont="1" applyFill="1" applyBorder="1" applyAlignment="1" applyProtection="1">
      <alignment vertical="center"/>
      <protection hidden="1"/>
    </xf>
    <xf numFmtId="170" fontId="75"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0" fontId="75" fillId="7" borderId="0" xfId="34" applyNumberFormat="1" applyFont="1" applyFill="1" applyBorder="1" applyAlignment="1" applyProtection="1">
      <alignment vertical="center"/>
      <protection hidden="1"/>
    </xf>
    <xf numFmtId="10" fontId="75" fillId="7" borderId="0" xfId="4" applyNumberFormat="1" applyFont="1" applyFill="1" applyBorder="1" applyAlignment="1" applyProtection="1">
      <alignment vertical="center"/>
      <protection hidden="1"/>
    </xf>
    <xf numFmtId="0" fontId="127"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1" fillId="7" borderId="0" xfId="24" applyFont="1" applyFill="1" applyAlignment="1">
      <alignment horizontal="center" vertical="center" wrapText="1"/>
    </xf>
    <xf numFmtId="0" fontId="75"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19" fillId="0" borderId="0" xfId="2" applyFont="1"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Border="1" applyAlignment="1" applyProtection="1"/>
    <xf numFmtId="0" fontId="223" fillId="0" borderId="0" xfId="2" applyFont="1" applyFill="1" applyAlignment="1" applyProtection="1">
      <alignment horizontal="left" vertical="center"/>
    </xf>
    <xf numFmtId="0" fontId="224"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91" fillId="4" borderId="0" xfId="0" applyFont="1" applyFill="1" applyBorder="1" applyAlignment="1">
      <alignment horizontal="left" vertical="center" indent="1"/>
    </xf>
    <xf numFmtId="49" fontId="49" fillId="0" borderId="0" xfId="3" quotePrefix="1" applyNumberFormat="1" applyFont="1" applyAlignment="1">
      <alignment vertical="top"/>
    </xf>
    <xf numFmtId="49" fontId="153" fillId="0" borderId="0" xfId="33" quotePrefix="1" applyNumberFormat="1" applyFont="1"/>
    <xf numFmtId="0" fontId="93" fillId="9"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0" fontId="89" fillId="0" borderId="0" xfId="0" applyFont="1" applyAlignment="1">
      <alignment horizontal="left" vertical="top"/>
    </xf>
    <xf numFmtId="0" fontId="78" fillId="0" borderId="0" xfId="0" applyFont="1" applyAlignment="1">
      <alignment horizontal="left" vertical="top"/>
    </xf>
    <xf numFmtId="14" fontId="137" fillId="7" borderId="0" xfId="33" applyNumberFormat="1" applyFont="1" applyFill="1" applyAlignment="1">
      <alignment horizontal="center" vertical="center" wrapText="1"/>
    </xf>
    <xf numFmtId="164" fontId="42" fillId="5" borderId="0" xfId="16" applyNumberFormat="1" applyFont="1" applyFill="1" applyBorder="1" applyAlignment="1">
      <alignment horizontal="center" vertical="center"/>
    </xf>
    <xf numFmtId="164" fontId="42" fillId="15" borderId="0" xfId="16" applyNumberFormat="1" applyFont="1" applyFill="1" applyBorder="1" applyAlignment="1">
      <alignment horizontal="center" vertical="center"/>
    </xf>
    <xf numFmtId="164"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29" fillId="3" borderId="6" xfId="3" applyNumberFormat="1" applyFont="1" applyFill="1" applyBorder="1" applyAlignment="1">
      <alignment horizontal="right" vertical="center"/>
    </xf>
    <xf numFmtId="3" fontId="229"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28" fillId="16" borderId="0" xfId="3" applyFont="1" applyFill="1" applyAlignment="1">
      <alignment horizontal="center"/>
    </xf>
    <xf numFmtId="0" fontId="32" fillId="32"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40" fillId="0" borderId="0" xfId="0" applyFont="1" applyFill="1" applyAlignment="1">
      <alignment horizontal="center" vertical="center"/>
    </xf>
    <xf numFmtId="0" fontId="41" fillId="3" borderId="0" xfId="0" applyFont="1" applyFill="1" applyAlignment="1">
      <alignment horizontal="left" vertical="center" wrapText="1"/>
    </xf>
    <xf numFmtId="0" fontId="33" fillId="0" borderId="0" xfId="0" applyFont="1" applyFill="1" applyBorder="1" applyAlignment="1">
      <alignment horizontal="center" vertical="center" wrapText="1"/>
    </xf>
    <xf numFmtId="0" fontId="41" fillId="0" borderId="0" xfId="0" applyFont="1" applyFill="1" applyAlignment="1">
      <alignment horizontal="left" vertical="center" wrapText="1"/>
    </xf>
    <xf numFmtId="0" fontId="231" fillId="0" borderId="0" xfId="0" applyFont="1" applyAlignment="1">
      <alignment vertical="center"/>
    </xf>
    <xf numFmtId="0" fontId="41" fillId="38" borderId="0" xfId="0" applyFont="1" applyFill="1" applyAlignment="1">
      <alignment horizontal="left" vertical="center" wrapText="1"/>
    </xf>
    <xf numFmtId="3" fontId="88" fillId="38" borderId="0" xfId="0" applyNumberFormat="1" applyFont="1" applyFill="1" applyAlignment="1">
      <alignment vertical="center"/>
    </xf>
    <xf numFmtId="3" fontId="70" fillId="38" borderId="0" xfId="0" applyNumberFormat="1" applyFont="1" applyFill="1" applyAlignment="1">
      <alignment vertical="center"/>
    </xf>
    <xf numFmtId="169" fontId="41" fillId="38" borderId="0" xfId="0" applyNumberFormat="1" applyFont="1" applyFill="1" applyAlignment="1">
      <alignment horizontal="left" vertical="center" wrapText="1"/>
    </xf>
    <xf numFmtId="0" fontId="53" fillId="32" borderId="0" xfId="0" applyFont="1" applyFill="1" applyAlignment="1">
      <alignment horizontal="center" vertical="center" wrapText="1"/>
    </xf>
    <xf numFmtId="0" fontId="40" fillId="42" borderId="0" xfId="0" applyFont="1" applyFill="1" applyBorder="1" applyAlignment="1">
      <alignment horizontal="left" vertical="center" wrapText="1"/>
    </xf>
    <xf numFmtId="3" fontId="70" fillId="33" borderId="0" xfId="0" applyNumberFormat="1" applyFont="1" applyFill="1" applyAlignment="1">
      <alignment vertical="center"/>
    </xf>
    <xf numFmtId="10" fontId="88" fillId="38" borderId="0" xfId="0" applyNumberFormat="1" applyFont="1" applyFill="1" applyAlignment="1">
      <alignment vertical="center"/>
    </xf>
    <xf numFmtId="3" fontId="88" fillId="3" borderId="0" xfId="0" applyNumberFormat="1" applyFont="1" applyFill="1" applyAlignment="1">
      <alignment vertical="center"/>
    </xf>
    <xf numFmtId="3" fontId="70" fillId="3" borderId="0" xfId="0" applyNumberFormat="1" applyFont="1" applyFill="1" applyAlignment="1">
      <alignment vertical="center"/>
    </xf>
    <xf numFmtId="10" fontId="88" fillId="3" borderId="0" xfId="0" applyNumberFormat="1" applyFont="1" applyFill="1" applyAlignment="1">
      <alignment vertical="center"/>
    </xf>
    <xf numFmtId="0" fontId="118" fillId="0" borderId="0" xfId="0" applyFont="1" applyFill="1" applyAlignment="1">
      <alignment horizontal="center" vertical="center"/>
    </xf>
    <xf numFmtId="0" fontId="51" fillId="0" borderId="0" xfId="0" applyFont="1" applyFill="1" applyBorder="1" applyAlignment="1">
      <alignment vertical="center" wrapText="1"/>
    </xf>
    <xf numFmtId="10" fontId="33" fillId="0" borderId="0" xfId="4" applyNumberFormat="1" applyFont="1" applyFill="1" applyBorder="1" applyAlignment="1" applyProtection="1">
      <alignment horizontal="center" vertical="center"/>
    </xf>
    <xf numFmtId="14" fontId="33" fillId="0" borderId="0" xfId="4" applyNumberFormat="1" applyFont="1" applyFill="1" applyBorder="1" applyAlignment="1" applyProtection="1">
      <alignment horizontal="right" vertical="center"/>
      <protection locked="0"/>
    </xf>
    <xf numFmtId="0" fontId="51" fillId="0" borderId="0" xfId="0" applyFont="1" applyFill="1" applyAlignment="1">
      <alignment vertical="center" wrapText="1"/>
    </xf>
    <xf numFmtId="0" fontId="41" fillId="41" borderId="0" xfId="0" applyFont="1" applyFill="1" applyBorder="1" applyAlignment="1">
      <alignment horizontal="center" vertical="center"/>
    </xf>
    <xf numFmtId="0" fontId="234" fillId="41" borderId="0" xfId="0" applyFont="1" applyFill="1" applyBorder="1" applyAlignment="1">
      <alignment horizontal="center" vertical="center"/>
    </xf>
    <xf numFmtId="0" fontId="35" fillId="42" borderId="0" xfId="0" applyFont="1" applyFill="1" applyBorder="1" applyAlignment="1">
      <alignment vertical="center"/>
    </xf>
    <xf numFmtId="3" fontId="35" fillId="42" borderId="0" xfId="0" applyNumberFormat="1" applyFont="1" applyFill="1" applyBorder="1" applyAlignment="1">
      <alignment vertical="center"/>
    </xf>
    <xf numFmtId="10" fontId="35" fillId="42" borderId="0" xfId="0" applyNumberFormat="1" applyFont="1" applyFill="1" applyBorder="1" applyAlignment="1">
      <alignment vertical="center"/>
    </xf>
    <xf numFmtId="0" fontId="40" fillId="33" borderId="0" xfId="0" applyFont="1" applyFill="1" applyBorder="1" applyAlignment="1">
      <alignment horizontal="left" vertical="center" wrapText="1" indent="2"/>
    </xf>
    <xf numFmtId="3" fontId="40" fillId="33" borderId="0" xfId="0" applyNumberFormat="1" applyFont="1" applyFill="1" applyBorder="1" applyAlignment="1">
      <alignment horizontal="right" vertical="center" indent="2"/>
    </xf>
    <xf numFmtId="10" fontId="40" fillId="33" borderId="0" xfId="0" applyNumberFormat="1" applyFont="1" applyFill="1" applyBorder="1" applyAlignment="1">
      <alignment horizontal="right" vertical="center" indent="1"/>
    </xf>
    <xf numFmtId="0" fontId="40" fillId="33" borderId="0" xfId="0" applyFont="1" applyFill="1" applyBorder="1" applyAlignment="1">
      <alignment horizontal="left" vertical="center"/>
    </xf>
    <xf numFmtId="3" fontId="40" fillId="33" borderId="0" xfId="11" applyNumberFormat="1" applyFont="1" applyFill="1" applyBorder="1" applyAlignment="1">
      <alignment horizontal="right" vertical="center" indent="2"/>
    </xf>
    <xf numFmtId="10" fontId="40" fillId="33" borderId="0" xfId="4" applyNumberFormat="1" applyFont="1" applyFill="1" applyBorder="1" applyAlignment="1">
      <alignment horizontal="right" vertical="center" indent="1"/>
    </xf>
    <xf numFmtId="3" fontId="40" fillId="33" borderId="0" xfId="11" applyNumberFormat="1" applyFont="1" applyFill="1" applyBorder="1" applyAlignment="1">
      <alignment horizontal="left" vertical="center" indent="2"/>
    </xf>
    <xf numFmtId="3" fontId="40" fillId="33" borderId="0" xfId="11" applyNumberFormat="1" applyFont="1" applyFill="1" applyBorder="1" applyAlignment="1">
      <alignment horizontal="right" vertical="center" indent="1"/>
    </xf>
    <xf numFmtId="0" fontId="75" fillId="33" borderId="0" xfId="0" applyFont="1" applyFill="1" applyBorder="1" applyAlignment="1">
      <alignment vertical="center" wrapText="1"/>
    </xf>
    <xf numFmtId="3" fontId="32" fillId="33" borderId="0" xfId="9" applyNumberFormat="1" applyFont="1" applyFill="1" applyBorder="1" applyAlignment="1" applyProtection="1">
      <alignment horizontal="right" vertical="center"/>
    </xf>
    <xf numFmtId="9" fontId="32" fillId="33" borderId="0" xfId="9" applyNumberFormat="1" applyFont="1" applyFill="1" applyBorder="1" applyAlignment="1" applyProtection="1">
      <alignment vertical="center"/>
    </xf>
    <xf numFmtId="0" fontId="53" fillId="3" borderId="0" xfId="0" applyFont="1" applyFill="1" applyBorder="1" applyAlignment="1" applyProtection="1">
      <alignment vertical="center" wrapText="1"/>
      <protection locked="0"/>
    </xf>
    <xf numFmtId="0" fontId="53" fillId="3" borderId="0" xfId="0" applyFont="1" applyFill="1" applyAlignment="1" applyProtection="1">
      <alignment vertical="center" wrapText="1"/>
      <protection locked="0"/>
    </xf>
    <xf numFmtId="0" fontId="53" fillId="3" borderId="0" xfId="0" applyFont="1" applyFill="1" applyAlignment="1">
      <alignment horizontal="left" vertical="center" wrapText="1"/>
    </xf>
    <xf numFmtId="0" fontId="147" fillId="0" borderId="0" xfId="0" applyFont="1" applyFill="1" applyAlignment="1"/>
    <xf numFmtId="0" fontId="40" fillId="0" borderId="0" xfId="0" applyFont="1" applyFill="1" applyAlignment="1">
      <alignment horizontal="center" vertical="center" wrapText="1"/>
    </xf>
    <xf numFmtId="165" fontId="53" fillId="3" borderId="0" xfId="14" applyNumberFormat="1" applyFont="1" applyFill="1" applyBorder="1" applyAlignment="1" applyProtection="1">
      <alignment horizontal="center" vertical="center"/>
    </xf>
    <xf numFmtId="10" fontId="53" fillId="3" borderId="0" xfId="4" applyNumberFormat="1" applyFont="1" applyFill="1" applyBorder="1" applyAlignment="1" applyProtection="1">
      <alignment horizontal="center" vertical="center"/>
    </xf>
    <xf numFmtId="14" fontId="53" fillId="3" borderId="0" xfId="4" applyNumberFormat="1" applyFont="1" applyFill="1" applyBorder="1" applyAlignment="1" applyProtection="1">
      <alignment horizontal="right" vertical="center"/>
      <protection locked="0"/>
    </xf>
    <xf numFmtId="0" fontId="53" fillId="3" borderId="0" xfId="0" applyFont="1" applyFill="1" applyBorder="1" applyAlignment="1">
      <alignment vertical="center"/>
    </xf>
    <xf numFmtId="3" fontId="53" fillId="3" borderId="0" xfId="0" applyNumberFormat="1" applyFont="1" applyFill="1" applyBorder="1" applyAlignment="1">
      <alignment vertical="center"/>
    </xf>
    <xf numFmtId="10" fontId="53" fillId="3" borderId="0" xfId="0" applyNumberFormat="1" applyFont="1" applyFill="1" applyBorder="1" applyAlignment="1">
      <alignment vertical="center"/>
    </xf>
    <xf numFmtId="0" fontId="53" fillId="3" borderId="0" xfId="0" applyFont="1" applyFill="1" applyAlignment="1">
      <alignment vertical="center"/>
    </xf>
    <xf numFmtId="0" fontId="118" fillId="0" borderId="0" xfId="0" applyFont="1" applyFill="1" applyAlignment="1">
      <alignment vertical="center" wrapText="1"/>
    </xf>
    <xf numFmtId="0" fontId="147" fillId="0" borderId="0" xfId="0" applyFont="1" applyFill="1" applyAlignment="1">
      <alignment vertical="center"/>
    </xf>
    <xf numFmtId="0" fontId="40" fillId="32" borderId="0" xfId="0" applyFont="1" applyFill="1" applyBorder="1" applyAlignment="1">
      <alignment horizontal="center" vertical="center" wrapText="1"/>
    </xf>
    <xf numFmtId="0" fontId="53" fillId="32" borderId="0" xfId="0" applyFont="1" applyFill="1" applyAlignment="1">
      <alignment horizontal="center" vertical="center" wrapText="1"/>
    </xf>
    <xf numFmtId="0" fontId="0" fillId="0" borderId="0" xfId="0" applyAlignment="1">
      <alignment vertical="top" wrapText="1"/>
    </xf>
    <xf numFmtId="0" fontId="34" fillId="0" borderId="0" xfId="0" applyFont="1" applyFill="1" applyAlignment="1">
      <alignment vertical="top"/>
    </xf>
    <xf numFmtId="0" fontId="161" fillId="0" borderId="0" xfId="0" applyFont="1" applyFill="1" applyAlignment="1">
      <alignment vertical="top"/>
    </xf>
    <xf numFmtId="0" fontId="162" fillId="0" borderId="0" xfId="0" applyFont="1" applyFill="1" applyAlignment="1">
      <alignment vertical="top"/>
    </xf>
    <xf numFmtId="0" fontId="162" fillId="0" borderId="0" xfId="0" applyFont="1" applyAlignment="1">
      <alignment vertical="top"/>
    </xf>
    <xf numFmtId="0" fontId="121" fillId="0" borderId="0" xfId="0" applyNumberFormat="1" applyFont="1" applyFill="1" applyAlignment="1">
      <alignment vertical="center"/>
    </xf>
    <xf numFmtId="0" fontId="41" fillId="32" borderId="0" xfId="0" applyFont="1" applyFill="1" applyBorder="1" applyAlignment="1">
      <alignment horizontal="center" vertical="center" wrapText="1"/>
    </xf>
    <xf numFmtId="0" fontId="53" fillId="32" borderId="0" xfId="0" applyFont="1" applyFill="1" applyBorder="1" applyAlignment="1">
      <alignment horizontal="center" vertical="center" wrapText="1"/>
    </xf>
    <xf numFmtId="0" fontId="218" fillId="32" borderId="0" xfId="0" applyFont="1" applyFill="1" applyBorder="1" applyAlignment="1">
      <alignment horizontal="center" vertical="center" wrapText="1"/>
    </xf>
    <xf numFmtId="0" fontId="237" fillId="32" borderId="0" xfId="0" applyFont="1" applyFill="1" applyBorder="1" applyAlignment="1">
      <alignment horizontal="center" vertical="center" wrapText="1"/>
    </xf>
    <xf numFmtId="0" fontId="218" fillId="0" borderId="0" xfId="0" applyFont="1" applyFill="1" applyAlignment="1" applyProtection="1">
      <alignment vertical="center"/>
      <protection locked="0"/>
    </xf>
    <xf numFmtId="0" fontId="53" fillId="6" borderId="0" xfId="0" applyFont="1" applyFill="1" applyBorder="1" applyAlignment="1">
      <alignment vertical="center"/>
    </xf>
    <xf numFmtId="3" fontId="53" fillId="6" borderId="0" xfId="0" applyNumberFormat="1" applyFont="1" applyFill="1" applyBorder="1" applyAlignment="1">
      <alignment vertical="center"/>
    </xf>
    <xf numFmtId="10" fontId="53" fillId="6" borderId="0" xfId="0" applyNumberFormat="1" applyFont="1" applyFill="1" applyBorder="1" applyAlignment="1">
      <alignment vertical="center"/>
    </xf>
    <xf numFmtId="0" fontId="53" fillId="6" borderId="0" xfId="0" applyFont="1" applyFill="1" applyBorder="1" applyAlignment="1">
      <alignment vertical="center" wrapText="1"/>
    </xf>
    <xf numFmtId="0" fontId="73" fillId="42" borderId="0" xfId="0" applyFont="1" applyFill="1" applyBorder="1" applyAlignment="1">
      <alignment vertical="center"/>
    </xf>
    <xf numFmtId="3" fontId="73" fillId="42" borderId="0" xfId="0" applyNumberFormat="1" applyFont="1" applyFill="1" applyBorder="1" applyAlignment="1">
      <alignment vertical="center"/>
    </xf>
    <xf numFmtId="10" fontId="73" fillId="42" borderId="0" xfId="0" applyNumberFormat="1" applyFont="1" applyFill="1" applyBorder="1" applyAlignment="1">
      <alignment vertical="center"/>
    </xf>
    <xf numFmtId="3" fontId="111" fillId="3" borderId="0" xfId="0" applyNumberFormat="1" applyFont="1" applyFill="1" applyAlignment="1">
      <alignment vertical="center"/>
    </xf>
    <xf numFmtId="3" fontId="97" fillId="3" borderId="0" xfId="0" applyNumberFormat="1" applyFont="1" applyFill="1" applyAlignment="1">
      <alignment vertical="center"/>
    </xf>
    <xf numFmtId="10" fontId="111" fillId="3" borderId="0" xfId="0" applyNumberFormat="1" applyFont="1" applyFill="1" applyAlignment="1">
      <alignment vertical="center"/>
    </xf>
    <xf numFmtId="3" fontId="97" fillId="33" borderId="0" xfId="0" applyNumberFormat="1" applyFont="1" applyFill="1" applyAlignment="1">
      <alignment vertical="center"/>
    </xf>
    <xf numFmtId="10" fontId="111" fillId="3" borderId="0" xfId="0" applyNumberFormat="1" applyFont="1" applyFill="1" applyAlignment="1">
      <alignment horizontal="right" vertical="center"/>
    </xf>
    <xf numFmtId="165" fontId="0" fillId="0" borderId="0" xfId="0" applyNumberFormat="1"/>
    <xf numFmtId="14" fontId="0" fillId="0" borderId="0" xfId="0" applyNumberFormat="1"/>
    <xf numFmtId="10" fontId="35" fillId="4" borderId="7" xfId="4" quotePrefix="1" applyNumberFormat="1" applyFont="1" applyFill="1" applyBorder="1" applyAlignment="1">
      <alignment horizontal="right" vertical="center"/>
    </xf>
    <xf numFmtId="3" fontId="32" fillId="3" borderId="0" xfId="19" applyNumberFormat="1" applyFont="1" applyFill="1" applyAlignment="1">
      <alignment vertical="center"/>
    </xf>
    <xf numFmtId="10" fontId="32"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3" fillId="3" borderId="0" xfId="23" quotePrefix="1" applyNumberFormat="1" applyFont="1" applyFill="1" applyBorder="1" applyAlignment="1" applyProtection="1">
      <alignment horizontal="right" vertical="center"/>
      <protection hidden="1"/>
    </xf>
    <xf numFmtId="0" fontId="0" fillId="10" borderId="0" xfId="0" applyFill="1"/>
    <xf numFmtId="0" fontId="88" fillId="10" borderId="0" xfId="0" applyFont="1" applyFill="1" applyAlignment="1">
      <alignment vertical="center"/>
    </xf>
    <xf numFmtId="10" fontId="3" fillId="0" borderId="0" xfId="0" applyNumberFormat="1" applyFont="1" applyAlignment="1">
      <alignment vertical="center"/>
    </xf>
    <xf numFmtId="9" fontId="0" fillId="0" borderId="0" xfId="4" applyFont="1" applyAlignment="1">
      <alignment vertical="center"/>
    </xf>
    <xf numFmtId="0" fontId="165" fillId="0" borderId="0" xfId="0" applyFont="1" applyAlignment="1">
      <alignment vertical="top" wrapText="1"/>
    </xf>
    <xf numFmtId="14" fontId="40" fillId="10" borderId="0" xfId="28" applyNumberFormat="1" applyFont="1" applyFill="1" applyBorder="1" applyAlignment="1" applyProtection="1">
      <alignment horizontal="center" vertical="center" wrapText="1"/>
      <protection hidden="1"/>
    </xf>
    <xf numFmtId="0" fontId="89" fillId="0" borderId="0" xfId="0" applyFont="1" applyAlignment="1">
      <alignment horizontal="left" vertical="center"/>
    </xf>
    <xf numFmtId="10" fontId="97" fillId="33" borderId="0" xfId="0" applyNumberFormat="1" applyFont="1" applyFill="1" applyAlignment="1">
      <alignment vertical="center"/>
    </xf>
    <xf numFmtId="10" fontId="70" fillId="33" borderId="0" xfId="0" applyNumberFormat="1" applyFont="1" applyFill="1" applyAlignment="1">
      <alignment vertical="center"/>
    </xf>
    <xf numFmtId="0" fontId="51" fillId="32" borderId="0" xfId="0" applyFont="1" applyFill="1" applyBorder="1" applyAlignment="1">
      <alignment vertical="center" wrapText="1"/>
    </xf>
    <xf numFmtId="10" fontId="53" fillId="32" borderId="0" xfId="1" applyNumberFormat="1" applyFont="1" applyFill="1" applyAlignment="1">
      <alignment horizontal="right" vertical="center"/>
    </xf>
    <xf numFmtId="0" fontId="33" fillId="10" borderId="0" xfId="28" applyFont="1" applyFill="1" applyBorder="1" applyAlignment="1">
      <alignment horizontal="center" vertical="center" wrapText="1"/>
    </xf>
    <xf numFmtId="0" fontId="156" fillId="0" borderId="0" xfId="3" applyFont="1" applyFill="1" applyBorder="1" applyAlignment="1">
      <alignment horizontal="right" vertical="center"/>
    </xf>
    <xf numFmtId="9" fontId="89" fillId="0" borderId="0" xfId="0" applyNumberFormat="1" applyFont="1" applyFill="1" applyAlignment="1">
      <alignment vertical="center"/>
    </xf>
    <xf numFmtId="10" fontId="89" fillId="0" borderId="0" xfId="0" applyNumberFormat="1" applyFont="1" applyFill="1" applyAlignment="1">
      <alignment vertical="center"/>
    </xf>
    <xf numFmtId="0" fontId="165" fillId="10" borderId="0" xfId="28" applyFont="1" applyFill="1" applyBorder="1" applyAlignment="1">
      <alignment horizontal="center" vertical="center" wrapText="1"/>
    </xf>
    <xf numFmtId="3" fontId="0" fillId="0" borderId="0" xfId="0" applyNumberFormat="1" applyAlignment="1">
      <alignment vertical="center"/>
    </xf>
    <xf numFmtId="168" fontId="0" fillId="0" borderId="0" xfId="0" applyNumberFormat="1" applyAlignment="1">
      <alignment vertical="center"/>
    </xf>
    <xf numFmtId="49" fontId="33" fillId="0" borderId="0" xfId="0" quotePrefix="1" applyNumberFormat="1" applyFont="1" applyFill="1" applyBorder="1" applyAlignment="1">
      <alignment horizontal="left" vertical="top"/>
    </xf>
    <xf numFmtId="0" fontId="40" fillId="12" borderId="0" xfId="3" applyFont="1" applyFill="1" applyBorder="1" applyAlignment="1">
      <alignment horizontal="center" vertical="center" wrapText="1"/>
    </xf>
    <xf numFmtId="0" fontId="40" fillId="12" borderId="0" xfId="3" applyFont="1" applyFill="1" applyBorder="1" applyAlignment="1">
      <alignment horizontal="center" vertical="center" wrapText="1"/>
    </xf>
    <xf numFmtId="176" fontId="41" fillId="3" borderId="0" xfId="4" applyNumberFormat="1" applyFont="1" applyFill="1" applyBorder="1" applyAlignment="1">
      <alignment horizontal="center" vertical="center" wrapText="1"/>
    </xf>
    <xf numFmtId="0" fontId="32" fillId="0" borderId="0" xfId="0" applyFont="1" applyFill="1" applyAlignment="1">
      <alignment vertical="center" wrapText="1"/>
    </xf>
    <xf numFmtId="14" fontId="40" fillId="19" borderId="8" xfId="3" applyNumberFormat="1" applyFont="1" applyFill="1" applyBorder="1" applyAlignment="1" applyProtection="1">
      <alignment horizontal="center" vertical="center" wrapText="1"/>
      <protection hidden="1"/>
    </xf>
    <xf numFmtId="0" fontId="40" fillId="12" borderId="0" xfId="3" applyFont="1" applyFill="1" applyBorder="1" applyAlignment="1">
      <alignment horizontal="center" vertical="center" wrapText="1"/>
    </xf>
    <xf numFmtId="0" fontId="40" fillId="12" borderId="0" xfId="3" applyFont="1" applyFill="1" applyBorder="1" applyAlignment="1">
      <alignment vertical="center" wrapText="1"/>
    </xf>
    <xf numFmtId="0" fontId="179"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5" fillId="3" borderId="0" xfId="0" applyFont="1" applyFill="1" applyBorder="1" applyAlignment="1">
      <alignment horizontal="left" vertical="center" wrapText="1" indent="1"/>
    </xf>
    <xf numFmtId="0" fontId="152" fillId="3" borderId="0" xfId="0" applyFont="1" applyFill="1" applyBorder="1" applyAlignment="1">
      <alignment horizontal="left" vertical="center" wrapText="1" indent="1"/>
    </xf>
    <xf numFmtId="0" fontId="112" fillId="3" borderId="0" xfId="0" applyFont="1" applyFill="1" applyBorder="1" applyAlignment="1">
      <alignment horizontal="center" vertical="center"/>
    </xf>
    <xf numFmtId="0" fontId="151"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3" fillId="3" borderId="0" xfId="0" applyFont="1" applyFill="1" applyBorder="1" applyAlignment="1">
      <alignment horizontal="center" vertical="center" wrapText="1"/>
    </xf>
    <xf numFmtId="0" fontId="114" fillId="3" borderId="0" xfId="0" applyFont="1" applyFill="1" applyBorder="1" applyAlignment="1">
      <alignment horizontal="center" vertical="center"/>
    </xf>
    <xf numFmtId="0" fontId="112" fillId="3" borderId="0" xfId="0" applyFont="1" applyFill="1" applyBorder="1" applyAlignment="1">
      <alignment horizontal="center" vertical="center" wrapText="1"/>
    </xf>
    <xf numFmtId="0" fontId="178" fillId="3" borderId="0" xfId="0" applyFont="1" applyFill="1" applyBorder="1" applyAlignment="1">
      <alignment horizontal="center" vertical="center"/>
    </xf>
    <xf numFmtId="0" fontId="137" fillId="34"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27"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5" fillId="32" borderId="0" xfId="0" applyFont="1" applyFill="1" applyBorder="1" applyAlignment="1">
      <alignment horizontal="center" vertical="center" wrapText="1"/>
    </xf>
    <xf numFmtId="0" fontId="131"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10" fontId="97" fillId="35" borderId="0" xfId="0" applyNumberFormat="1" applyFont="1" applyFill="1" applyBorder="1" applyAlignment="1">
      <alignment horizontal="center" vertical="center"/>
    </xf>
    <xf numFmtId="3" fontId="97"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78" fontId="41" fillId="32" borderId="0" xfId="27" applyNumberFormat="1" applyFont="1" applyFill="1" applyBorder="1" applyAlignment="1" applyProtection="1">
      <alignment horizontal="center" vertical="center" wrapText="1"/>
      <protection locked="0"/>
    </xf>
    <xf numFmtId="178"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1" fillId="2" borderId="0" xfId="0" applyFont="1" applyFill="1" applyBorder="1" applyAlignment="1">
      <alignment horizontal="left" vertical="top" wrapText="1"/>
    </xf>
    <xf numFmtId="0" fontId="161"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6" fillId="0" borderId="0" xfId="0" applyFont="1" applyFill="1" applyBorder="1" applyAlignment="1">
      <alignment horizontal="left" vertical="top" wrapText="1"/>
    </xf>
    <xf numFmtId="0" fontId="78" fillId="0" borderId="0" xfId="0" applyFont="1" applyFill="1" applyBorder="1" applyAlignment="1">
      <alignment horizontal="left" vertical="top" wrapText="1"/>
    </xf>
    <xf numFmtId="0" fontId="153" fillId="32" borderId="0" xfId="0" applyFont="1" applyFill="1" applyBorder="1" applyAlignment="1">
      <alignment horizontal="center" vertical="center"/>
    </xf>
    <xf numFmtId="0" fontId="153"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40" fillId="32" borderId="0" xfId="0" applyFont="1" applyFill="1" applyAlignment="1">
      <alignment horizontal="center" vertical="center" wrapText="1"/>
    </xf>
    <xf numFmtId="0" fontId="70" fillId="32" borderId="0" xfId="0" applyFont="1" applyFill="1" applyAlignment="1">
      <alignment horizontal="center" vertical="center"/>
    </xf>
    <xf numFmtId="14" fontId="15" fillId="32" borderId="0" xfId="0" applyNumberFormat="1" applyFont="1" applyFill="1" applyAlignment="1">
      <alignment horizontal="center" vertical="center" wrapText="1"/>
    </xf>
    <xf numFmtId="14" fontId="40" fillId="32" borderId="0" xfId="0" applyNumberFormat="1" applyFont="1" applyFill="1" applyAlignment="1">
      <alignment horizontal="center" vertical="center" wrapText="1"/>
    </xf>
    <xf numFmtId="0" fontId="53" fillId="32" borderId="0" xfId="0" applyFont="1" applyFill="1" applyAlignment="1">
      <alignment horizontal="center" vertical="center" wrapText="1"/>
    </xf>
    <xf numFmtId="0" fontId="15" fillId="32" borderId="0" xfId="0" applyFont="1" applyFill="1" applyAlignment="1">
      <alignment horizontal="center" vertical="center" wrapText="1"/>
    </xf>
    <xf numFmtId="0" fontId="41" fillId="32" borderId="0" xfId="0" applyFont="1" applyFill="1" applyBorder="1" applyAlignment="1">
      <alignment horizontal="center" vertical="center"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2" fillId="32" borderId="0" xfId="0" applyFont="1" applyFill="1" applyAlignment="1">
      <alignment horizontal="center" vertical="center"/>
    </xf>
    <xf numFmtId="14" fontId="153"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41" borderId="0" xfId="0" applyFont="1" applyFill="1" applyBorder="1" applyAlignment="1">
      <alignment horizontal="center" vertical="center" wrapText="1"/>
    </xf>
    <xf numFmtId="0" fontId="24" fillId="41" borderId="0" xfId="0" applyFont="1" applyFill="1" applyBorder="1" applyAlignment="1">
      <alignment horizontal="center" vertical="center"/>
    </xf>
    <xf numFmtId="0" fontId="53" fillId="41" borderId="0" xfId="0" applyFont="1" applyFill="1" applyBorder="1" applyAlignment="1">
      <alignment horizontal="center" vertical="center"/>
    </xf>
    <xf numFmtId="14" fontId="41" fillId="41" borderId="0" xfId="0" applyNumberFormat="1" applyFont="1" applyFill="1" applyBorder="1" applyAlignment="1">
      <alignment horizontal="center" vertical="center"/>
    </xf>
    <xf numFmtId="14" fontId="240" fillId="41" borderId="0" xfId="0" applyNumberFormat="1" applyFont="1" applyFill="1" applyBorder="1" applyAlignment="1">
      <alignment horizontal="center" vertical="center"/>
    </xf>
    <xf numFmtId="0" fontId="240" fillId="41" borderId="0" xfId="0" applyFont="1" applyFill="1" applyBorder="1" applyAlignment="1">
      <alignment horizontal="center" vertical="center"/>
    </xf>
    <xf numFmtId="0" fontId="33" fillId="0" borderId="0" xfId="0" applyFont="1" applyFill="1" applyBorder="1" applyAlignment="1">
      <alignment horizontal="center" vertical="center" wrapText="1"/>
    </xf>
    <xf numFmtId="0" fontId="0" fillId="0" borderId="0" xfId="0" applyFill="1" applyAlignment="1">
      <alignment wrapText="1"/>
    </xf>
    <xf numFmtId="14" fontId="234" fillId="41" borderId="0" xfId="0" applyNumberFormat="1" applyFont="1" applyFill="1" applyBorder="1" applyAlignment="1">
      <alignment horizontal="center" vertical="center"/>
    </xf>
    <xf numFmtId="0" fontId="32" fillId="0" borderId="0" xfId="0" applyFont="1" applyFill="1" applyAlignment="1">
      <alignment horizontal="center" vertical="center" wrapText="1"/>
    </xf>
    <xf numFmtId="14" fontId="232" fillId="41" borderId="0" xfId="0" applyNumberFormat="1" applyFont="1" applyFill="1" applyBorder="1" applyAlignment="1">
      <alignment horizontal="center" vertical="center"/>
    </xf>
    <xf numFmtId="0" fontId="70" fillId="0" borderId="0" xfId="24" applyFont="1" applyAlignment="1">
      <alignment horizontal="left" vertical="center" wrapText="1"/>
    </xf>
    <xf numFmtId="0" fontId="167" fillId="0" borderId="0" xfId="24" applyFont="1" applyAlignment="1">
      <alignment horizontal="left" vertical="center" wrapText="1"/>
    </xf>
    <xf numFmtId="0" fontId="70"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15" fillId="12" borderId="0" xfId="3" applyFont="1" applyFill="1" applyBorder="1" applyAlignment="1">
      <alignment horizontal="center" vertical="center" wrapText="1"/>
    </xf>
    <xf numFmtId="0" fontId="40"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0"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5" fillId="16" borderId="1" xfId="3" applyFont="1" applyFill="1" applyBorder="1" applyAlignment="1">
      <alignment horizontal="center" vertical="center" wrapText="1"/>
    </xf>
    <xf numFmtId="0" fontId="115" fillId="16" borderId="2" xfId="3" applyFont="1" applyFill="1" applyBorder="1" applyAlignment="1">
      <alignment horizontal="center" vertical="center" wrapText="1"/>
    </xf>
    <xf numFmtId="0" fontId="115" fillId="16" borderId="3" xfId="3" applyFont="1" applyFill="1" applyBorder="1" applyAlignment="1">
      <alignment horizontal="center" vertical="center" wrapText="1"/>
    </xf>
    <xf numFmtId="0" fontId="118" fillId="16" borderId="7" xfId="3" applyFont="1" applyFill="1" applyBorder="1" applyAlignment="1">
      <alignment horizontal="center" vertical="center" wrapText="1"/>
    </xf>
    <xf numFmtId="0" fontId="118" fillId="16" borderId="5" xfId="3" applyFont="1" applyFill="1" applyBorder="1" applyAlignment="1">
      <alignment horizontal="center" vertical="center" wrapText="1"/>
    </xf>
    <xf numFmtId="0" fontId="118" fillId="16" borderId="0" xfId="3" applyFont="1" applyFill="1" applyBorder="1" applyAlignment="1">
      <alignment horizontal="center" vertical="center" wrapText="1"/>
    </xf>
    <xf numFmtId="0" fontId="118" fillId="16" borderId="9" xfId="3" applyFont="1" applyFill="1" applyBorder="1" applyAlignment="1">
      <alignment horizontal="center" vertical="center" wrapText="1"/>
    </xf>
    <xf numFmtId="0" fontId="115" fillId="16" borderId="7" xfId="3" applyFont="1" applyFill="1" applyBorder="1" applyAlignment="1">
      <alignment horizontal="center" vertical="center" wrapText="1"/>
    </xf>
    <xf numFmtId="0" fontId="118" fillId="16" borderId="0" xfId="28" applyFont="1" applyFill="1" applyBorder="1" applyAlignment="1">
      <alignment horizontal="center" vertical="center" wrapText="1"/>
    </xf>
    <xf numFmtId="0" fontId="115" fillId="16" borderId="0" xfId="3" applyFont="1" applyFill="1" applyAlignment="1">
      <alignment horizontal="center" vertical="center"/>
    </xf>
    <xf numFmtId="0" fontId="118" fillId="0" borderId="0" xfId="0" applyFont="1" applyAlignment="1">
      <alignment horizontal="left" vertical="top" wrapText="1"/>
    </xf>
    <xf numFmtId="0" fontId="117" fillId="37" borderId="0" xfId="0" applyFont="1" applyFill="1" applyAlignment="1">
      <alignment horizontal="center" vertical="center"/>
    </xf>
    <xf numFmtId="0" fontId="40" fillId="11" borderId="0" xfId="0" applyFont="1" applyFill="1" applyBorder="1" applyAlignment="1">
      <alignment horizontal="center"/>
    </xf>
    <xf numFmtId="0" fontId="70" fillId="0" borderId="0" xfId="0" applyFont="1" applyBorder="1" applyAlignment="1">
      <alignment horizontal="center" vertical="center"/>
    </xf>
    <xf numFmtId="0" fontId="156"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5" fillId="0" borderId="0" xfId="0" applyFont="1" applyAlignment="1">
      <alignment horizontal="left" vertical="center" wrapText="1"/>
    </xf>
    <xf numFmtId="0" fontId="165" fillId="0" borderId="0" xfId="0" applyFont="1" applyAlignment="1">
      <alignment horizontal="left" vertical="top" wrapText="1"/>
    </xf>
    <xf numFmtId="0" fontId="78"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7"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0" borderId="0" xfId="3" applyFont="1" applyFill="1" applyBorder="1" applyAlignment="1">
      <alignment horizontal="center" vertical="center" wrapText="1"/>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1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0000FF"/>
      <color rgb="FFFFFFCC"/>
      <color rgb="FFFF9933"/>
      <color rgb="FF3399FF"/>
      <color rgb="FF66CCFF"/>
      <color rgb="FF33CCFF"/>
      <color rgb="FF00FFFF"/>
      <color rgb="FF9933FF"/>
      <color rgb="FFFF9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AMPART\Redirect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AMPART\Redirected$\dmaricic\Desktop\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 val="Chart1"/>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8671875" defaultRowHeight="14.4"/>
  <cols>
    <col min="1" max="16384" width="8.88671875" style="204"/>
  </cols>
  <sheetData>
    <row r="1" spans="1:9" ht="21" customHeight="1">
      <c r="A1" s="667"/>
      <c r="B1" s="668"/>
      <c r="C1" s="668"/>
      <c r="D1" s="668"/>
      <c r="E1" s="668"/>
      <c r="F1" s="668"/>
      <c r="G1" s="668"/>
      <c r="H1" s="668"/>
      <c r="I1" s="668"/>
    </row>
    <row r="2" spans="1:9" ht="17.399999999999999">
      <c r="A2" s="1056"/>
      <c r="B2" s="1056"/>
      <c r="C2" s="1056"/>
      <c r="D2" s="1056"/>
      <c r="E2" s="1056"/>
      <c r="F2" s="1056"/>
      <c r="G2" s="1056"/>
      <c r="H2" s="1056"/>
      <c r="I2" s="1056"/>
    </row>
    <row r="3" spans="1:9" ht="17.399999999999999">
      <c r="A3" s="669"/>
      <c r="B3" s="669"/>
      <c r="C3" s="669"/>
      <c r="D3" s="669"/>
      <c r="E3" s="669"/>
      <c r="F3" s="669"/>
      <c r="G3" s="669"/>
      <c r="H3" s="669"/>
      <c r="I3" s="669"/>
    </row>
    <row r="4" spans="1:9" ht="16.8">
      <c r="A4" s="1057"/>
      <c r="B4" s="1057"/>
      <c r="C4" s="1057"/>
      <c r="D4" s="1057"/>
      <c r="E4" s="1057"/>
      <c r="F4" s="1057"/>
      <c r="G4" s="1057"/>
      <c r="H4" s="1057"/>
      <c r="I4" s="1057"/>
    </row>
    <row r="5" spans="1:9" ht="15" customHeight="1">
      <c r="A5" s="670"/>
      <c r="B5" s="670"/>
      <c r="C5" s="670"/>
      <c r="D5" s="670"/>
      <c r="E5" s="670"/>
      <c r="F5" s="670"/>
      <c r="G5" s="670"/>
      <c r="H5" s="670"/>
      <c r="I5" s="670"/>
    </row>
    <row r="6" spans="1:9" ht="15" customHeight="1">
      <c r="A6" s="671"/>
      <c r="B6" s="671"/>
      <c r="C6" s="671"/>
      <c r="D6" s="671"/>
      <c r="E6" s="671"/>
      <c r="F6" s="671"/>
      <c r="G6" s="671"/>
      <c r="H6" s="671"/>
      <c r="I6" s="671"/>
    </row>
    <row r="7" spans="1:9">
      <c r="A7" s="678"/>
      <c r="B7" s="678"/>
      <c r="C7" s="678"/>
      <c r="D7" s="678"/>
      <c r="E7" s="678"/>
      <c r="F7" s="678"/>
      <c r="G7" s="678"/>
      <c r="H7" s="678"/>
      <c r="I7" s="678"/>
    </row>
    <row r="8" spans="1:9">
      <c r="A8" s="672"/>
      <c r="B8" s="672"/>
      <c r="C8" s="672"/>
      <c r="D8" s="672"/>
      <c r="E8" s="672"/>
      <c r="F8" s="672"/>
      <c r="G8" s="672"/>
      <c r="H8" s="672"/>
      <c r="I8" s="672"/>
    </row>
    <row r="9" spans="1:9">
      <c r="A9" s="1058" t="s">
        <v>1600</v>
      </c>
      <c r="B9" s="1059"/>
      <c r="C9" s="1059"/>
      <c r="D9" s="1059"/>
      <c r="E9" s="1059"/>
      <c r="F9" s="1059"/>
      <c r="G9" s="1059"/>
      <c r="H9" s="1059"/>
      <c r="I9" s="1059"/>
    </row>
    <row r="10" spans="1:9">
      <c r="A10" s="673"/>
      <c r="B10" s="673"/>
      <c r="C10" s="673"/>
      <c r="D10" s="673"/>
      <c r="E10" s="673"/>
      <c r="F10" s="673"/>
      <c r="G10" s="673"/>
      <c r="H10" s="673"/>
      <c r="I10" s="673"/>
    </row>
    <row r="11" spans="1:9">
      <c r="A11" s="673"/>
      <c r="B11" s="673"/>
      <c r="C11" s="673"/>
      <c r="D11" s="673"/>
      <c r="E11" s="673"/>
      <c r="F11" s="673"/>
      <c r="G11" s="673"/>
      <c r="H11" s="673"/>
      <c r="I11" s="673"/>
    </row>
    <row r="12" spans="1:9">
      <c r="A12" s="673"/>
      <c r="B12" s="673"/>
      <c r="C12" s="673"/>
      <c r="D12" s="673"/>
      <c r="E12" s="673"/>
      <c r="F12" s="673"/>
      <c r="G12" s="673"/>
      <c r="H12" s="673"/>
      <c r="I12" s="673"/>
    </row>
    <row r="13" spans="1:9">
      <c r="A13" s="673"/>
      <c r="B13" s="673"/>
      <c r="C13" s="673"/>
      <c r="D13" s="673"/>
      <c r="E13" s="673"/>
      <c r="F13" s="673"/>
      <c r="G13" s="673"/>
      <c r="H13" s="673"/>
      <c r="I13" s="673"/>
    </row>
    <row r="14" spans="1:9">
      <c r="A14" s="673"/>
      <c r="B14" s="673"/>
      <c r="C14" s="673"/>
      <c r="D14" s="673"/>
      <c r="E14" s="673"/>
      <c r="F14" s="673"/>
      <c r="G14" s="673"/>
      <c r="H14" s="673"/>
      <c r="I14" s="673"/>
    </row>
    <row r="15" spans="1:9">
      <c r="A15" s="673"/>
      <c r="B15" s="673"/>
      <c r="C15" s="673"/>
      <c r="D15" s="673"/>
      <c r="E15" s="673"/>
      <c r="F15" s="673"/>
      <c r="G15" s="673"/>
      <c r="H15" s="673"/>
      <c r="I15" s="673"/>
    </row>
    <row r="16" spans="1:9">
      <c r="A16" s="673"/>
      <c r="B16" s="673"/>
      <c r="C16" s="673"/>
      <c r="D16" s="673"/>
      <c r="E16" s="673"/>
      <c r="F16" s="673"/>
      <c r="G16" s="673"/>
      <c r="H16" s="673"/>
      <c r="I16" s="673"/>
    </row>
    <row r="17" spans="1:9">
      <c r="A17" s="673"/>
      <c r="B17" s="673"/>
      <c r="C17" s="673"/>
      <c r="D17" s="673"/>
      <c r="E17" s="673"/>
      <c r="F17" s="673"/>
      <c r="G17" s="673"/>
      <c r="H17" s="673"/>
      <c r="I17" s="673"/>
    </row>
    <row r="18" spans="1:9" ht="30">
      <c r="A18" s="1060" t="s">
        <v>0</v>
      </c>
      <c r="B18" s="1060"/>
      <c r="C18" s="1060"/>
      <c r="D18" s="1060"/>
      <c r="E18" s="1060"/>
      <c r="F18" s="1060"/>
      <c r="G18" s="1060"/>
      <c r="H18" s="1060"/>
      <c r="I18" s="1060"/>
    </row>
    <row r="19" spans="1:9" ht="18.75" customHeight="1">
      <c r="A19" s="674"/>
      <c r="B19" s="674"/>
      <c r="C19" s="674"/>
      <c r="D19" s="674"/>
      <c r="E19" s="674"/>
      <c r="F19" s="674"/>
      <c r="G19" s="674"/>
      <c r="H19" s="674"/>
      <c r="I19" s="674"/>
    </row>
    <row r="20" spans="1:9" ht="18.75" customHeight="1">
      <c r="A20" s="1061" t="s">
        <v>1505</v>
      </c>
      <c r="B20" s="1061"/>
      <c r="C20" s="1061"/>
      <c r="D20" s="1061"/>
      <c r="E20" s="1061"/>
      <c r="F20" s="1061"/>
      <c r="G20" s="1061"/>
      <c r="H20" s="1061"/>
      <c r="I20" s="1061"/>
    </row>
    <row r="21" spans="1:9" ht="18.75" customHeight="1">
      <c r="A21" s="675"/>
      <c r="B21" s="675"/>
      <c r="C21" s="675"/>
      <c r="D21" s="675"/>
      <c r="E21" s="675"/>
      <c r="F21" s="675"/>
      <c r="G21" s="675"/>
      <c r="H21" s="675"/>
      <c r="I21" s="675"/>
    </row>
    <row r="22" spans="1:9" ht="26.25" customHeight="1">
      <c r="A22" s="1062" t="s">
        <v>1</v>
      </c>
      <c r="B22" s="1062"/>
      <c r="C22" s="1062"/>
      <c r="D22" s="1062"/>
      <c r="E22" s="1062"/>
      <c r="F22" s="1062"/>
      <c r="G22" s="1062"/>
      <c r="H22" s="1062"/>
      <c r="I22" s="1062"/>
    </row>
    <row r="23" spans="1:9" ht="18">
      <c r="A23" s="676"/>
      <c r="B23" s="676"/>
      <c r="C23" s="676"/>
      <c r="D23" s="676"/>
      <c r="E23" s="676"/>
      <c r="F23" s="676"/>
      <c r="G23" s="676"/>
      <c r="H23" s="676"/>
      <c r="I23" s="676"/>
    </row>
    <row r="24" spans="1:9" ht="18.75" customHeight="1">
      <c r="A24" s="1052" t="s">
        <v>1506</v>
      </c>
      <c r="B24" s="1052"/>
      <c r="C24" s="1052"/>
      <c r="D24" s="1052"/>
      <c r="E24" s="1052"/>
      <c r="F24" s="1052"/>
      <c r="G24" s="1052"/>
      <c r="H24" s="1052"/>
      <c r="I24" s="1052"/>
    </row>
    <row r="25" spans="1:9">
      <c r="A25" s="673"/>
      <c r="B25" s="673"/>
      <c r="C25" s="673"/>
      <c r="D25" s="673"/>
      <c r="E25" s="673"/>
      <c r="F25" s="673"/>
      <c r="G25" s="673"/>
      <c r="H25" s="673"/>
      <c r="I25" s="673"/>
    </row>
    <row r="26" spans="1:9">
      <c r="A26" s="673"/>
      <c r="B26" s="673"/>
      <c r="C26" s="673"/>
      <c r="D26" s="673"/>
      <c r="E26" s="673"/>
      <c r="F26" s="673"/>
      <c r="G26" s="673"/>
      <c r="H26" s="673"/>
      <c r="I26" s="673"/>
    </row>
    <row r="27" spans="1:9">
      <c r="A27" s="673"/>
      <c r="B27" s="673"/>
      <c r="C27" s="673"/>
      <c r="D27" s="673"/>
      <c r="E27" s="673"/>
      <c r="F27" s="673"/>
      <c r="G27" s="673"/>
      <c r="H27" s="673"/>
      <c r="I27" s="673"/>
    </row>
    <row r="28" spans="1:9">
      <c r="A28" s="673"/>
      <c r="B28" s="673"/>
      <c r="C28" s="673"/>
      <c r="D28" s="673"/>
      <c r="E28" s="673"/>
      <c r="F28" s="673"/>
      <c r="G28" s="673"/>
      <c r="H28" s="673"/>
      <c r="I28" s="673"/>
    </row>
    <row r="29" spans="1:9">
      <c r="A29" s="673"/>
      <c r="B29" s="673"/>
      <c r="C29" s="673"/>
      <c r="D29" s="673"/>
      <c r="E29" s="673"/>
      <c r="F29" s="673"/>
      <c r="G29" s="673"/>
      <c r="H29" s="673"/>
      <c r="I29" s="673"/>
    </row>
    <row r="30" spans="1:9">
      <c r="A30" s="673"/>
      <c r="B30" s="673"/>
      <c r="C30" s="673"/>
      <c r="D30" s="673"/>
      <c r="E30" s="673"/>
      <c r="F30" s="673"/>
      <c r="G30" s="673"/>
      <c r="H30" s="673"/>
      <c r="I30" s="673"/>
    </row>
    <row r="31" spans="1:9">
      <c r="A31" s="673"/>
      <c r="B31" s="673"/>
      <c r="C31" s="673"/>
      <c r="D31" s="673"/>
      <c r="E31" s="673"/>
      <c r="F31" s="673"/>
      <c r="G31" s="673"/>
      <c r="H31" s="673"/>
      <c r="I31" s="673"/>
    </row>
    <row r="32" spans="1:9">
      <c r="A32" s="673"/>
      <c r="B32" s="673"/>
      <c r="C32" s="673"/>
      <c r="D32" s="673"/>
      <c r="E32" s="673"/>
      <c r="F32" s="673"/>
      <c r="G32" s="673"/>
      <c r="H32" s="673"/>
      <c r="I32" s="673"/>
    </row>
    <row r="33" spans="1:9">
      <c r="A33" s="673"/>
      <c r="B33" s="673"/>
      <c r="C33" s="673"/>
      <c r="D33" s="673"/>
      <c r="E33" s="673"/>
      <c r="F33" s="673"/>
      <c r="G33" s="673"/>
      <c r="H33" s="673"/>
      <c r="I33" s="673"/>
    </row>
    <row r="34" spans="1:9">
      <c r="A34" s="673"/>
      <c r="B34" s="673"/>
      <c r="C34" s="673"/>
      <c r="D34" s="673"/>
      <c r="E34" s="673"/>
      <c r="F34" s="673"/>
      <c r="G34" s="673"/>
      <c r="H34" s="673"/>
      <c r="I34" s="673"/>
    </row>
    <row r="35" spans="1:9">
      <c r="A35" s="673"/>
      <c r="B35" s="673"/>
      <c r="C35" s="673"/>
      <c r="D35" s="673"/>
      <c r="E35" s="673"/>
      <c r="F35" s="673"/>
      <c r="G35" s="673"/>
      <c r="H35" s="673"/>
      <c r="I35" s="673"/>
    </row>
    <row r="36" spans="1:9">
      <c r="A36" s="1053"/>
      <c r="B36" s="1053"/>
      <c r="C36" s="1053"/>
      <c r="D36" s="1053"/>
      <c r="E36" s="1053"/>
      <c r="F36" s="1053"/>
      <c r="G36" s="1053"/>
      <c r="H36" s="1053"/>
      <c r="I36" s="1053"/>
    </row>
    <row r="37" spans="1:9" ht="50.25" customHeight="1">
      <c r="A37" s="1054" t="s">
        <v>2</v>
      </c>
      <c r="B37" s="1054"/>
      <c r="C37" s="1054"/>
      <c r="D37" s="1054"/>
      <c r="E37" s="1054"/>
      <c r="F37" s="1054"/>
      <c r="G37" s="1054"/>
      <c r="H37" s="1054"/>
      <c r="I37" s="1054"/>
    </row>
    <row r="38" spans="1:9">
      <c r="A38" s="677"/>
      <c r="B38" s="677"/>
      <c r="C38" s="677"/>
      <c r="D38" s="677"/>
      <c r="E38" s="677"/>
      <c r="F38" s="677"/>
      <c r="G38" s="677"/>
      <c r="H38" s="677"/>
      <c r="I38" s="677"/>
    </row>
    <row r="39" spans="1:9" ht="65.25" customHeight="1">
      <c r="A39" s="1055" t="s">
        <v>3</v>
      </c>
      <c r="B39" s="1055"/>
      <c r="C39" s="1055"/>
      <c r="D39" s="1055"/>
      <c r="E39" s="1055"/>
      <c r="F39" s="1055"/>
      <c r="G39" s="1055"/>
      <c r="H39" s="1055"/>
      <c r="I39" s="1055"/>
    </row>
    <row r="40" spans="1:9">
      <c r="A40" s="678"/>
      <c r="B40" s="678"/>
      <c r="C40" s="678"/>
      <c r="D40" s="678"/>
      <c r="E40" s="678"/>
      <c r="F40" s="678"/>
      <c r="G40" s="678"/>
      <c r="H40" s="678"/>
      <c r="I40" s="678"/>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57"/>
  <sheetViews>
    <sheetView showGridLines="0" zoomScaleNormal="100" workbookViewId="0"/>
  </sheetViews>
  <sheetFormatPr defaultRowHeight="14.4"/>
  <cols>
    <col min="1" max="1" width="35.109375" customWidth="1"/>
    <col min="2" max="2" width="13.88671875" bestFit="1" customWidth="1"/>
    <col min="3" max="3" width="9" bestFit="1" customWidth="1"/>
    <col min="4" max="4" width="11.109375" bestFit="1" customWidth="1"/>
    <col min="5" max="5" width="9.109375" bestFit="1" customWidth="1"/>
    <col min="6" max="6" width="10" customWidth="1"/>
    <col min="7" max="7" width="11" customWidth="1"/>
  </cols>
  <sheetData>
    <row r="1" spans="1:8" ht="12.75" customHeight="1">
      <c r="A1" s="154" t="s">
        <v>693</v>
      </c>
      <c r="G1" s="140" t="str">
        <f>Naslovnica!A20</f>
        <v>Listopad 2021.</v>
      </c>
    </row>
    <row r="2" spans="1:8" ht="12.75" customHeight="1">
      <c r="A2" s="543" t="s">
        <v>979</v>
      </c>
      <c r="G2" s="545" t="str">
        <f>Naslovnica!A24</f>
        <v>October 2021</v>
      </c>
    </row>
    <row r="3" spans="1:8" ht="12.75" customHeight="1"/>
    <row r="4" spans="1:8" ht="12.75" customHeight="1">
      <c r="F4" s="73"/>
      <c r="G4" s="14" t="s">
        <v>333</v>
      </c>
    </row>
    <row r="5" spans="1:8" ht="19.5" customHeight="1">
      <c r="A5" s="1112" t="s">
        <v>1179</v>
      </c>
      <c r="B5" s="1113" t="s">
        <v>580</v>
      </c>
      <c r="C5" s="1113"/>
      <c r="D5" s="1113"/>
      <c r="E5" s="1113"/>
      <c r="F5" s="1113"/>
      <c r="G5" s="1113"/>
    </row>
    <row r="6" spans="1:8" ht="26.25" customHeight="1">
      <c r="A6" s="1112"/>
      <c r="B6" s="1094" t="str">
        <f>Naslovnica!A20</f>
        <v>Listopad 2021.</v>
      </c>
      <c r="C6" s="1114"/>
      <c r="D6" s="1115" t="s">
        <v>17</v>
      </c>
      <c r="E6" s="1115"/>
      <c r="F6" s="1116" t="s">
        <v>241</v>
      </c>
      <c r="G6" s="1116"/>
    </row>
    <row r="7" spans="1:8">
      <c r="A7" s="1112"/>
      <c r="B7" s="1092" t="str">
        <f>Naslovnica!A24</f>
        <v>October 2021</v>
      </c>
      <c r="C7" s="1117"/>
      <c r="D7" s="1118" t="s">
        <v>45</v>
      </c>
      <c r="E7" s="1118"/>
      <c r="F7" s="1118" t="s">
        <v>51</v>
      </c>
      <c r="G7" s="1118"/>
    </row>
    <row r="8" spans="1:8">
      <c r="A8" s="1112"/>
      <c r="B8" s="711" t="s">
        <v>27</v>
      </c>
      <c r="C8" s="711" t="s">
        <v>28</v>
      </c>
      <c r="D8" s="692" t="s">
        <v>1176</v>
      </c>
      <c r="E8" s="692" t="s">
        <v>149</v>
      </c>
      <c r="F8" s="692" t="s">
        <v>1176</v>
      </c>
      <c r="G8" s="692" t="s">
        <v>149</v>
      </c>
    </row>
    <row r="9" spans="1:8">
      <c r="A9" s="1112"/>
      <c r="B9" s="712" t="s">
        <v>29</v>
      </c>
      <c r="C9" s="712" t="s">
        <v>30</v>
      </c>
      <c r="D9" s="733" t="s">
        <v>1177</v>
      </c>
      <c r="E9" s="733" t="s">
        <v>150</v>
      </c>
      <c r="F9" s="733" t="s">
        <v>1177</v>
      </c>
      <c r="G9" s="733" t="s">
        <v>150</v>
      </c>
    </row>
    <row r="10" spans="1:8">
      <c r="A10" s="388" t="s">
        <v>33</v>
      </c>
      <c r="B10" s="389">
        <v>900791.26139999996</v>
      </c>
      <c r="C10" s="390">
        <v>0.14698904207360997</v>
      </c>
      <c r="D10" s="853">
        <v>6496.4038599999622</v>
      </c>
      <c r="E10" s="391">
        <v>7.2642750936420253E-3</v>
      </c>
      <c r="F10" s="392">
        <v>54585.22603999998</v>
      </c>
      <c r="G10" s="391">
        <v>6.4505833992046568E-2</v>
      </c>
      <c r="H10" s="53"/>
    </row>
    <row r="11" spans="1:8">
      <c r="A11" s="388" t="s">
        <v>34</v>
      </c>
      <c r="B11" s="389">
        <v>2151042.51278</v>
      </c>
      <c r="C11" s="390">
        <v>0.35100215994740019</v>
      </c>
      <c r="D11" s="854">
        <v>30425.014520000201</v>
      </c>
      <c r="E11" s="391">
        <v>1.4347242982274855E-2</v>
      </c>
      <c r="F11" s="392">
        <v>196151.3820199999</v>
      </c>
      <c r="G11" s="391">
        <v>0.10033877535867819</v>
      </c>
      <c r="H11" s="53"/>
    </row>
    <row r="12" spans="1:8">
      <c r="A12" s="388" t="s">
        <v>46</v>
      </c>
      <c r="B12" s="389">
        <v>398931.65545999998</v>
      </c>
      <c r="C12" s="390">
        <v>6.5096748160910628E-2</v>
      </c>
      <c r="D12" s="854">
        <v>5211.5119199999608</v>
      </c>
      <c r="E12" s="391">
        <v>1.3236589505282614E-2</v>
      </c>
      <c r="F12" s="392">
        <v>43820.022479999985</v>
      </c>
      <c r="G12" s="391">
        <v>0.12339787945631153</v>
      </c>
    </row>
    <row r="13" spans="1:8">
      <c r="A13" s="388" t="s">
        <v>230</v>
      </c>
      <c r="B13" s="389">
        <v>31176.154859999999</v>
      </c>
      <c r="C13" s="390">
        <v>5.0872531015540333E-3</v>
      </c>
      <c r="D13" s="854">
        <v>949.88375000000087</v>
      </c>
      <c r="E13" s="391">
        <v>3.1425766894737528E-2</v>
      </c>
      <c r="F13" s="392">
        <v>8331.207099999996</v>
      </c>
      <c r="G13" s="391">
        <v>0.36468488295637025</v>
      </c>
    </row>
    <row r="14" spans="1:8">
      <c r="A14" s="388" t="s">
        <v>231</v>
      </c>
      <c r="B14" s="389">
        <v>19383.098409999999</v>
      </c>
      <c r="C14" s="390">
        <v>3.1628893282960664E-3</v>
      </c>
      <c r="D14" s="854">
        <v>393.77387999999701</v>
      </c>
      <c r="E14" s="391">
        <v>2.0736592256238362E-2</v>
      </c>
      <c r="F14" s="392">
        <v>4610.8279699999985</v>
      </c>
      <c r="G14" s="391">
        <v>0.3121272379034512</v>
      </c>
    </row>
    <row r="15" spans="1:8">
      <c r="A15" s="388" t="s">
        <v>36</v>
      </c>
      <c r="B15" s="389">
        <v>382301.52562999999</v>
      </c>
      <c r="C15" s="390">
        <v>6.2383081901013375E-2</v>
      </c>
      <c r="D15" s="854">
        <v>7789.8172099999501</v>
      </c>
      <c r="E15" s="391">
        <v>2.0799929708109399E-2</v>
      </c>
      <c r="F15" s="392">
        <v>51202.008740000019</v>
      </c>
      <c r="G15" s="391">
        <v>0.15464235412040983</v>
      </c>
    </row>
    <row r="16" spans="1:8">
      <c r="A16" s="388" t="s">
        <v>37</v>
      </c>
      <c r="B16" s="389">
        <v>359488.61437999998</v>
      </c>
      <c r="C16" s="390">
        <v>5.8660523617825547E-2</v>
      </c>
      <c r="D16" s="854">
        <v>3736.0747199999751</v>
      </c>
      <c r="E16" s="391">
        <v>1.0501891915011052E-2</v>
      </c>
      <c r="F16" s="392">
        <v>33977.561899999972</v>
      </c>
      <c r="G16" s="391">
        <v>0.10438220650614505</v>
      </c>
    </row>
    <row r="17" spans="1:9">
      <c r="A17" s="388" t="s">
        <v>38</v>
      </c>
      <c r="B17" s="389">
        <v>1885173.71269</v>
      </c>
      <c r="C17" s="390">
        <v>0.30761830186939015</v>
      </c>
      <c r="D17" s="854">
        <v>27187.684640000109</v>
      </c>
      <c r="E17" s="391">
        <v>1.4632878950405326E-2</v>
      </c>
      <c r="F17" s="392">
        <v>192838.6182599999</v>
      </c>
      <c r="G17" s="391">
        <v>0.11394824753956323</v>
      </c>
    </row>
    <row r="18" spans="1:9" ht="18.75" customHeight="1">
      <c r="A18" s="971" t="s">
        <v>359</v>
      </c>
      <c r="B18" s="972">
        <v>6128288.5356100006</v>
      </c>
      <c r="C18" s="973">
        <v>1</v>
      </c>
      <c r="D18" s="974">
        <v>82190.164500000887</v>
      </c>
      <c r="E18" s="973">
        <v>1.3593917838440994E-2</v>
      </c>
      <c r="F18" s="975">
        <v>585516.85450999998</v>
      </c>
      <c r="G18" s="973">
        <v>0.10563611279651353</v>
      </c>
    </row>
    <row r="19" spans="1:9" ht="12.75" customHeight="1">
      <c r="A19" s="23" t="s">
        <v>576</v>
      </c>
    </row>
    <row r="20" spans="1:9" ht="12.75" customHeight="1"/>
    <row r="22" spans="1:9" ht="15.6">
      <c r="A22" s="154" t="s">
        <v>1086</v>
      </c>
      <c r="B22" s="268"/>
      <c r="C22" s="268"/>
      <c r="D22" s="268"/>
      <c r="E22" s="268"/>
      <c r="F22" s="268"/>
      <c r="G22" s="140" t="str">
        <f>Naslovnica!A20</f>
        <v>Listopad 2021.</v>
      </c>
    </row>
    <row r="23" spans="1:9">
      <c r="A23" s="543" t="s">
        <v>1087</v>
      </c>
      <c r="B23" s="268"/>
      <c r="C23" s="268"/>
      <c r="D23" s="268"/>
      <c r="E23" s="268"/>
      <c r="F23" s="268"/>
      <c r="G23" s="545" t="str">
        <f>Naslovnica!A24</f>
        <v>October 2021</v>
      </c>
    </row>
    <row r="24" spans="1:9">
      <c r="A24" s="268"/>
      <c r="B24" s="268"/>
      <c r="C24" s="268"/>
      <c r="D24" s="268"/>
      <c r="E24" s="268"/>
      <c r="F24" s="268"/>
      <c r="G24" s="268"/>
      <c r="H24" s="268"/>
      <c r="I24" s="268"/>
    </row>
    <row r="25" spans="1:9" ht="20.399999999999999">
      <c r="A25" s="747"/>
      <c r="B25" s="748" t="s">
        <v>578</v>
      </c>
      <c r="C25" s="1098" t="s">
        <v>579</v>
      </c>
      <c r="D25" s="1098"/>
      <c r="E25" s="1098"/>
      <c r="F25" s="1098"/>
      <c r="G25" s="1098"/>
      <c r="H25" s="268"/>
      <c r="I25" s="268"/>
    </row>
    <row r="26" spans="1:9" ht="30.6">
      <c r="A26" s="1001" t="s">
        <v>1179</v>
      </c>
      <c r="B26" s="747" t="str">
        <f>Naslovnica!A20</f>
        <v>Listopad 2021.</v>
      </c>
      <c r="C26" s="747" t="s">
        <v>253</v>
      </c>
      <c r="D26" s="747" t="s">
        <v>60</v>
      </c>
      <c r="E26" s="747" t="s">
        <v>50</v>
      </c>
      <c r="F26" s="747" t="s">
        <v>864</v>
      </c>
      <c r="G26" s="747" t="s">
        <v>1088</v>
      </c>
      <c r="H26" s="268"/>
      <c r="I26" s="268"/>
    </row>
    <row r="27" spans="1:9" ht="30.6">
      <c r="A27" s="747"/>
      <c r="B27" s="732" t="str">
        <f>Naslovnica!A24</f>
        <v>October 2021</v>
      </c>
      <c r="C27" s="732" t="s">
        <v>254</v>
      </c>
      <c r="D27" s="732" t="s">
        <v>51</v>
      </c>
      <c r="E27" s="732" t="s">
        <v>52</v>
      </c>
      <c r="F27" s="732" t="s">
        <v>53</v>
      </c>
      <c r="G27" s="732" t="s">
        <v>1089</v>
      </c>
      <c r="H27" s="268"/>
      <c r="I27" s="268"/>
    </row>
    <row r="28" spans="1:9">
      <c r="A28" s="388" t="s">
        <v>33</v>
      </c>
      <c r="B28" s="736">
        <v>273.88580000000002</v>
      </c>
      <c r="C28" s="386">
        <v>1.442414960510785E-4</v>
      </c>
      <c r="D28" s="386">
        <v>6.6495979441085762E-3</v>
      </c>
      <c r="E28" s="386">
        <v>1.4329113717781228E-2</v>
      </c>
      <c r="F28" s="386">
        <v>5.7824113656756326E-2</v>
      </c>
      <c r="G28" s="735">
        <v>37958</v>
      </c>
      <c r="H28" s="268"/>
      <c r="I28" s="268"/>
    </row>
    <row r="29" spans="1:9">
      <c r="A29" s="388" t="s">
        <v>34</v>
      </c>
      <c r="B29" s="734">
        <v>288.69650000000001</v>
      </c>
      <c r="C29" s="386">
        <v>1.0018440844283605E-2</v>
      </c>
      <c r="D29" s="386">
        <v>6.1431799514537033E-2</v>
      </c>
      <c r="E29" s="386">
        <v>9.0838845215761577E-2</v>
      </c>
      <c r="F29" s="386">
        <v>6.0319705945582447E-2</v>
      </c>
      <c r="G29" s="735">
        <v>37893</v>
      </c>
      <c r="H29" s="268"/>
      <c r="I29" s="268"/>
    </row>
    <row r="30" spans="1:9">
      <c r="A30" s="388" t="s">
        <v>46</v>
      </c>
      <c r="B30" s="734">
        <v>188.02359999999999</v>
      </c>
      <c r="C30" s="386">
        <v>5.6351286302613879E-3</v>
      </c>
      <c r="D30" s="386">
        <v>4.9091310820130074E-2</v>
      </c>
      <c r="E30" s="386">
        <v>8.6501851155216691E-2</v>
      </c>
      <c r="F30" s="386">
        <v>3.5661439087116609E-2</v>
      </c>
      <c r="G30" s="735">
        <v>37923</v>
      </c>
      <c r="H30" s="268"/>
      <c r="I30" s="268"/>
    </row>
    <row r="31" spans="1:9">
      <c r="A31" s="388" t="s">
        <v>230</v>
      </c>
      <c r="B31" s="734">
        <v>1345.1364000000001</v>
      </c>
      <c r="C31" s="386">
        <v>1.2504174744865537E-2</v>
      </c>
      <c r="D31" s="386">
        <v>6.3461331841950575E-2</v>
      </c>
      <c r="E31" s="386">
        <v>0.11727182742965581</v>
      </c>
      <c r="F31" s="386">
        <v>7.8162149289926486E-2</v>
      </c>
      <c r="G31" s="735">
        <v>43062</v>
      </c>
      <c r="H31" s="268"/>
      <c r="I31" s="268"/>
    </row>
    <row r="32" spans="1:9">
      <c r="A32" s="388" t="s">
        <v>231</v>
      </c>
      <c r="B32" s="734">
        <v>1133.9253000000001</v>
      </c>
      <c r="C32" s="386">
        <v>-2.2997011101245635E-3</v>
      </c>
      <c r="D32" s="386">
        <v>6.868378005775666E-3</v>
      </c>
      <c r="E32" s="386">
        <v>2.0747749683561079E-2</v>
      </c>
      <c r="F32" s="386">
        <v>3.2416373440855351E-2</v>
      </c>
      <c r="G32" s="735">
        <v>43062</v>
      </c>
      <c r="H32" s="268"/>
      <c r="I32" s="268"/>
    </row>
    <row r="33" spans="1:9">
      <c r="A33" s="388" t="s">
        <v>36</v>
      </c>
      <c r="B33" s="734">
        <v>251.25749999999999</v>
      </c>
      <c r="C33" s="386">
        <v>1.3626362454705943E-2</v>
      </c>
      <c r="D33" s="393">
        <v>9.3470316594271186E-2</v>
      </c>
      <c r="E33" s="386">
        <v>0.14427864095179266</v>
      </c>
      <c r="F33" s="386">
        <v>5.691502945431548E-2</v>
      </c>
      <c r="G33" s="735">
        <v>38425</v>
      </c>
      <c r="H33" s="268"/>
      <c r="I33" s="268"/>
    </row>
    <row r="34" spans="1:9">
      <c r="A34" s="388" t="s">
        <v>37</v>
      </c>
      <c r="B34" s="734">
        <v>227.11840000000001</v>
      </c>
      <c r="C34" s="386">
        <v>-8.6268143915146922E-4</v>
      </c>
      <c r="D34" s="393">
        <v>-1.2945621354646386E-3</v>
      </c>
      <c r="E34" s="386">
        <v>5.6301890915300135E-4</v>
      </c>
      <c r="F34" s="386">
        <v>5.0520327467164838E-2</v>
      </c>
      <c r="G34" s="735">
        <v>38425</v>
      </c>
      <c r="H34" s="268"/>
      <c r="I34" s="268"/>
    </row>
    <row r="35" spans="1:9">
      <c r="A35" s="388" t="s">
        <v>38</v>
      </c>
      <c r="B35" s="734">
        <v>274.93990000000002</v>
      </c>
      <c r="C35" s="386">
        <v>9.6655293511498375E-3</v>
      </c>
      <c r="D35" s="386">
        <v>7.410817813309678E-2</v>
      </c>
      <c r="E35" s="386">
        <v>0.10857543529161306</v>
      </c>
      <c r="F35" s="386">
        <v>5.3945996322205536E-2</v>
      </c>
      <c r="G35" s="735">
        <v>37474</v>
      </c>
      <c r="H35" s="268"/>
      <c r="I35" s="268"/>
    </row>
    <row r="36" spans="1:9">
      <c r="A36" s="23" t="s">
        <v>576</v>
      </c>
      <c r="B36" s="771"/>
      <c r="C36" s="772"/>
      <c r="D36" s="772"/>
      <c r="E36" s="772"/>
      <c r="F36" s="772"/>
      <c r="G36" s="773"/>
      <c r="H36" s="268"/>
      <c r="I36" s="268"/>
    </row>
    <row r="37" spans="1:9">
      <c r="A37" s="271" t="s">
        <v>117</v>
      </c>
      <c r="B37" s="268"/>
      <c r="C37" s="268"/>
      <c r="D37" s="268"/>
      <c r="E37" s="268"/>
      <c r="F37" s="268"/>
      <c r="G37" s="268"/>
      <c r="H37" s="268"/>
      <c r="I37" s="268"/>
    </row>
    <row r="38" spans="1:9">
      <c r="A38" s="569" t="s">
        <v>232</v>
      </c>
      <c r="B38" s="270"/>
      <c r="C38" s="270"/>
      <c r="D38" s="270"/>
      <c r="E38" s="270"/>
      <c r="F38" s="270"/>
      <c r="G38" s="270"/>
      <c r="H38" s="270"/>
      <c r="I38" s="270"/>
    </row>
    <row r="39" spans="1:9">
      <c r="A39" s="271" t="s">
        <v>233</v>
      </c>
      <c r="B39" s="269"/>
      <c r="C39" s="269"/>
      <c r="D39" s="269"/>
      <c r="E39" s="269"/>
      <c r="F39" s="269"/>
      <c r="G39" s="269"/>
      <c r="H39" s="269"/>
      <c r="I39" s="269"/>
    </row>
    <row r="40" spans="1:9">
      <c r="A40" s="569" t="s">
        <v>991</v>
      </c>
      <c r="B40" s="270"/>
      <c r="C40" s="270"/>
      <c r="D40" s="270"/>
      <c r="E40" s="270"/>
      <c r="F40" s="270"/>
      <c r="G40" s="270"/>
      <c r="H40" s="270"/>
      <c r="I40" s="270"/>
    </row>
    <row r="41" spans="1:9">
      <c r="B41" s="269"/>
      <c r="C41" s="269"/>
      <c r="D41" s="269"/>
      <c r="E41" s="269"/>
      <c r="F41" s="269"/>
      <c r="G41" s="269"/>
      <c r="H41" s="269"/>
      <c r="I41" s="269"/>
    </row>
    <row r="42" spans="1:9">
      <c r="A42" s="268"/>
      <c r="B42" s="268"/>
      <c r="C42" s="268"/>
      <c r="D42" s="268"/>
      <c r="E42" s="268"/>
      <c r="F42" s="268"/>
      <c r="G42" s="268"/>
      <c r="H42" s="268"/>
      <c r="I42" s="268"/>
    </row>
    <row r="43" spans="1:9">
      <c r="A43" s="630" t="s">
        <v>83</v>
      </c>
      <c r="B43" s="289"/>
      <c r="C43" s="289"/>
      <c r="D43" s="289"/>
      <c r="E43" s="289"/>
      <c r="F43" s="289"/>
      <c r="G43" s="289"/>
      <c r="H43" s="289"/>
      <c r="I43" s="8"/>
    </row>
    <row r="57" spans="7:7">
      <c r="G57" s="27" t="s">
        <v>850</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4.4"/>
  <cols>
    <col min="1" max="1" width="25.109375" customWidth="1"/>
    <col min="2" max="19" width="8.5546875" customWidth="1"/>
  </cols>
  <sheetData>
    <row r="1" spans="1:20" ht="12.75" customHeight="1">
      <c r="A1" s="144" t="s">
        <v>694</v>
      </c>
      <c r="S1" s="140" t="str">
        <f>Naslovnica!A20</f>
        <v>Listopad 2021.</v>
      </c>
    </row>
    <row r="2" spans="1:20" ht="12.75" customHeight="1">
      <c r="A2" s="568" t="s">
        <v>980</v>
      </c>
      <c r="S2" s="545" t="str">
        <f>Naslovnica!A24</f>
        <v>October 2021</v>
      </c>
    </row>
    <row r="3" spans="1:20" ht="12.75" customHeight="1"/>
    <row r="4" spans="1:20" ht="12.75" customHeight="1">
      <c r="P4" s="70"/>
      <c r="Q4" s="70"/>
      <c r="R4" s="70"/>
      <c r="S4" s="25" t="s">
        <v>442</v>
      </c>
    </row>
    <row r="5" spans="1:20" ht="33" customHeight="1">
      <c r="A5" s="1119" t="s">
        <v>575</v>
      </c>
      <c r="B5" s="1088" t="s">
        <v>54</v>
      </c>
      <c r="C5" s="1088"/>
      <c r="D5" s="1088" t="s">
        <v>55</v>
      </c>
      <c r="E5" s="1120"/>
      <c r="F5" s="1088" t="s">
        <v>56</v>
      </c>
      <c r="G5" s="1088"/>
      <c r="H5" s="1121" t="s">
        <v>230</v>
      </c>
      <c r="I5" s="1122"/>
      <c r="J5" s="1121" t="s">
        <v>231</v>
      </c>
      <c r="K5" s="1122"/>
      <c r="L5" s="1088" t="s">
        <v>57</v>
      </c>
      <c r="M5" s="1088"/>
      <c r="N5" s="1088" t="s">
        <v>58</v>
      </c>
      <c r="O5" s="1088"/>
      <c r="P5" s="1088" t="s">
        <v>59</v>
      </c>
      <c r="Q5" s="1088"/>
      <c r="R5" s="1088" t="s">
        <v>441</v>
      </c>
      <c r="S5" s="1088"/>
    </row>
    <row r="6" spans="1:20">
      <c r="A6" s="1119"/>
      <c r="B6" s="737" t="s">
        <v>31</v>
      </c>
      <c r="C6" s="737" t="s">
        <v>32</v>
      </c>
      <c r="D6" s="737" t="s">
        <v>31</v>
      </c>
      <c r="E6" s="737" t="s">
        <v>32</v>
      </c>
      <c r="F6" s="737" t="s">
        <v>31</v>
      </c>
      <c r="G6" s="737" t="s">
        <v>32</v>
      </c>
      <c r="H6" s="737" t="s">
        <v>31</v>
      </c>
      <c r="I6" s="737" t="s">
        <v>32</v>
      </c>
      <c r="J6" s="737" t="s">
        <v>31</v>
      </c>
      <c r="K6" s="737" t="s">
        <v>32</v>
      </c>
      <c r="L6" s="737" t="s">
        <v>32</v>
      </c>
      <c r="M6" s="737" t="s">
        <v>32</v>
      </c>
      <c r="N6" s="737" t="s">
        <v>31</v>
      </c>
      <c r="O6" s="737" t="s">
        <v>32</v>
      </c>
      <c r="P6" s="737" t="s">
        <v>31</v>
      </c>
      <c r="Q6" s="737" t="s">
        <v>32</v>
      </c>
      <c r="R6" s="737" t="s">
        <v>31</v>
      </c>
      <c r="S6" s="737" t="s">
        <v>32</v>
      </c>
    </row>
    <row r="7" spans="1:20">
      <c r="A7" s="1119"/>
      <c r="B7" s="738" t="s">
        <v>29</v>
      </c>
      <c r="C7" s="738" t="s">
        <v>30</v>
      </c>
      <c r="D7" s="738" t="s">
        <v>29</v>
      </c>
      <c r="E7" s="738" t="s">
        <v>30</v>
      </c>
      <c r="F7" s="738" t="s">
        <v>29</v>
      </c>
      <c r="G7" s="738" t="s">
        <v>30</v>
      </c>
      <c r="H7" s="738" t="s">
        <v>29</v>
      </c>
      <c r="I7" s="738" t="s">
        <v>30</v>
      </c>
      <c r="J7" s="738" t="s">
        <v>29</v>
      </c>
      <c r="K7" s="738" t="s">
        <v>30</v>
      </c>
      <c r="L7" s="738" t="s">
        <v>30</v>
      </c>
      <c r="M7" s="738" t="s">
        <v>30</v>
      </c>
      <c r="N7" s="738" t="s">
        <v>29</v>
      </c>
      <c r="O7" s="738" t="s">
        <v>30</v>
      </c>
      <c r="P7" s="738" t="s">
        <v>29</v>
      </c>
      <c r="Q7" s="738" t="s">
        <v>30</v>
      </c>
      <c r="R7" s="738" t="s">
        <v>29</v>
      </c>
      <c r="S7" s="738" t="s">
        <v>30</v>
      </c>
    </row>
    <row r="8" spans="1:20" ht="19.2">
      <c r="A8" s="373" t="s">
        <v>443</v>
      </c>
      <c r="B8" s="394">
        <v>82949.513579999999</v>
      </c>
      <c r="C8" s="395">
        <v>9.2085166825443682E-2</v>
      </c>
      <c r="D8" s="394">
        <v>140415.77445</v>
      </c>
      <c r="E8" s="395">
        <v>6.5278009902522624E-2</v>
      </c>
      <c r="F8" s="394">
        <v>51272.953150000001</v>
      </c>
      <c r="G8" s="395">
        <v>0.12852565708499167</v>
      </c>
      <c r="H8" s="394">
        <v>2995.8237999999997</v>
      </c>
      <c r="I8" s="395">
        <v>9.6093434660338345E-2</v>
      </c>
      <c r="J8" s="394">
        <v>5290.1524100000006</v>
      </c>
      <c r="K8" s="395">
        <v>0.27292604608924342</v>
      </c>
      <c r="L8" s="394">
        <v>25109.416819999999</v>
      </c>
      <c r="M8" s="395">
        <v>6.5679614483938678E-2</v>
      </c>
      <c r="N8" s="394">
        <v>40575.411140000004</v>
      </c>
      <c r="O8" s="395">
        <v>0.11286980871419054</v>
      </c>
      <c r="P8" s="394">
        <v>126525.69381999999</v>
      </c>
      <c r="Q8" s="395">
        <v>6.7116198877745545E-2</v>
      </c>
      <c r="R8" s="394">
        <v>475134.73916999996</v>
      </c>
      <c r="S8" s="395">
        <v>7.7531391743368858E-2</v>
      </c>
      <c r="T8" s="53"/>
    </row>
    <row r="9" spans="1:20" ht="19.2">
      <c r="A9" s="373" t="s">
        <v>444</v>
      </c>
      <c r="B9" s="394">
        <v>4368.5785999999998</v>
      </c>
      <c r="C9" s="395">
        <v>4.8497124553127874E-3</v>
      </c>
      <c r="D9" s="394">
        <v>17491.023960000002</v>
      </c>
      <c r="E9" s="395">
        <v>8.1314171412608036E-3</v>
      </c>
      <c r="F9" s="394">
        <v>17.311820000000001</v>
      </c>
      <c r="G9" s="395">
        <v>4.3395453238821305E-5</v>
      </c>
      <c r="H9" s="394">
        <v>2.0036</v>
      </c>
      <c r="I9" s="395">
        <v>6.4267065935404461E-5</v>
      </c>
      <c r="J9" s="394">
        <v>0</v>
      </c>
      <c r="K9" s="395">
        <v>0</v>
      </c>
      <c r="L9" s="394">
        <v>1014.92281</v>
      </c>
      <c r="M9" s="395">
        <v>2.6547704938595122E-3</v>
      </c>
      <c r="N9" s="394">
        <v>366.71926000000002</v>
      </c>
      <c r="O9" s="395">
        <v>1.0201136985450027E-3</v>
      </c>
      <c r="P9" s="394">
        <v>6.6452099999999996</v>
      </c>
      <c r="Q9" s="395">
        <v>3.5249854988258819E-6</v>
      </c>
      <c r="R9" s="394">
        <v>23267.205260000002</v>
      </c>
      <c r="S9" s="395">
        <v>3.7966889327808039E-3</v>
      </c>
      <c r="T9" s="53"/>
    </row>
    <row r="10" spans="1:20" ht="19.2">
      <c r="A10" s="373" t="s">
        <v>445</v>
      </c>
      <c r="B10" s="394">
        <v>820200.50734000001</v>
      </c>
      <c r="C10" s="395">
        <v>0.91053337492901365</v>
      </c>
      <c r="D10" s="394">
        <v>2017070.55691</v>
      </c>
      <c r="E10" s="395">
        <v>0.93771766244784482</v>
      </c>
      <c r="F10" s="394">
        <v>348378.26652999996</v>
      </c>
      <c r="G10" s="395">
        <v>0.87327807097256316</v>
      </c>
      <c r="H10" s="394">
        <v>28238.714489999998</v>
      </c>
      <c r="I10" s="395">
        <v>0.90577926036129519</v>
      </c>
      <c r="J10" s="394">
        <v>14109.38521</v>
      </c>
      <c r="K10" s="395">
        <v>0.72792207476596105</v>
      </c>
      <c r="L10" s="394">
        <v>356840.47282999998</v>
      </c>
      <c r="M10" s="395">
        <v>0.93340059849867885</v>
      </c>
      <c r="N10" s="394">
        <v>319050.96376999997</v>
      </c>
      <c r="O10" s="395">
        <v>0.88751340378403443</v>
      </c>
      <c r="P10" s="394">
        <v>1767118.0308900001</v>
      </c>
      <c r="Q10" s="395">
        <v>0.93737676214912657</v>
      </c>
      <c r="R10" s="394">
        <v>5671006.8979700003</v>
      </c>
      <c r="S10" s="395">
        <v>0.92538183622171277</v>
      </c>
      <c r="T10" s="53"/>
    </row>
    <row r="11" spans="1:20" ht="19.2">
      <c r="A11" s="373" t="s">
        <v>446</v>
      </c>
      <c r="B11" s="396">
        <v>769535.04644000006</v>
      </c>
      <c r="C11" s="397">
        <v>0.85428786825988956</v>
      </c>
      <c r="D11" s="396">
        <v>1638505.7859200002</v>
      </c>
      <c r="E11" s="397">
        <v>0.76172636114123138</v>
      </c>
      <c r="F11" s="396">
        <v>168716.50988999999</v>
      </c>
      <c r="G11" s="397">
        <v>0.42292083764437399</v>
      </c>
      <c r="H11" s="396">
        <v>10389.65092</v>
      </c>
      <c r="I11" s="397">
        <v>0.33325632896859431</v>
      </c>
      <c r="J11" s="396">
        <v>9842.5907799999986</v>
      </c>
      <c r="K11" s="397">
        <v>0.50779243709158872</v>
      </c>
      <c r="L11" s="396">
        <v>239364.55004</v>
      </c>
      <c r="M11" s="397">
        <v>0.62611455616230627</v>
      </c>
      <c r="N11" s="396">
        <v>292137.74942000001</v>
      </c>
      <c r="O11" s="397">
        <v>0.81264812774068484</v>
      </c>
      <c r="P11" s="396">
        <v>1211586.3369500001</v>
      </c>
      <c r="Q11" s="397">
        <v>0.6426921449170635</v>
      </c>
      <c r="R11" s="396">
        <v>4340078.2203600006</v>
      </c>
      <c r="S11" s="397">
        <v>0.70820396186438328</v>
      </c>
    </row>
    <row r="12" spans="1:20" ht="19.2">
      <c r="A12" s="380" t="s">
        <v>447</v>
      </c>
      <c r="B12" s="396">
        <v>45584.6754</v>
      </c>
      <c r="C12" s="397">
        <v>5.0605148333320686E-2</v>
      </c>
      <c r="D12" s="396">
        <v>487888.49169</v>
      </c>
      <c r="E12" s="397">
        <v>0.22681489965507681</v>
      </c>
      <c r="F12" s="396">
        <v>48997.508849999998</v>
      </c>
      <c r="G12" s="397">
        <v>0.12282181215602449</v>
      </c>
      <c r="H12" s="396">
        <v>3182.8638999999998</v>
      </c>
      <c r="I12" s="397">
        <v>0.10209289485162636</v>
      </c>
      <c r="J12" s="396">
        <v>596.19339000000002</v>
      </c>
      <c r="K12" s="397">
        <v>3.0758415264115664E-2</v>
      </c>
      <c r="L12" s="396">
        <v>93925.985799999995</v>
      </c>
      <c r="M12" s="397">
        <v>0.245685615942071</v>
      </c>
      <c r="N12" s="396">
        <v>0</v>
      </c>
      <c r="O12" s="397">
        <v>0</v>
      </c>
      <c r="P12" s="396">
        <v>393909.43082000001</v>
      </c>
      <c r="Q12" s="397">
        <v>0.20895126436805717</v>
      </c>
      <c r="R12" s="396">
        <v>1074085.1498500002</v>
      </c>
      <c r="S12" s="397">
        <v>0.17526673941843698</v>
      </c>
    </row>
    <row r="13" spans="1:20" ht="19.2">
      <c r="A13" s="380" t="s">
        <v>448</v>
      </c>
      <c r="B13" s="396">
        <v>691613.41349000006</v>
      </c>
      <c r="C13" s="397">
        <v>0.76778432821692766</v>
      </c>
      <c r="D13" s="396">
        <v>1058506.57495</v>
      </c>
      <c r="E13" s="397">
        <v>0.49209003014170544</v>
      </c>
      <c r="F13" s="396">
        <v>89357.407919999998</v>
      </c>
      <c r="G13" s="397">
        <v>0.22399177076324964</v>
      </c>
      <c r="H13" s="396">
        <v>4512.9017199999998</v>
      </c>
      <c r="I13" s="397">
        <v>0.14475491734839296</v>
      </c>
      <c r="J13" s="396">
        <v>6300.5648499999998</v>
      </c>
      <c r="K13" s="397">
        <v>0.32505457676206473</v>
      </c>
      <c r="L13" s="396">
        <v>125331.37643999999</v>
      </c>
      <c r="M13" s="397">
        <v>0.32783383805090677</v>
      </c>
      <c r="N13" s="396">
        <v>263460.22070000001</v>
      </c>
      <c r="O13" s="397">
        <v>0.73287500677700879</v>
      </c>
      <c r="P13" s="396">
        <v>740641.59507000004</v>
      </c>
      <c r="Q13" s="397">
        <v>0.39287710733731834</v>
      </c>
      <c r="R13" s="396">
        <v>2979724.0551399998</v>
      </c>
      <c r="S13" s="397">
        <v>0.48622450425276276</v>
      </c>
    </row>
    <row r="14" spans="1:20" ht="19.2">
      <c r="A14" s="380" t="s">
        <v>449</v>
      </c>
      <c r="B14" s="396">
        <v>0</v>
      </c>
      <c r="C14" s="397">
        <v>0</v>
      </c>
      <c r="D14" s="396">
        <v>0</v>
      </c>
      <c r="E14" s="397">
        <v>0</v>
      </c>
      <c r="F14" s="396">
        <v>0</v>
      </c>
      <c r="G14" s="397">
        <v>0</v>
      </c>
      <c r="H14" s="396">
        <v>480.94246999999996</v>
      </c>
      <c r="I14" s="397">
        <v>1.5426612812251087E-2</v>
      </c>
      <c r="J14" s="396">
        <v>656.33551</v>
      </c>
      <c r="K14" s="397">
        <v>3.3861227762295616E-2</v>
      </c>
      <c r="L14" s="396">
        <v>0</v>
      </c>
      <c r="M14" s="397">
        <v>0</v>
      </c>
      <c r="N14" s="396">
        <v>0</v>
      </c>
      <c r="O14" s="397">
        <v>0</v>
      </c>
      <c r="P14" s="396">
        <v>0</v>
      </c>
      <c r="Q14" s="397">
        <v>0</v>
      </c>
      <c r="R14" s="396">
        <v>1137.2779799999998</v>
      </c>
      <c r="S14" s="397">
        <v>1.8557839980826762E-4</v>
      </c>
    </row>
    <row r="15" spans="1:20" ht="19.2">
      <c r="A15" s="380" t="s">
        <v>450</v>
      </c>
      <c r="B15" s="396">
        <v>28446.934860000001</v>
      </c>
      <c r="C15" s="397">
        <v>3.1579940968903146E-2</v>
      </c>
      <c r="D15" s="396">
        <v>80854.259030000001</v>
      </c>
      <c r="E15" s="397">
        <v>3.7588405877438578E-2</v>
      </c>
      <c r="F15" s="396">
        <v>23671.042670000003</v>
      </c>
      <c r="G15" s="397">
        <v>5.9336085131437878E-2</v>
      </c>
      <c r="H15" s="396">
        <v>1718.44966</v>
      </c>
      <c r="I15" s="397">
        <v>5.512064164798032E-2</v>
      </c>
      <c r="J15" s="396">
        <v>2289.49703</v>
      </c>
      <c r="K15" s="397">
        <v>0.1181182173031128</v>
      </c>
      <c r="L15" s="396">
        <v>16301.6625</v>
      </c>
      <c r="M15" s="397">
        <v>4.2640851283908071E-2</v>
      </c>
      <c r="N15" s="396">
        <v>23578.998319999999</v>
      </c>
      <c r="O15" s="397">
        <v>6.5590389728103188E-2</v>
      </c>
      <c r="P15" s="396">
        <v>77035.311060000007</v>
      </c>
      <c r="Q15" s="397">
        <v>4.0863773211687986E-2</v>
      </c>
      <c r="R15" s="396">
        <v>253896.15513</v>
      </c>
      <c r="S15" s="397">
        <v>4.1430189465637139E-2</v>
      </c>
    </row>
    <row r="16" spans="1:20" ht="19.5" customHeight="1">
      <c r="A16" s="381" t="s">
        <v>451</v>
      </c>
      <c r="B16" s="396">
        <v>0</v>
      </c>
      <c r="C16" s="397">
        <v>0</v>
      </c>
      <c r="D16" s="396">
        <v>0</v>
      </c>
      <c r="E16" s="397">
        <v>0</v>
      </c>
      <c r="F16" s="396">
        <v>0</v>
      </c>
      <c r="G16" s="397">
        <v>0</v>
      </c>
      <c r="H16" s="396">
        <v>0</v>
      </c>
      <c r="I16" s="397">
        <v>0</v>
      </c>
      <c r="J16" s="396">
        <v>0</v>
      </c>
      <c r="K16" s="397">
        <v>0</v>
      </c>
      <c r="L16" s="396">
        <v>84.119230000000002</v>
      </c>
      <c r="M16" s="397">
        <v>2.2003372824991676E-4</v>
      </c>
      <c r="N16" s="396">
        <v>0</v>
      </c>
      <c r="O16" s="397">
        <v>0</v>
      </c>
      <c r="P16" s="396">
        <v>0</v>
      </c>
      <c r="Q16" s="397">
        <v>0</v>
      </c>
      <c r="R16" s="396">
        <v>84.119230000000002</v>
      </c>
      <c r="S16" s="397">
        <v>1.3726382090422275E-5</v>
      </c>
    </row>
    <row r="17" spans="1:19" ht="18.75" customHeight="1">
      <c r="A17" s="381" t="s">
        <v>452</v>
      </c>
      <c r="B17" s="396">
        <v>3890.0226899999998</v>
      </c>
      <c r="C17" s="397">
        <v>4.3184507407380409E-3</v>
      </c>
      <c r="D17" s="396">
        <v>11256.46025</v>
      </c>
      <c r="E17" s="397">
        <v>5.2330254670105002E-3</v>
      </c>
      <c r="F17" s="396">
        <v>6690.5504500000006</v>
      </c>
      <c r="G17" s="397">
        <v>1.6771169593662011E-2</v>
      </c>
      <c r="H17" s="396">
        <v>494.49316999999996</v>
      </c>
      <c r="I17" s="397">
        <v>1.5861262308343563E-2</v>
      </c>
      <c r="J17" s="396">
        <v>0</v>
      </c>
      <c r="K17" s="397">
        <v>0</v>
      </c>
      <c r="L17" s="396">
        <v>3721.40607</v>
      </c>
      <c r="M17" s="397">
        <v>9.73421715717049E-3</v>
      </c>
      <c r="N17" s="396">
        <v>5098.5304000000006</v>
      </c>
      <c r="O17" s="397">
        <v>1.418273123557277E-2</v>
      </c>
      <c r="P17" s="396">
        <v>0</v>
      </c>
      <c r="Q17" s="397">
        <v>0</v>
      </c>
      <c r="R17" s="396">
        <v>31151.463030000003</v>
      </c>
      <c r="S17" s="397">
        <v>5.0832239456476674E-3</v>
      </c>
    </row>
    <row r="18" spans="1:19" ht="19.2">
      <c r="A18" s="382" t="s">
        <v>453</v>
      </c>
      <c r="B18" s="396">
        <v>0</v>
      </c>
      <c r="C18" s="397">
        <v>0</v>
      </c>
      <c r="D18" s="396">
        <v>0</v>
      </c>
      <c r="E18" s="397">
        <v>0</v>
      </c>
      <c r="F18" s="396">
        <v>0</v>
      </c>
      <c r="G18" s="397">
        <v>0</v>
      </c>
      <c r="H18" s="396">
        <v>0</v>
      </c>
      <c r="I18" s="397">
        <v>0</v>
      </c>
      <c r="J18" s="396">
        <v>0</v>
      </c>
      <c r="K18" s="397">
        <v>0</v>
      </c>
      <c r="L18" s="396">
        <v>0</v>
      </c>
      <c r="M18" s="397">
        <v>0</v>
      </c>
      <c r="N18" s="396">
        <v>0</v>
      </c>
      <c r="O18" s="397">
        <v>0</v>
      </c>
      <c r="P18" s="396">
        <v>0</v>
      </c>
      <c r="Q18" s="397">
        <v>0</v>
      </c>
      <c r="R18" s="396">
        <v>0</v>
      </c>
      <c r="S18" s="397">
        <v>0</v>
      </c>
    </row>
    <row r="19" spans="1:19" ht="19.2">
      <c r="A19" s="373" t="s">
        <v>454</v>
      </c>
      <c r="B19" s="396">
        <v>0</v>
      </c>
      <c r="C19" s="397">
        <v>0</v>
      </c>
      <c r="D19" s="396">
        <v>0</v>
      </c>
      <c r="E19" s="397">
        <v>0</v>
      </c>
      <c r="F19" s="396">
        <v>0</v>
      </c>
      <c r="G19" s="397">
        <v>0</v>
      </c>
      <c r="H19" s="396">
        <v>0</v>
      </c>
      <c r="I19" s="397">
        <v>0</v>
      </c>
      <c r="J19" s="396">
        <v>0</v>
      </c>
      <c r="K19" s="397">
        <v>0</v>
      </c>
      <c r="L19" s="396">
        <v>0</v>
      </c>
      <c r="M19" s="397">
        <v>0</v>
      </c>
      <c r="N19" s="396">
        <v>0</v>
      </c>
      <c r="O19" s="397">
        <v>0</v>
      </c>
      <c r="P19" s="396">
        <v>0</v>
      </c>
      <c r="Q19" s="397">
        <v>0</v>
      </c>
      <c r="R19" s="396">
        <v>0</v>
      </c>
      <c r="S19" s="397">
        <v>0</v>
      </c>
    </row>
    <row r="20" spans="1:19" ht="19.2">
      <c r="A20" s="380" t="s">
        <v>455</v>
      </c>
      <c r="B20" s="396">
        <v>50665.460899999998</v>
      </c>
      <c r="C20" s="397">
        <v>5.6245506669124146E-2</v>
      </c>
      <c r="D20" s="396">
        <v>378564.77098999999</v>
      </c>
      <c r="E20" s="397">
        <v>0.1759913013066135</v>
      </c>
      <c r="F20" s="396">
        <v>179661.75663999998</v>
      </c>
      <c r="G20" s="397">
        <v>0.45035723332818917</v>
      </c>
      <c r="H20" s="396">
        <v>17849.063570000002</v>
      </c>
      <c r="I20" s="397">
        <v>0.57252293139270105</v>
      </c>
      <c r="J20" s="396">
        <v>4266.7944299999999</v>
      </c>
      <c r="K20" s="397">
        <v>0.22012963767437221</v>
      </c>
      <c r="L20" s="396">
        <v>117475.92279000001</v>
      </c>
      <c r="M20" s="397">
        <v>0.30728604233637258</v>
      </c>
      <c r="N20" s="396">
        <v>26913.214350000002</v>
      </c>
      <c r="O20" s="397">
        <v>7.4865276043349735E-2</v>
      </c>
      <c r="P20" s="396">
        <v>555531.69394000003</v>
      </c>
      <c r="Q20" s="397">
        <v>0.29468461723206313</v>
      </c>
      <c r="R20" s="396">
        <v>1330928.6776100001</v>
      </c>
      <c r="S20" s="397">
        <v>0.21717787435732955</v>
      </c>
    </row>
    <row r="21" spans="1:19" ht="19.2">
      <c r="A21" s="380" t="s">
        <v>456</v>
      </c>
      <c r="B21" s="396">
        <v>2140.2826400000004</v>
      </c>
      <c r="C21" s="397">
        <v>2.3760028896121356E-3</v>
      </c>
      <c r="D21" s="396">
        <v>169200.15578</v>
      </c>
      <c r="E21" s="397">
        <v>7.8659605644579425E-2</v>
      </c>
      <c r="F21" s="396">
        <v>41635.926340000005</v>
      </c>
      <c r="G21" s="397">
        <v>0.10436856982931191</v>
      </c>
      <c r="H21" s="396">
        <v>5384.7370099999998</v>
      </c>
      <c r="I21" s="397">
        <v>0.17271972872154254</v>
      </c>
      <c r="J21" s="396">
        <v>326.59952000000004</v>
      </c>
      <c r="K21" s="397">
        <v>1.6849706537707253E-2</v>
      </c>
      <c r="L21" s="396">
        <v>65474.513119999996</v>
      </c>
      <c r="M21" s="397">
        <v>0.17126406443736691</v>
      </c>
      <c r="N21" s="396">
        <v>0</v>
      </c>
      <c r="O21" s="397">
        <v>0</v>
      </c>
      <c r="P21" s="396">
        <v>209587.52594999998</v>
      </c>
      <c r="Q21" s="397">
        <v>0.1111767708934019</v>
      </c>
      <c r="R21" s="396">
        <v>493749.74036</v>
      </c>
      <c r="S21" s="397">
        <v>8.0568944737465523E-2</v>
      </c>
    </row>
    <row r="22" spans="1:19" ht="19.2">
      <c r="A22" s="380" t="s">
        <v>457</v>
      </c>
      <c r="B22" s="396">
        <v>30132.376459999999</v>
      </c>
      <c r="C22" s="397">
        <v>3.3451008853597336E-2</v>
      </c>
      <c r="D22" s="396">
        <v>21154.942660000001</v>
      </c>
      <c r="E22" s="397">
        <v>9.8347394504348616E-3</v>
      </c>
      <c r="F22" s="396">
        <v>43397.694219999998</v>
      </c>
      <c r="G22" s="397">
        <v>0.1087847846267276</v>
      </c>
      <c r="H22" s="396">
        <v>3716.5654800000002</v>
      </c>
      <c r="I22" s="397">
        <v>0.11921179814154928</v>
      </c>
      <c r="J22" s="396">
        <v>2347.4373799999998</v>
      </c>
      <c r="K22" s="397">
        <v>0.12110743753892957</v>
      </c>
      <c r="L22" s="396">
        <v>6095.7273700000005</v>
      </c>
      <c r="M22" s="397">
        <v>1.594481570523363E-2</v>
      </c>
      <c r="N22" s="396">
        <v>9253.0375899999999</v>
      </c>
      <c r="O22" s="397">
        <v>2.5739445478568095E-2</v>
      </c>
      <c r="P22" s="396">
        <v>58356.814689999999</v>
      </c>
      <c r="Q22" s="397">
        <v>3.0955669653768537E-2</v>
      </c>
      <c r="R22" s="396">
        <v>174454.59585000001</v>
      </c>
      <c r="S22" s="397">
        <v>2.846709890315563E-2</v>
      </c>
    </row>
    <row r="23" spans="1:19" ht="19.2">
      <c r="A23" s="380" t="s">
        <v>449</v>
      </c>
      <c r="B23" s="396">
        <v>0</v>
      </c>
      <c r="C23" s="397">
        <v>0</v>
      </c>
      <c r="D23" s="396">
        <v>0</v>
      </c>
      <c r="E23" s="397">
        <v>0</v>
      </c>
      <c r="F23" s="396">
        <v>0</v>
      </c>
      <c r="G23" s="397">
        <v>0</v>
      </c>
      <c r="H23" s="396">
        <v>0</v>
      </c>
      <c r="I23" s="397">
        <v>0</v>
      </c>
      <c r="J23" s="396">
        <v>0</v>
      </c>
      <c r="K23" s="397">
        <v>0</v>
      </c>
      <c r="L23" s="396">
        <v>0</v>
      </c>
      <c r="M23" s="397">
        <v>0</v>
      </c>
      <c r="N23" s="396">
        <v>0</v>
      </c>
      <c r="O23" s="397">
        <v>0</v>
      </c>
      <c r="P23" s="396">
        <v>0</v>
      </c>
      <c r="Q23" s="397">
        <v>0</v>
      </c>
      <c r="R23" s="396">
        <v>0</v>
      </c>
      <c r="S23" s="397">
        <v>0</v>
      </c>
    </row>
    <row r="24" spans="1:19" ht="19.2">
      <c r="A24" s="380" t="s">
        <v>458</v>
      </c>
      <c r="B24" s="396">
        <v>0</v>
      </c>
      <c r="C24" s="397">
        <v>0</v>
      </c>
      <c r="D24" s="396">
        <v>0</v>
      </c>
      <c r="E24" s="397">
        <v>0</v>
      </c>
      <c r="F24" s="396">
        <v>0</v>
      </c>
      <c r="G24" s="397">
        <v>0</v>
      </c>
      <c r="H24" s="396">
        <v>0</v>
      </c>
      <c r="I24" s="397">
        <v>0</v>
      </c>
      <c r="J24" s="396">
        <v>0</v>
      </c>
      <c r="K24" s="397">
        <v>0</v>
      </c>
      <c r="L24" s="396">
        <v>0</v>
      </c>
      <c r="M24" s="397">
        <v>0</v>
      </c>
      <c r="N24" s="396">
        <v>4708.15344</v>
      </c>
      <c r="O24" s="397">
        <v>1.3096808220532996E-2</v>
      </c>
      <c r="P24" s="396">
        <v>0</v>
      </c>
      <c r="Q24" s="397">
        <v>0</v>
      </c>
      <c r="R24" s="396">
        <v>4708.15344</v>
      </c>
      <c r="S24" s="397">
        <v>7.6826562793996117E-4</v>
      </c>
    </row>
    <row r="25" spans="1:19" ht="19.2">
      <c r="A25" s="381" t="s">
        <v>451</v>
      </c>
      <c r="B25" s="396">
        <v>0</v>
      </c>
      <c r="C25" s="397">
        <v>0</v>
      </c>
      <c r="D25" s="396">
        <v>0</v>
      </c>
      <c r="E25" s="397">
        <v>0</v>
      </c>
      <c r="F25" s="396">
        <v>0</v>
      </c>
      <c r="G25" s="397">
        <v>0</v>
      </c>
      <c r="H25" s="396">
        <v>0</v>
      </c>
      <c r="I25" s="397">
        <v>0</v>
      </c>
      <c r="J25" s="396">
        <v>0</v>
      </c>
      <c r="K25" s="397">
        <v>0</v>
      </c>
      <c r="L25" s="396">
        <v>1096.8648700000001</v>
      </c>
      <c r="M25" s="397">
        <v>2.8691093193846436E-3</v>
      </c>
      <c r="N25" s="396">
        <v>0</v>
      </c>
      <c r="O25" s="397">
        <v>0</v>
      </c>
      <c r="P25" s="396">
        <v>0</v>
      </c>
      <c r="Q25" s="397">
        <v>0</v>
      </c>
      <c r="R25" s="396">
        <v>1096.8648700000001</v>
      </c>
      <c r="S25" s="397">
        <v>1.7898388165442499E-4</v>
      </c>
    </row>
    <row r="26" spans="1:19" ht="19.2">
      <c r="A26" s="381" t="s">
        <v>459</v>
      </c>
      <c r="B26" s="396">
        <v>18392.801800000001</v>
      </c>
      <c r="C26" s="397">
        <v>2.0418494925914681E-2</v>
      </c>
      <c r="D26" s="396">
        <v>188209.67255000002</v>
      </c>
      <c r="E26" s="397">
        <v>8.7496956211599225E-2</v>
      </c>
      <c r="F26" s="396">
        <v>94628.136079999997</v>
      </c>
      <c r="G26" s="397">
        <v>0.23720387887214972</v>
      </c>
      <c r="H26" s="396">
        <v>8747.7610800000002</v>
      </c>
      <c r="I26" s="397">
        <v>0.28059140452960918</v>
      </c>
      <c r="J26" s="396">
        <v>1592.7575300000001</v>
      </c>
      <c r="K26" s="397">
        <v>8.2172493597735402E-2</v>
      </c>
      <c r="L26" s="396">
        <v>44808.817430000003</v>
      </c>
      <c r="M26" s="397">
        <v>0.11720805287438739</v>
      </c>
      <c r="N26" s="396">
        <v>12952.02332</v>
      </c>
      <c r="O26" s="397">
        <v>3.6029022344248637E-2</v>
      </c>
      <c r="P26" s="396">
        <v>287587.35330000002</v>
      </c>
      <c r="Q26" s="397">
        <v>0.15255217668489271</v>
      </c>
      <c r="R26" s="396">
        <v>656919.32309000008</v>
      </c>
      <c r="S26" s="397">
        <v>0.107194581207114</v>
      </c>
    </row>
    <row r="27" spans="1:19" ht="19.2">
      <c r="A27" s="382" t="s">
        <v>453</v>
      </c>
      <c r="B27" s="396">
        <v>0</v>
      </c>
      <c r="C27" s="397">
        <v>0</v>
      </c>
      <c r="D27" s="396">
        <v>0</v>
      </c>
      <c r="E27" s="397">
        <v>0</v>
      </c>
      <c r="F27" s="396">
        <v>0</v>
      </c>
      <c r="G27" s="397">
        <v>0</v>
      </c>
      <c r="H27" s="396">
        <v>0</v>
      </c>
      <c r="I27" s="397">
        <v>0</v>
      </c>
      <c r="J27" s="396">
        <v>0</v>
      </c>
      <c r="K27" s="397">
        <v>0</v>
      </c>
      <c r="L27" s="396">
        <v>0</v>
      </c>
      <c r="M27" s="397">
        <v>0</v>
      </c>
      <c r="N27" s="396">
        <v>0</v>
      </c>
      <c r="O27" s="397">
        <v>0</v>
      </c>
      <c r="P27" s="396">
        <v>0</v>
      </c>
      <c r="Q27" s="397">
        <v>0</v>
      </c>
      <c r="R27" s="396">
        <v>0</v>
      </c>
      <c r="S27" s="397">
        <v>0</v>
      </c>
    </row>
    <row r="28" spans="1:19" ht="19.5" customHeight="1">
      <c r="A28" s="380" t="s">
        <v>454</v>
      </c>
      <c r="B28" s="396">
        <v>0</v>
      </c>
      <c r="C28" s="397">
        <v>0</v>
      </c>
      <c r="D28" s="396">
        <v>0</v>
      </c>
      <c r="E28" s="397">
        <v>0</v>
      </c>
      <c r="F28" s="396">
        <v>0</v>
      </c>
      <c r="G28" s="397">
        <v>0</v>
      </c>
      <c r="H28" s="396">
        <v>0</v>
      </c>
      <c r="I28" s="397">
        <v>0</v>
      </c>
      <c r="J28" s="396">
        <v>0</v>
      </c>
      <c r="K28" s="397">
        <v>0</v>
      </c>
      <c r="L28" s="396">
        <v>0</v>
      </c>
      <c r="M28" s="397">
        <v>0</v>
      </c>
      <c r="N28" s="396">
        <v>0</v>
      </c>
      <c r="O28" s="397">
        <v>0</v>
      </c>
      <c r="P28" s="396">
        <v>0</v>
      </c>
      <c r="Q28" s="397">
        <v>0</v>
      </c>
      <c r="R28" s="396">
        <v>0</v>
      </c>
      <c r="S28" s="397">
        <v>0</v>
      </c>
    </row>
    <row r="29" spans="1:19" ht="19.2">
      <c r="A29" s="380" t="s">
        <v>460</v>
      </c>
      <c r="B29" s="396">
        <v>0</v>
      </c>
      <c r="C29" s="397">
        <v>0</v>
      </c>
      <c r="D29" s="396">
        <v>0</v>
      </c>
      <c r="E29" s="397">
        <v>0</v>
      </c>
      <c r="F29" s="396">
        <v>0</v>
      </c>
      <c r="G29" s="397">
        <v>0</v>
      </c>
      <c r="H29" s="396">
        <v>0</v>
      </c>
      <c r="I29" s="397">
        <v>0</v>
      </c>
      <c r="J29" s="396">
        <v>0</v>
      </c>
      <c r="K29" s="397">
        <v>0</v>
      </c>
      <c r="L29" s="396">
        <v>0</v>
      </c>
      <c r="M29" s="397">
        <v>0</v>
      </c>
      <c r="N29" s="396">
        <v>0</v>
      </c>
      <c r="O29" s="397">
        <v>0</v>
      </c>
      <c r="P29" s="396">
        <v>0</v>
      </c>
      <c r="Q29" s="397">
        <v>0</v>
      </c>
      <c r="R29" s="396">
        <v>0</v>
      </c>
      <c r="S29" s="397">
        <v>0</v>
      </c>
    </row>
    <row r="30" spans="1:19" ht="19.2">
      <c r="A30" s="373" t="s">
        <v>461</v>
      </c>
      <c r="B30" s="394">
        <v>907518.59951999993</v>
      </c>
      <c r="C30" s="395">
        <v>1.0074682542097699</v>
      </c>
      <c r="D30" s="394">
        <v>2174977.3553200001</v>
      </c>
      <c r="E30" s="395">
        <v>1.0111270894916282</v>
      </c>
      <c r="F30" s="394">
        <v>399668.53149999998</v>
      </c>
      <c r="G30" s="395">
        <v>1.0018471235107937</v>
      </c>
      <c r="H30" s="394">
        <v>31236.54189</v>
      </c>
      <c r="I30" s="395">
        <v>1.0019369620875691</v>
      </c>
      <c r="J30" s="394">
        <v>19399.537620000003</v>
      </c>
      <c r="K30" s="395">
        <v>1.0008481208552047</v>
      </c>
      <c r="L30" s="394">
        <v>382964.81245999999</v>
      </c>
      <c r="M30" s="395">
        <v>1.001734983476477</v>
      </c>
      <c r="N30" s="394">
        <v>359993.09417</v>
      </c>
      <c r="O30" s="395">
        <v>1.0014033261967701</v>
      </c>
      <c r="P30" s="394">
        <v>1893650.36992</v>
      </c>
      <c r="Q30" s="395">
        <v>1.0044964860123708</v>
      </c>
      <c r="R30" s="394">
        <v>6169408.8423999995</v>
      </c>
      <c r="S30" s="395">
        <v>1.0067099168978624</v>
      </c>
    </row>
    <row r="31" spans="1:19" ht="19.2">
      <c r="A31" s="380" t="s">
        <v>462</v>
      </c>
      <c r="B31" s="396">
        <v>6727.3381300000001</v>
      </c>
      <c r="C31" s="397">
        <v>7.4682542097701159E-3</v>
      </c>
      <c r="D31" s="396">
        <v>23934.842539999998</v>
      </c>
      <c r="E31" s="397">
        <v>1.1127089491628266E-2</v>
      </c>
      <c r="F31" s="396">
        <v>736.87603999999999</v>
      </c>
      <c r="G31" s="397">
        <v>1.8471235107936552E-3</v>
      </c>
      <c r="H31" s="396">
        <v>60.387029999999996</v>
      </c>
      <c r="I31" s="397">
        <v>1.9369620875689991E-3</v>
      </c>
      <c r="J31" s="396">
        <v>16.439209999999999</v>
      </c>
      <c r="K31" s="397">
        <v>8.4812085520438729E-4</v>
      </c>
      <c r="L31" s="396">
        <v>663.28683000000001</v>
      </c>
      <c r="M31" s="397">
        <v>1.7349834764770044E-3</v>
      </c>
      <c r="N31" s="396">
        <v>504.47978999999998</v>
      </c>
      <c r="O31" s="397">
        <v>1.403326196769993E-3</v>
      </c>
      <c r="P31" s="396">
        <v>8476.6572300000007</v>
      </c>
      <c r="Q31" s="397">
        <v>4.4964860123709524E-3</v>
      </c>
      <c r="R31" s="396">
        <v>41120.306800000006</v>
      </c>
      <c r="S31" s="397">
        <v>6.7099168978625853E-3</v>
      </c>
    </row>
    <row r="32" spans="1:19" ht="22.5" customHeight="1">
      <c r="A32" s="976" t="s">
        <v>463</v>
      </c>
      <c r="B32" s="977">
        <v>900791.26139</v>
      </c>
      <c r="C32" s="978">
        <v>1</v>
      </c>
      <c r="D32" s="977">
        <v>2151042.51278</v>
      </c>
      <c r="E32" s="978">
        <v>1</v>
      </c>
      <c r="F32" s="977">
        <v>398931.65545999998</v>
      </c>
      <c r="G32" s="978">
        <v>1</v>
      </c>
      <c r="H32" s="977">
        <v>31176.154859999999</v>
      </c>
      <c r="I32" s="978">
        <v>1</v>
      </c>
      <c r="J32" s="977">
        <v>19383.098409999999</v>
      </c>
      <c r="K32" s="978">
        <v>1</v>
      </c>
      <c r="L32" s="977">
        <v>382301.52562999999</v>
      </c>
      <c r="M32" s="978">
        <v>1</v>
      </c>
      <c r="N32" s="977">
        <v>359488.61437999998</v>
      </c>
      <c r="O32" s="978">
        <v>1</v>
      </c>
      <c r="P32" s="977">
        <v>1885173.71269</v>
      </c>
      <c r="Q32" s="978">
        <v>1</v>
      </c>
      <c r="R32" s="977">
        <v>6128288.535600001</v>
      </c>
      <c r="S32" s="978">
        <v>1</v>
      </c>
    </row>
    <row r="33" spans="1:19" ht="19.2">
      <c r="A33" s="382" t="s">
        <v>464</v>
      </c>
      <c r="B33" s="396">
        <v>641.06560000000002</v>
      </c>
      <c r="C33" s="397">
        <v>7.1166942606745482E-4</v>
      </c>
      <c r="D33" s="396">
        <v>2196.9238399999999</v>
      </c>
      <c r="E33" s="397">
        <v>1.0213298095911193E-3</v>
      </c>
      <c r="F33" s="396">
        <v>0</v>
      </c>
      <c r="G33" s="397">
        <v>0</v>
      </c>
      <c r="H33" s="396">
        <v>0</v>
      </c>
      <c r="I33" s="397">
        <v>0</v>
      </c>
      <c r="J33" s="396">
        <v>0</v>
      </c>
      <c r="K33" s="397">
        <v>0</v>
      </c>
      <c r="L33" s="396">
        <v>268.86227000000002</v>
      </c>
      <c r="M33" s="397">
        <v>7.0327281471591866E-4</v>
      </c>
      <c r="N33" s="396">
        <v>362.65030000000002</v>
      </c>
      <c r="O33" s="397">
        <v>1.0087949534241937E-3</v>
      </c>
      <c r="P33" s="396">
        <v>4077.0668999999998</v>
      </c>
      <c r="Q33" s="397">
        <v>2.1627009079085526E-3</v>
      </c>
      <c r="R33" s="396">
        <v>7546.56891</v>
      </c>
      <c r="S33" s="397">
        <v>1.2314317229290086E-3</v>
      </c>
    </row>
    <row r="34" spans="1:19" ht="19.2">
      <c r="A34" s="382" t="s">
        <v>465</v>
      </c>
      <c r="B34" s="396">
        <v>0</v>
      </c>
      <c r="C34" s="397">
        <v>0</v>
      </c>
      <c r="D34" s="396">
        <v>0</v>
      </c>
      <c r="E34" s="397">
        <v>0</v>
      </c>
      <c r="F34" s="396">
        <v>0</v>
      </c>
      <c r="G34" s="397">
        <v>0</v>
      </c>
      <c r="H34" s="396">
        <v>0</v>
      </c>
      <c r="I34" s="397">
        <v>0</v>
      </c>
      <c r="J34" s="396">
        <v>0</v>
      </c>
      <c r="K34" s="397">
        <v>0</v>
      </c>
      <c r="L34" s="396">
        <v>0</v>
      </c>
      <c r="M34" s="397">
        <v>0</v>
      </c>
      <c r="N34" s="396">
        <v>0</v>
      </c>
      <c r="O34" s="397">
        <v>0</v>
      </c>
      <c r="P34" s="396">
        <v>0</v>
      </c>
      <c r="Q34" s="397">
        <v>0</v>
      </c>
      <c r="R34" s="396">
        <v>0</v>
      </c>
      <c r="S34" s="397">
        <v>0</v>
      </c>
    </row>
    <row r="35" spans="1:19" ht="12.75" customHeight="1">
      <c r="A35" s="23" t="s">
        <v>576</v>
      </c>
    </row>
    <row r="36" spans="1:19" ht="12.75" customHeight="1"/>
    <row r="37" spans="1:19" ht="12.75" customHeight="1">
      <c r="A37" s="630" t="s">
        <v>83</v>
      </c>
    </row>
    <row r="38" spans="1:19" ht="12.75" customHeight="1">
      <c r="S38" s="25" t="s">
        <v>851</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1"/>
  <sheetViews>
    <sheetView showGridLines="0" zoomScaleNormal="100" workbookViewId="0"/>
  </sheetViews>
  <sheetFormatPr defaultColWidth="8.88671875" defaultRowHeight="14.4"/>
  <cols>
    <col min="1" max="1" width="31.6640625" style="268" customWidth="1"/>
    <col min="2" max="2" width="15.109375" style="268" bestFit="1" customWidth="1"/>
    <col min="3" max="3" width="11.88671875" style="268" customWidth="1"/>
    <col min="4" max="4" width="12.5546875" style="268" bestFit="1" customWidth="1"/>
    <col min="5" max="5" width="12.5546875" style="268" customWidth="1"/>
    <col min="6" max="6" width="8.5546875" style="268" customWidth="1"/>
    <col min="7" max="7" width="12.109375" style="268" customWidth="1"/>
    <col min="8" max="8" width="6" style="268" customWidth="1"/>
    <col min="9" max="9" width="8" style="268" customWidth="1"/>
    <col min="10" max="10" width="8.109375" style="268" bestFit="1" customWidth="1"/>
    <col min="11" max="11" width="9" style="268" customWidth="1"/>
    <col min="12" max="12" width="8.88671875" style="268" customWidth="1"/>
    <col min="13" max="16384" width="8.88671875" style="268"/>
  </cols>
  <sheetData>
    <row r="1" spans="1:12" ht="12.75" customHeight="1">
      <c r="A1" s="139" t="s">
        <v>1124</v>
      </c>
      <c r="G1" s="140" t="str">
        <f>Naslovnica!A20</f>
        <v>Listopad 2021.</v>
      </c>
      <c r="L1" s="140"/>
    </row>
    <row r="2" spans="1:12" ht="12.75" customHeight="1">
      <c r="A2" s="543" t="s">
        <v>1125</v>
      </c>
      <c r="G2" s="545" t="str">
        <f>Naslovnica!A24</f>
        <v>October 2021</v>
      </c>
      <c r="L2" s="545"/>
    </row>
    <row r="3" spans="1:12" ht="12.75" customHeight="1"/>
    <row r="4" spans="1:12" s="64" customFormat="1">
      <c r="A4" s="1123" t="s">
        <v>1178</v>
      </c>
      <c r="B4" s="1124" t="s">
        <v>1180</v>
      </c>
      <c r="C4" s="1124"/>
      <c r="D4" s="1124"/>
      <c r="E4" s="1124"/>
      <c r="F4" s="1124"/>
      <c r="G4" s="1124"/>
      <c r="H4" s="946"/>
    </row>
    <row r="5" spans="1:12" s="64" customFormat="1" ht="22.2" customHeight="1">
      <c r="A5" s="1123"/>
      <c r="B5" s="1125" t="str">
        <f>G1</f>
        <v>Listopad 2021.</v>
      </c>
      <c r="C5" s="1125"/>
      <c r="D5" s="1126" t="s">
        <v>17</v>
      </c>
      <c r="E5" s="1126"/>
      <c r="F5" s="1123" t="s">
        <v>241</v>
      </c>
      <c r="G5" s="1123"/>
    </row>
    <row r="6" spans="1:12" s="64" customFormat="1">
      <c r="A6" s="1123"/>
      <c r="B6" s="1127" t="str">
        <f>Naslovnica!A24</f>
        <v>October 2021</v>
      </c>
      <c r="C6" s="1128"/>
      <c r="D6" s="1131" t="s">
        <v>45</v>
      </c>
      <c r="E6" s="1131"/>
      <c r="F6" s="1131" t="s">
        <v>51</v>
      </c>
      <c r="G6" s="1131"/>
    </row>
    <row r="7" spans="1:12" s="64" customFormat="1">
      <c r="A7" s="1123"/>
      <c r="B7" s="963" t="s">
        <v>27</v>
      </c>
      <c r="C7" s="963" t="s">
        <v>28</v>
      </c>
      <c r="D7" s="692" t="s">
        <v>1176</v>
      </c>
      <c r="E7" s="692" t="s">
        <v>149</v>
      </c>
      <c r="F7" s="692" t="s">
        <v>1176</v>
      </c>
      <c r="G7" s="692" t="s">
        <v>149</v>
      </c>
    </row>
    <row r="8" spans="1:12" s="64" customFormat="1">
      <c r="A8" s="1123"/>
      <c r="B8" s="964" t="s">
        <v>29</v>
      </c>
      <c r="C8" s="964" t="s">
        <v>30</v>
      </c>
      <c r="D8" s="733" t="s">
        <v>1177</v>
      </c>
      <c r="E8" s="733" t="s">
        <v>150</v>
      </c>
      <c r="F8" s="733" t="s">
        <v>1177</v>
      </c>
      <c r="G8" s="733" t="s">
        <v>150</v>
      </c>
    </row>
    <row r="9" spans="1:12" s="64" customFormat="1">
      <c r="A9" s="1006" t="s">
        <v>906</v>
      </c>
      <c r="B9" s="1007">
        <v>569</v>
      </c>
      <c r="C9" s="1008">
        <v>1.2481354742476089E-2</v>
      </c>
      <c r="D9" s="1007">
        <v>-1</v>
      </c>
      <c r="E9" s="1008">
        <v>-1.7543859649122862E-3</v>
      </c>
      <c r="F9" s="1007">
        <v>21</v>
      </c>
      <c r="G9" s="1008">
        <v>3.8321167883211604E-2</v>
      </c>
    </row>
    <row r="10" spans="1:12" s="64" customFormat="1">
      <c r="A10" s="1006" t="s">
        <v>890</v>
      </c>
      <c r="B10" s="1007">
        <v>1438</v>
      </c>
      <c r="C10" s="1008">
        <v>3.154338861103799E-2</v>
      </c>
      <c r="D10" s="1007">
        <v>-3</v>
      </c>
      <c r="E10" s="1008">
        <v>-2.0818875780708179E-3</v>
      </c>
      <c r="F10" s="1007">
        <v>-9</v>
      </c>
      <c r="G10" s="1008">
        <v>-6.2197650310987784E-3</v>
      </c>
    </row>
    <row r="11" spans="1:12" s="64" customFormat="1">
      <c r="A11" s="1006" t="s">
        <v>194</v>
      </c>
      <c r="B11" s="1007">
        <v>308</v>
      </c>
      <c r="C11" s="1008">
        <v>6.7561639027814337E-3</v>
      </c>
      <c r="D11" s="1007">
        <v>4</v>
      </c>
      <c r="E11" s="1008">
        <v>1.3157894736842035E-2</v>
      </c>
      <c r="F11" s="1007">
        <v>0</v>
      </c>
      <c r="G11" s="1008">
        <v>0</v>
      </c>
    </row>
    <row r="12" spans="1:12" s="64" customFormat="1">
      <c r="A12" s="1006" t="s">
        <v>908</v>
      </c>
      <c r="B12" s="1007">
        <v>864</v>
      </c>
      <c r="C12" s="1008">
        <v>1.8952355883127138E-2</v>
      </c>
      <c r="D12" s="1007">
        <v>1</v>
      </c>
      <c r="E12" s="1008">
        <v>1.1587485515642815E-3</v>
      </c>
      <c r="F12" s="1007">
        <v>6</v>
      </c>
      <c r="G12" s="1008">
        <v>6.9930069930070893E-3</v>
      </c>
    </row>
    <row r="13" spans="1:12" s="64" customFormat="1">
      <c r="A13" s="1006" t="s">
        <v>195</v>
      </c>
      <c r="B13" s="1007">
        <v>359</v>
      </c>
      <c r="C13" s="1008">
        <v>7.8748793542160224E-3</v>
      </c>
      <c r="D13" s="1007">
        <v>-1</v>
      </c>
      <c r="E13" s="1008">
        <v>-2.7777777777777679E-3</v>
      </c>
      <c r="F13" s="1007">
        <v>-3</v>
      </c>
      <c r="G13" s="1008">
        <v>-8.2872928176795924E-3</v>
      </c>
    </row>
    <row r="14" spans="1:12" s="64" customFormat="1">
      <c r="A14" s="1006" t="s">
        <v>196</v>
      </c>
      <c r="B14" s="1007">
        <v>3652</v>
      </c>
      <c r="C14" s="1008">
        <v>8.0108800561551285E-2</v>
      </c>
      <c r="D14" s="1007">
        <v>26</v>
      </c>
      <c r="E14" s="1008">
        <v>7.1704357418642672E-3</v>
      </c>
      <c r="F14" s="1007">
        <v>-36</v>
      </c>
      <c r="G14" s="1008">
        <v>-9.761388286334105E-3</v>
      </c>
    </row>
    <row r="15" spans="1:12" s="64" customFormat="1">
      <c r="A15" s="1006" t="s">
        <v>197</v>
      </c>
      <c r="B15" s="1007">
        <v>1854</v>
      </c>
      <c r="C15" s="1008">
        <v>4.066859699921032E-2</v>
      </c>
      <c r="D15" s="1007">
        <v>9</v>
      </c>
      <c r="E15" s="1008">
        <v>4.8780487804878092E-3</v>
      </c>
      <c r="F15" s="1007">
        <v>65</v>
      </c>
      <c r="G15" s="1008">
        <v>3.633314700950252E-2</v>
      </c>
    </row>
    <row r="16" spans="1:12" s="64" customFormat="1">
      <c r="A16" s="1009" t="s">
        <v>198</v>
      </c>
      <c r="B16" s="1007">
        <v>4375</v>
      </c>
      <c r="C16" s="1008">
        <v>9.5968237255418087E-2</v>
      </c>
      <c r="D16" s="1007">
        <v>1</v>
      </c>
      <c r="E16" s="1008">
        <v>2.2862368541387568E-4</v>
      </c>
      <c r="F16" s="1007">
        <v>-31</v>
      </c>
      <c r="G16" s="1008">
        <v>-7.035860190649168E-3</v>
      </c>
    </row>
    <row r="17" spans="1:12" s="64" customFormat="1">
      <c r="A17" s="1006" t="s">
        <v>199</v>
      </c>
      <c r="B17" s="1007">
        <v>3754</v>
      </c>
      <c r="C17" s="1008">
        <v>8.2346231464420466E-2</v>
      </c>
      <c r="D17" s="1007">
        <v>1</v>
      </c>
      <c r="E17" s="1008">
        <v>2.6645350386367284E-4</v>
      </c>
      <c r="F17" s="1007">
        <v>70</v>
      </c>
      <c r="G17" s="1008">
        <v>1.9001085776330084E-2</v>
      </c>
    </row>
    <row r="18" spans="1:12" s="64" customFormat="1">
      <c r="A18" s="1006" t="s">
        <v>200</v>
      </c>
      <c r="B18" s="1007">
        <v>4177</v>
      </c>
      <c r="C18" s="1008">
        <v>9.1624989032201454E-2</v>
      </c>
      <c r="D18" s="1007">
        <v>53</v>
      </c>
      <c r="E18" s="1008">
        <v>1.2851600387972839E-2</v>
      </c>
      <c r="F18" s="1007">
        <v>106</v>
      </c>
      <c r="G18" s="1008">
        <v>2.6037828543355346E-2</v>
      </c>
    </row>
    <row r="19" spans="1:12" s="64" customFormat="1">
      <c r="A19" s="1006" t="s">
        <v>668</v>
      </c>
      <c r="B19" s="1007">
        <v>3001</v>
      </c>
      <c r="C19" s="1008">
        <v>6.582872685794508E-2</v>
      </c>
      <c r="D19" s="1007">
        <v>11</v>
      </c>
      <c r="E19" s="1008">
        <v>3.6789297658863518E-3</v>
      </c>
      <c r="F19" s="1007">
        <v>50</v>
      </c>
      <c r="G19" s="1008">
        <v>1.6943409013893573E-2</v>
      </c>
    </row>
    <row r="20" spans="1:12" s="64" customFormat="1">
      <c r="A20" s="1006" t="s">
        <v>201</v>
      </c>
      <c r="B20" s="1007">
        <v>819</v>
      </c>
      <c r="C20" s="1008">
        <v>1.7965254014214269E-2</v>
      </c>
      <c r="D20" s="1007">
        <v>3</v>
      </c>
      <c r="E20" s="1008">
        <v>3.6764705882352811E-3</v>
      </c>
      <c r="F20" s="1007">
        <v>5</v>
      </c>
      <c r="G20" s="1008">
        <v>6.1425061425062211E-3</v>
      </c>
    </row>
    <row r="21" spans="1:12" s="64" customFormat="1">
      <c r="A21" s="1006" t="s">
        <v>202</v>
      </c>
      <c r="B21" s="1007">
        <v>3615</v>
      </c>
      <c r="C21" s="1008">
        <v>7.9297183469334037E-2</v>
      </c>
      <c r="D21" s="1007">
        <v>-4</v>
      </c>
      <c r="E21" s="1008">
        <v>-1.1052777010224224E-3</v>
      </c>
      <c r="F21" s="1007">
        <v>-41</v>
      </c>
      <c r="G21" s="1008">
        <v>-1.1214442013129156E-2</v>
      </c>
    </row>
    <row r="22" spans="1:12" s="64" customFormat="1">
      <c r="A22" s="1006" t="s">
        <v>207</v>
      </c>
      <c r="B22" s="1007">
        <v>92</v>
      </c>
      <c r="C22" s="1008">
        <v>2.0180749319996492E-3</v>
      </c>
      <c r="D22" s="1007">
        <v>0</v>
      </c>
      <c r="E22" s="1008">
        <v>0</v>
      </c>
      <c r="F22" s="1007">
        <v>3</v>
      </c>
      <c r="G22" s="1008">
        <v>3.3707865168539408E-2</v>
      </c>
    </row>
    <row r="23" spans="1:12" s="64" customFormat="1">
      <c r="A23" s="1006" t="s">
        <v>240</v>
      </c>
      <c r="B23" s="1007">
        <v>223</v>
      </c>
      <c r="C23" s="1008">
        <v>4.8916381503904538E-3</v>
      </c>
      <c r="D23" s="1007">
        <v>4</v>
      </c>
      <c r="E23" s="1008">
        <v>1.8264840182648401E-2</v>
      </c>
      <c r="F23" s="1007">
        <v>13</v>
      </c>
      <c r="G23" s="1008">
        <v>6.1904761904761907E-2</v>
      </c>
    </row>
    <row r="24" spans="1:12" s="64" customFormat="1">
      <c r="A24" s="1006" t="s">
        <v>239</v>
      </c>
      <c r="B24" s="1007">
        <v>10316</v>
      </c>
      <c r="C24" s="1008">
        <v>0.22628761954900412</v>
      </c>
      <c r="D24" s="1007">
        <v>-41</v>
      </c>
      <c r="E24" s="1008">
        <v>-3.958675292072944E-3</v>
      </c>
      <c r="F24" s="1007">
        <v>-90</v>
      </c>
      <c r="G24" s="1008">
        <v>-8.6488564289832759E-3</v>
      </c>
    </row>
    <row r="25" spans="1:12" s="64" customFormat="1">
      <c r="A25" s="1009" t="s">
        <v>203</v>
      </c>
      <c r="B25" s="1007">
        <v>1911</v>
      </c>
      <c r="C25" s="1008">
        <v>4.1918926033166624E-2</v>
      </c>
      <c r="D25" s="1007">
        <v>6</v>
      </c>
      <c r="E25" s="1008">
        <v>3.1496062992126816E-3</v>
      </c>
      <c r="F25" s="1007">
        <v>179</v>
      </c>
      <c r="G25" s="1008">
        <v>0.10334872979214782</v>
      </c>
    </row>
    <row r="26" spans="1:12" s="64" customFormat="1">
      <c r="A26" s="1009" t="s">
        <v>912</v>
      </c>
      <c r="B26" s="1007">
        <v>750</v>
      </c>
      <c r="C26" s="1008">
        <v>1.6451697815214529E-2</v>
      </c>
      <c r="D26" s="1007">
        <v>-2</v>
      </c>
      <c r="E26" s="1008">
        <v>-2.6595744680850686E-3</v>
      </c>
      <c r="F26" s="1007">
        <v>-8</v>
      </c>
      <c r="G26" s="1008">
        <v>-1.0554089709762571E-2</v>
      </c>
    </row>
    <row r="27" spans="1:12" s="64" customFormat="1">
      <c r="A27" s="1006" t="s">
        <v>205</v>
      </c>
      <c r="B27" s="1007">
        <v>2652</v>
      </c>
      <c r="C27" s="1008">
        <v>5.8173203474598575E-2</v>
      </c>
      <c r="D27" s="1007">
        <v>1</v>
      </c>
      <c r="E27" s="1008">
        <v>3.772161448509781E-4</v>
      </c>
      <c r="F27" s="1007">
        <v>50</v>
      </c>
      <c r="G27" s="1008">
        <v>1.9215987701767911E-2</v>
      </c>
    </row>
    <row r="28" spans="1:12" s="64" customFormat="1">
      <c r="A28" s="1006" t="s">
        <v>206</v>
      </c>
      <c r="B28" s="1007">
        <v>859</v>
      </c>
      <c r="C28" s="1008">
        <v>1.8842677897692374E-2</v>
      </c>
      <c r="D28" s="1007">
        <v>0</v>
      </c>
      <c r="E28" s="1008">
        <v>0</v>
      </c>
      <c r="F28" s="1007">
        <v>10</v>
      </c>
      <c r="G28" s="1008">
        <v>1.1778563015312216E-2</v>
      </c>
    </row>
    <row r="29" spans="1:12" s="64" customFormat="1" ht="18" customHeight="1">
      <c r="A29" s="1010" t="s">
        <v>1123</v>
      </c>
      <c r="B29" s="1011">
        <v>45588</v>
      </c>
      <c r="C29" s="1012">
        <v>0.99999999999999989</v>
      </c>
      <c r="D29" s="1011">
        <v>68</v>
      </c>
      <c r="E29" s="1012">
        <v>1.4938488576450304E-3</v>
      </c>
      <c r="F29" s="1011">
        <v>360</v>
      </c>
      <c r="G29" s="1012">
        <v>7.9596710002654003E-3</v>
      </c>
    </row>
    <row r="30" spans="1:12">
      <c r="A30" s="29" t="s">
        <v>573</v>
      </c>
      <c r="I30" s="960"/>
      <c r="J30" s="960"/>
      <c r="K30" s="960"/>
      <c r="L30" s="961"/>
    </row>
    <row r="31" spans="1:12">
      <c r="A31" s="33" t="s">
        <v>988</v>
      </c>
      <c r="B31" s="844"/>
      <c r="C31" s="945"/>
      <c r="D31" s="769"/>
      <c r="E31" s="843"/>
      <c r="F31" s="843"/>
      <c r="G31" s="843"/>
      <c r="I31" s="960"/>
      <c r="J31" s="960"/>
      <c r="K31" s="960"/>
      <c r="L31" s="961"/>
    </row>
    <row r="32" spans="1:12" ht="12.75" customHeight="1"/>
    <row r="33" spans="1:8">
      <c r="A33" s="139" t="s">
        <v>916</v>
      </c>
      <c r="H33" s="941"/>
    </row>
    <row r="34" spans="1:8">
      <c r="A34" s="543" t="s">
        <v>917</v>
      </c>
      <c r="H34" s="942"/>
    </row>
    <row r="35" spans="1:8">
      <c r="D35" s="774"/>
      <c r="E35" s="774" t="s">
        <v>43</v>
      </c>
      <c r="G35" s="730" t="s">
        <v>1514</v>
      </c>
      <c r="H35" s="318"/>
    </row>
    <row r="36" spans="1:8" ht="12.75" customHeight="1">
      <c r="D36" s="775"/>
      <c r="E36" s="775" t="s">
        <v>44</v>
      </c>
      <c r="F36" s="534"/>
      <c r="G36" s="545" t="s">
        <v>1515</v>
      </c>
      <c r="H36" s="319"/>
    </row>
    <row r="37" spans="1:8" ht="12.75" customHeight="1">
      <c r="D37" s="775"/>
      <c r="E37" s="775"/>
      <c r="F37" s="534"/>
      <c r="G37" s="545"/>
      <c r="H37" s="319"/>
    </row>
    <row r="38" spans="1:8" ht="23.4" customHeight="1">
      <c r="A38" s="739"/>
      <c r="B38" s="740"/>
      <c r="C38" s="740" t="s">
        <v>1502</v>
      </c>
      <c r="D38" s="740"/>
      <c r="E38" s="1100" t="s">
        <v>565</v>
      </c>
      <c r="F38" s="1100"/>
      <c r="G38" s="1100"/>
      <c r="H38" s="319"/>
    </row>
    <row r="39" spans="1:8" ht="23.4">
      <c r="A39" s="739"/>
      <c r="B39" s="741"/>
      <c r="C39" s="742" t="s">
        <v>1503</v>
      </c>
      <c r="D39" s="741"/>
      <c r="E39" s="1104" t="s">
        <v>566</v>
      </c>
      <c r="F39" s="1104"/>
      <c r="G39" s="743" t="s">
        <v>567</v>
      </c>
      <c r="H39" s="319"/>
    </row>
    <row r="40" spans="1:8" ht="23.4">
      <c r="A40" s="993" t="s">
        <v>1181</v>
      </c>
      <c r="B40" s="1002" t="s">
        <v>1182</v>
      </c>
      <c r="C40" s="1002" t="s">
        <v>1183</v>
      </c>
      <c r="D40" s="1002" t="s">
        <v>1184</v>
      </c>
      <c r="E40" s="1002" t="s">
        <v>1182</v>
      </c>
      <c r="F40" s="1002" t="s">
        <v>1183</v>
      </c>
      <c r="G40" s="1002" t="s">
        <v>1184</v>
      </c>
      <c r="H40" s="319"/>
    </row>
    <row r="41" spans="1:8" ht="15" customHeight="1">
      <c r="A41" s="78" t="s">
        <v>6</v>
      </c>
      <c r="B41" s="384">
        <v>6</v>
      </c>
      <c r="C41" s="384">
        <v>8</v>
      </c>
      <c r="D41" s="384">
        <v>14</v>
      </c>
      <c r="E41" s="384">
        <v>0</v>
      </c>
      <c r="F41" s="384">
        <v>0</v>
      </c>
      <c r="G41" s="385">
        <v>0</v>
      </c>
      <c r="H41" s="319"/>
    </row>
    <row r="42" spans="1:8" ht="15" customHeight="1">
      <c r="A42" s="78" t="s">
        <v>7</v>
      </c>
      <c r="B42" s="384">
        <v>378</v>
      </c>
      <c r="C42" s="384">
        <v>124</v>
      </c>
      <c r="D42" s="384">
        <v>502</v>
      </c>
      <c r="E42" s="384">
        <v>12</v>
      </c>
      <c r="F42" s="384">
        <v>0</v>
      </c>
      <c r="G42" s="385">
        <v>2.4489795918367419E-2</v>
      </c>
      <c r="H42" s="319"/>
    </row>
    <row r="43" spans="1:8" ht="15" customHeight="1">
      <c r="A43" s="78" t="s">
        <v>8</v>
      </c>
      <c r="B43" s="384">
        <v>1105</v>
      </c>
      <c r="C43" s="384">
        <v>790</v>
      </c>
      <c r="D43" s="384">
        <v>1895</v>
      </c>
      <c r="E43" s="384">
        <v>30</v>
      </c>
      <c r="F43" s="384">
        <v>3</v>
      </c>
      <c r="G43" s="385">
        <v>1.772287862513422E-2</v>
      </c>
      <c r="H43" s="319"/>
    </row>
    <row r="44" spans="1:8" ht="15" customHeight="1">
      <c r="A44" s="78" t="s">
        <v>9</v>
      </c>
      <c r="B44" s="384">
        <v>2006</v>
      </c>
      <c r="C44" s="384">
        <v>1816</v>
      </c>
      <c r="D44" s="384">
        <v>3822</v>
      </c>
      <c r="E44" s="384">
        <v>-14</v>
      </c>
      <c r="F44" s="384">
        <v>-15</v>
      </c>
      <c r="G44" s="385">
        <v>-7.5305115554401558E-3</v>
      </c>
      <c r="H44" s="319"/>
    </row>
    <row r="45" spans="1:8" ht="15" customHeight="1">
      <c r="A45" s="78" t="s">
        <v>10</v>
      </c>
      <c r="B45" s="384">
        <v>3203</v>
      </c>
      <c r="C45" s="384">
        <v>3143</v>
      </c>
      <c r="D45" s="384">
        <v>6346</v>
      </c>
      <c r="E45" s="384">
        <v>41</v>
      </c>
      <c r="F45" s="384">
        <v>-49</v>
      </c>
      <c r="G45" s="385">
        <v>-1.2590494176896172E-3</v>
      </c>
      <c r="H45" s="319"/>
    </row>
    <row r="46" spans="1:8" ht="15" customHeight="1">
      <c r="A46" s="78" t="s">
        <v>11</v>
      </c>
      <c r="B46" s="384">
        <v>3813</v>
      </c>
      <c r="C46" s="384">
        <v>3745</v>
      </c>
      <c r="D46" s="384">
        <v>7558</v>
      </c>
      <c r="E46" s="384">
        <v>-4</v>
      </c>
      <c r="F46" s="384">
        <v>25</v>
      </c>
      <c r="G46" s="385">
        <v>2.7862544779089227E-3</v>
      </c>
      <c r="H46" s="319"/>
    </row>
    <row r="47" spans="1:8" ht="15" customHeight="1">
      <c r="A47" s="78" t="s">
        <v>12</v>
      </c>
      <c r="B47" s="384">
        <v>4224</v>
      </c>
      <c r="C47" s="384">
        <v>4348</v>
      </c>
      <c r="D47" s="384">
        <v>8572</v>
      </c>
      <c r="E47" s="384">
        <v>43</v>
      </c>
      <c r="F47" s="384">
        <v>-15</v>
      </c>
      <c r="G47" s="385">
        <v>3.2771535580524702E-3</v>
      </c>
      <c r="H47" s="319"/>
    </row>
    <row r="48" spans="1:8" ht="15" customHeight="1">
      <c r="A48" s="78" t="s">
        <v>39</v>
      </c>
      <c r="B48" s="384">
        <v>6200</v>
      </c>
      <c r="C48" s="384">
        <v>6143</v>
      </c>
      <c r="D48" s="384">
        <v>12343</v>
      </c>
      <c r="E48" s="384">
        <v>-13</v>
      </c>
      <c r="F48" s="384">
        <v>-41</v>
      </c>
      <c r="G48" s="385">
        <v>-4.355892554650298E-3</v>
      </c>
      <c r="H48" s="321"/>
    </row>
    <row r="49" spans="1:8" ht="15" customHeight="1">
      <c r="A49" s="78" t="s">
        <v>40</v>
      </c>
      <c r="B49" s="384">
        <v>2504</v>
      </c>
      <c r="C49" s="384">
        <v>1675</v>
      </c>
      <c r="D49" s="384">
        <v>4179</v>
      </c>
      <c r="E49" s="384">
        <v>24</v>
      </c>
      <c r="F49" s="384">
        <v>26</v>
      </c>
      <c r="G49" s="385">
        <v>1.2109469605231293E-2</v>
      </c>
    </row>
    <row r="50" spans="1:8" ht="15" customHeight="1">
      <c r="A50" s="78" t="s">
        <v>41</v>
      </c>
      <c r="B50" s="384">
        <v>215</v>
      </c>
      <c r="C50" s="384">
        <v>74</v>
      </c>
      <c r="D50" s="384">
        <v>289</v>
      </c>
      <c r="E50" s="384">
        <v>10</v>
      </c>
      <c r="F50" s="384">
        <v>6</v>
      </c>
      <c r="G50" s="385">
        <v>5.8608058608058622E-2</v>
      </c>
    </row>
    <row r="51" spans="1:8" ht="15" customHeight="1">
      <c r="A51" s="78" t="s">
        <v>42</v>
      </c>
      <c r="B51" s="384">
        <v>0</v>
      </c>
      <c r="C51" s="384">
        <v>0</v>
      </c>
      <c r="D51" s="384">
        <v>0</v>
      </c>
      <c r="E51" s="384">
        <v>0</v>
      </c>
      <c r="F51" s="384">
        <v>0</v>
      </c>
      <c r="G51" s="385">
        <v>0</v>
      </c>
    </row>
    <row r="52" spans="1:8" ht="23.4">
      <c r="A52" s="968" t="s">
        <v>572</v>
      </c>
      <c r="B52" s="969">
        <v>23654</v>
      </c>
      <c r="C52" s="969">
        <v>21866</v>
      </c>
      <c r="D52" s="969">
        <v>45520</v>
      </c>
      <c r="E52" s="969">
        <v>129</v>
      </c>
      <c r="F52" s="969">
        <v>-60</v>
      </c>
      <c r="G52" s="970">
        <v>1.5181184132362358E-3</v>
      </c>
      <c r="H52" s="184"/>
    </row>
    <row r="53" spans="1:8" ht="12.75" customHeight="1">
      <c r="A53" s="33" t="s">
        <v>988</v>
      </c>
      <c r="H53" s="184"/>
    </row>
    <row r="54" spans="1:8" ht="12.75" customHeight="1">
      <c r="B54" s="184"/>
      <c r="C54" s="184"/>
      <c r="D54" s="184"/>
      <c r="E54" s="184"/>
      <c r="F54" s="184"/>
      <c r="G54" s="184"/>
      <c r="H54" s="184"/>
    </row>
    <row r="55" spans="1:8">
      <c r="A55" s="631" t="s">
        <v>83</v>
      </c>
    </row>
    <row r="56" spans="1:8">
      <c r="G56" s="834" t="s">
        <v>852</v>
      </c>
    </row>
    <row r="58" spans="1:8" ht="12.75" customHeight="1"/>
    <row r="59" spans="1:8" ht="12.75" customHeight="1"/>
    <row r="60" spans="1:8" ht="12.75" customHeight="1"/>
    <row r="61" spans="1:8" ht="12.75" customHeight="1"/>
    <row r="62" spans="1:8" ht="12.75" customHeight="1"/>
    <row r="63" spans="1:8" ht="12.75" customHeight="1"/>
    <row r="64" spans="1:8" ht="12.75" customHeight="1"/>
    <row r="65" spans="9:12" ht="12.75" customHeight="1">
      <c r="I65" s="204"/>
      <c r="J65" s="204"/>
      <c r="K65" s="204"/>
      <c r="L65" s="204"/>
    </row>
    <row r="66" spans="9:12" ht="12.75" customHeight="1">
      <c r="I66" s="204"/>
      <c r="J66" s="204"/>
      <c r="K66" s="204"/>
      <c r="L66" s="204"/>
    </row>
    <row r="67" spans="9:12" ht="12.75" customHeight="1">
      <c r="I67" s="204"/>
      <c r="J67" s="204"/>
      <c r="K67" s="204"/>
      <c r="L67" s="204"/>
    </row>
    <row r="68" spans="9:12" ht="12.75" customHeight="1">
      <c r="I68" s="1132"/>
      <c r="J68" s="1132"/>
      <c r="K68" s="204"/>
      <c r="L68" s="204"/>
    </row>
    <row r="69" spans="9:12" ht="12.75" customHeight="1">
      <c r="I69" s="337"/>
      <c r="J69" s="1129"/>
      <c r="K69" s="204"/>
      <c r="L69" s="204"/>
    </row>
    <row r="70" spans="9:12" ht="12.75" customHeight="1">
      <c r="I70" s="339"/>
      <c r="J70" s="1130"/>
      <c r="K70" s="204"/>
      <c r="L70" s="204"/>
    </row>
    <row r="71" spans="9:12" ht="12.75" customHeight="1">
      <c r="I71" s="341"/>
      <c r="J71" s="342"/>
      <c r="K71" s="204"/>
      <c r="L71" s="204"/>
    </row>
    <row r="72" spans="9:12" ht="12.75" customHeight="1">
      <c r="I72" s="341"/>
      <c r="J72" s="342"/>
      <c r="K72" s="204"/>
      <c r="L72" s="204"/>
    </row>
    <row r="73" spans="9:12" ht="12.75" customHeight="1">
      <c r="I73" s="341"/>
      <c r="J73" s="342"/>
      <c r="K73" s="204"/>
      <c r="L73" s="204"/>
    </row>
    <row r="74" spans="9:12" ht="12.75" customHeight="1">
      <c r="I74" s="341"/>
      <c r="J74" s="342"/>
      <c r="K74" s="204"/>
      <c r="L74" s="204"/>
    </row>
    <row r="75" spans="9:12" ht="12.75" customHeight="1">
      <c r="I75" s="341"/>
      <c r="J75" s="342"/>
      <c r="K75" s="204"/>
      <c r="L75" s="204"/>
    </row>
    <row r="76" spans="9:12" ht="12.75" customHeight="1">
      <c r="I76" s="204"/>
      <c r="J76" s="204"/>
      <c r="K76" s="204"/>
      <c r="L76" s="204"/>
    </row>
    <row r="77" spans="9:12" ht="12.75" customHeight="1">
      <c r="I77" s="204"/>
      <c r="J77" s="204"/>
      <c r="K77" s="204"/>
      <c r="L77" s="204"/>
    </row>
    <row r="78" spans="9:12" ht="12.75" customHeight="1">
      <c r="I78" s="204"/>
      <c r="J78" s="204"/>
      <c r="K78" s="204"/>
      <c r="L78" s="204"/>
    </row>
    <row r="79" spans="9:12" ht="12.75" customHeight="1"/>
    <row r="80" spans="9:12" ht="12.75" customHeight="1"/>
    <row r="81" spans="1:4" ht="12.75" customHeight="1"/>
    <row r="82" spans="1:4" ht="12.75" customHeight="1">
      <c r="A82" s="48"/>
    </row>
    <row r="83" spans="1:4" ht="12.75" customHeight="1">
      <c r="A83" s="51"/>
    </row>
    <row r="84" spans="1:4" ht="12.75" customHeight="1"/>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c r="D94" s="14" t="s">
        <v>574</v>
      </c>
    </row>
    <row r="95" spans="1:4" ht="12.75" customHeight="1"/>
    <row r="96" spans="1:4" ht="12.75" customHeight="1"/>
    <row r="97" ht="12.75" customHeight="1"/>
    <row r="98" ht="12.75" customHeight="1"/>
    <row r="99" ht="12.75" customHeight="1"/>
    <row r="100" ht="12.75" customHeight="1"/>
    <row r="101" ht="12.75" customHeight="1"/>
  </sheetData>
  <mergeCells count="12">
    <mergeCell ref="J69:J70"/>
    <mergeCell ref="D6:E6"/>
    <mergeCell ref="F6:G6"/>
    <mergeCell ref="E38:G38"/>
    <mergeCell ref="E39:F39"/>
    <mergeCell ref="I68:J68"/>
    <mergeCell ref="A4:A8"/>
    <mergeCell ref="B4:G4"/>
    <mergeCell ref="B5:C5"/>
    <mergeCell ref="D5:E5"/>
    <mergeCell ref="F5:G5"/>
    <mergeCell ref="B6:C6"/>
  </mergeCells>
  <hyperlinks>
    <hyperlink ref="A55"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08"/>
  <sheetViews>
    <sheetView showGridLines="0" zoomScaleNormal="100" workbookViewId="0"/>
  </sheetViews>
  <sheetFormatPr defaultColWidth="8.88671875" defaultRowHeight="14.4"/>
  <cols>
    <col min="1" max="1" width="31.109375" style="268" customWidth="1"/>
    <col min="2" max="2" width="11.6640625" style="268" customWidth="1"/>
    <col min="3" max="3" width="10.88671875" style="268" customWidth="1"/>
    <col min="4" max="4" width="11.33203125" style="268" customWidth="1"/>
    <col min="5" max="5" width="11.109375" style="268" customWidth="1"/>
    <col min="6" max="6" width="11.33203125" style="268" customWidth="1"/>
    <col min="7" max="8" width="11.109375" style="268" customWidth="1"/>
    <col min="9" max="9" width="11.33203125" style="268" customWidth="1"/>
    <col min="10" max="11" width="10.109375" style="268" customWidth="1"/>
    <col min="12" max="12" width="11" style="268" customWidth="1"/>
    <col min="13" max="16384" width="8.88671875" style="268"/>
  </cols>
  <sheetData>
    <row r="1" spans="1:12" ht="15.6">
      <c r="A1" s="153" t="s">
        <v>1126</v>
      </c>
      <c r="I1" s="140" t="str">
        <f>Naslovnica!A20</f>
        <v>Listopad 2021.</v>
      </c>
      <c r="L1" s="140"/>
    </row>
    <row r="2" spans="1:12">
      <c r="A2" s="570" t="s">
        <v>1127</v>
      </c>
      <c r="I2" s="545" t="str">
        <f>Naslovnica!A24</f>
        <v>October 2021</v>
      </c>
      <c r="L2" s="545"/>
    </row>
    <row r="3" spans="1:12" ht="10.199999999999999" customHeight="1">
      <c r="A3" s="570"/>
      <c r="I3" s="545"/>
      <c r="L3" s="545"/>
    </row>
    <row r="4" spans="1:12" ht="12.75" customHeight="1">
      <c r="I4" s="14" t="s">
        <v>581</v>
      </c>
    </row>
    <row r="5" spans="1:12" ht="19.95" customHeight="1">
      <c r="A5" s="1106" t="s">
        <v>1185</v>
      </c>
      <c r="B5" s="1108" t="s">
        <v>1164</v>
      </c>
      <c r="C5" s="1108"/>
      <c r="D5" s="1108"/>
      <c r="E5" s="1108"/>
      <c r="F5" s="1109" t="s">
        <v>1166</v>
      </c>
      <c r="G5" s="1110" t="s">
        <v>1163</v>
      </c>
      <c r="H5" s="1106" t="s">
        <v>1165</v>
      </c>
      <c r="I5" s="1106" t="s">
        <v>1187</v>
      </c>
    </row>
    <row r="6" spans="1:12" s="64" customFormat="1" ht="69" customHeight="1">
      <c r="A6" s="1106"/>
      <c r="B6" s="994" t="s">
        <v>1159</v>
      </c>
      <c r="C6" s="994" t="s">
        <v>1160</v>
      </c>
      <c r="D6" s="994" t="s">
        <v>1161</v>
      </c>
      <c r="E6" s="994" t="s">
        <v>1162</v>
      </c>
      <c r="F6" s="1109"/>
      <c r="G6" s="1110"/>
      <c r="H6" s="1106"/>
      <c r="I6" s="1106"/>
      <c r="J6" s="946"/>
    </row>
    <row r="7" spans="1:12" s="64" customFormat="1">
      <c r="A7" s="979" t="s">
        <v>906</v>
      </c>
      <c r="B7" s="1013">
        <v>164.1</v>
      </c>
      <c r="C7" s="1013">
        <v>18.12</v>
      </c>
      <c r="D7" s="1013">
        <v>0</v>
      </c>
      <c r="E7" s="1013">
        <v>0</v>
      </c>
      <c r="F7" s="1014">
        <v>182.22</v>
      </c>
      <c r="G7" s="1015">
        <v>2.5897984461209278E-2</v>
      </c>
      <c r="H7" s="1014">
        <v>1738.4318200000052</v>
      </c>
      <c r="I7" s="1014">
        <v>22868.331650000007</v>
      </c>
    </row>
    <row r="8" spans="1:12" s="64" customFormat="1">
      <c r="A8" s="979" t="s">
        <v>890</v>
      </c>
      <c r="B8" s="1013">
        <v>14.934659999999999</v>
      </c>
      <c r="C8" s="1013">
        <v>57.619759999999999</v>
      </c>
      <c r="D8" s="1013">
        <v>0</v>
      </c>
      <c r="E8" s="1013">
        <v>0</v>
      </c>
      <c r="F8" s="1014">
        <v>72.554419999999993</v>
      </c>
      <c r="G8" s="1015">
        <v>0.47895697791769409</v>
      </c>
      <c r="H8" s="1014">
        <v>950.5289799999955</v>
      </c>
      <c r="I8" s="1014">
        <v>19187.493759999987</v>
      </c>
    </row>
    <row r="9" spans="1:12" s="64" customFormat="1">
      <c r="A9" s="979" t="s">
        <v>194</v>
      </c>
      <c r="B9" s="1013">
        <v>11.991580000000001</v>
      </c>
      <c r="C9" s="1013">
        <v>51.12</v>
      </c>
      <c r="D9" s="1013">
        <v>0</v>
      </c>
      <c r="E9" s="1013">
        <v>0</v>
      </c>
      <c r="F9" s="1014">
        <v>63.111579999999996</v>
      </c>
      <c r="G9" s="1015">
        <v>-6.5849936123852371E-2</v>
      </c>
      <c r="H9" s="1014">
        <v>645.1908599999806</v>
      </c>
      <c r="I9" s="1014">
        <v>38216.893349999969</v>
      </c>
    </row>
    <row r="10" spans="1:12" s="64" customFormat="1">
      <c r="A10" s="979" t="s">
        <v>908</v>
      </c>
      <c r="B10" s="1013">
        <v>611.43449999999996</v>
      </c>
      <c r="C10" s="1013">
        <v>20.541</v>
      </c>
      <c r="D10" s="1013">
        <v>0</v>
      </c>
      <c r="E10" s="1013">
        <v>0</v>
      </c>
      <c r="F10" s="1014">
        <v>631.97550000000001</v>
      </c>
      <c r="G10" s="1015">
        <v>8.9814162845283096E-3</v>
      </c>
      <c r="H10" s="1014">
        <v>6329.5291399999842</v>
      </c>
      <c r="I10" s="1014">
        <v>96644.921800000011</v>
      </c>
    </row>
    <row r="11" spans="1:12" s="64" customFormat="1">
      <c r="A11" s="979" t="s">
        <v>195</v>
      </c>
      <c r="B11" s="1013">
        <v>7.82</v>
      </c>
      <c r="C11" s="1013">
        <v>72.041440000000009</v>
      </c>
      <c r="D11" s="1013">
        <v>0</v>
      </c>
      <c r="E11" s="1013">
        <v>0</v>
      </c>
      <c r="F11" s="1014">
        <v>79.861440000000016</v>
      </c>
      <c r="G11" s="1015">
        <v>-0.1166311268092638</v>
      </c>
      <c r="H11" s="1014">
        <v>891.14055000000099</v>
      </c>
      <c r="I11" s="1014">
        <v>6678.0014899999996</v>
      </c>
    </row>
    <row r="12" spans="1:12" s="64" customFormat="1">
      <c r="A12" s="979" t="s">
        <v>196</v>
      </c>
      <c r="B12" s="1013">
        <v>861.83881000000008</v>
      </c>
      <c r="C12" s="1013">
        <v>110.36769</v>
      </c>
      <c r="D12" s="1013">
        <v>0</v>
      </c>
      <c r="E12" s="1013">
        <v>6.4410100000000003</v>
      </c>
      <c r="F12" s="1014">
        <v>978.64751000000012</v>
      </c>
      <c r="G12" s="1015">
        <v>-1.5299605604679467E-2</v>
      </c>
      <c r="H12" s="1014">
        <v>9998.9000600000145</v>
      </c>
      <c r="I12" s="1014">
        <v>164447.05805000005</v>
      </c>
    </row>
    <row r="13" spans="1:12" s="64" customFormat="1">
      <c r="A13" s="980" t="s">
        <v>197</v>
      </c>
      <c r="B13" s="1013">
        <v>263.76224999999999</v>
      </c>
      <c r="C13" s="1013">
        <v>459.44259000000005</v>
      </c>
      <c r="D13" s="1013">
        <v>0</v>
      </c>
      <c r="E13" s="1013">
        <v>0</v>
      </c>
      <c r="F13" s="1014">
        <v>723.2048400000001</v>
      </c>
      <c r="G13" s="1015">
        <v>-4.9373872874171054E-3</v>
      </c>
      <c r="H13" s="1014">
        <v>7395.4696899999835</v>
      </c>
      <c r="I13" s="1014">
        <v>116313.18624999993</v>
      </c>
    </row>
    <row r="14" spans="1:12" s="64" customFormat="1">
      <c r="A14" s="981" t="s">
        <v>198</v>
      </c>
      <c r="B14" s="1013">
        <v>86.9</v>
      </c>
      <c r="C14" s="1013">
        <v>245.48901999999998</v>
      </c>
      <c r="D14" s="1013">
        <v>0</v>
      </c>
      <c r="E14" s="1013">
        <v>0</v>
      </c>
      <c r="F14" s="1014">
        <v>332.38901999999996</v>
      </c>
      <c r="G14" s="1015">
        <v>2.055779563041904E-2</v>
      </c>
      <c r="H14" s="1014">
        <v>3163.6992800000153</v>
      </c>
      <c r="I14" s="1014">
        <v>94546.249950000056</v>
      </c>
    </row>
    <row r="15" spans="1:12" s="64" customFormat="1">
      <c r="A15" s="981" t="s">
        <v>199</v>
      </c>
      <c r="B15" s="1013">
        <v>1311</v>
      </c>
      <c r="C15" s="1013">
        <v>144.75067000000001</v>
      </c>
      <c r="D15" s="1013">
        <v>0</v>
      </c>
      <c r="E15" s="1013">
        <v>0</v>
      </c>
      <c r="F15" s="1014">
        <v>1455.7506699999999</v>
      </c>
      <c r="G15" s="1015">
        <v>-1.9816430942081298E-2</v>
      </c>
      <c r="H15" s="1014">
        <v>14844.607829999906</v>
      </c>
      <c r="I15" s="1014">
        <v>170585.87041999988</v>
      </c>
    </row>
    <row r="16" spans="1:12" s="64" customFormat="1">
      <c r="A16" s="981" t="s">
        <v>200</v>
      </c>
      <c r="B16" s="1013">
        <v>24.8</v>
      </c>
      <c r="C16" s="1013">
        <v>1282.74892</v>
      </c>
      <c r="D16" s="1013">
        <v>0</v>
      </c>
      <c r="E16" s="1013">
        <v>42.999169999999999</v>
      </c>
      <c r="F16" s="1014">
        <v>1350.54809</v>
      </c>
      <c r="G16" s="1015">
        <v>0.19509367492935303</v>
      </c>
      <c r="H16" s="1014">
        <v>10969.641319999966</v>
      </c>
      <c r="I16" s="1014">
        <v>270212.78805999999</v>
      </c>
    </row>
    <row r="17" spans="1:12" s="64" customFormat="1">
      <c r="A17" s="981" t="s">
        <v>668</v>
      </c>
      <c r="B17" s="1013">
        <v>279.89999999999998</v>
      </c>
      <c r="C17" s="1013">
        <v>5.8520000000000003</v>
      </c>
      <c r="D17" s="1013">
        <v>0</v>
      </c>
      <c r="E17" s="1013">
        <v>0</v>
      </c>
      <c r="F17" s="1014">
        <v>285.75199999999995</v>
      </c>
      <c r="G17" s="1015">
        <v>-5.9964471346799386E-2</v>
      </c>
      <c r="H17" s="1014">
        <v>2903.8523400000049</v>
      </c>
      <c r="I17" s="1014">
        <v>40709.817750000002</v>
      </c>
    </row>
    <row r="18" spans="1:12" s="64" customFormat="1">
      <c r="A18" s="980" t="s">
        <v>201</v>
      </c>
      <c r="B18" s="1013">
        <v>262.25</v>
      </c>
      <c r="C18" s="1013">
        <v>21.178999999999998</v>
      </c>
      <c r="D18" s="1013">
        <v>0</v>
      </c>
      <c r="E18" s="1013">
        <v>0</v>
      </c>
      <c r="F18" s="1014">
        <v>283.42899999999997</v>
      </c>
      <c r="G18" s="1015">
        <v>5.6772014235582091E-3</v>
      </c>
      <c r="H18" s="1014">
        <v>2945.9520000000011</v>
      </c>
      <c r="I18" s="1014">
        <v>25977.236020000008</v>
      </c>
    </row>
    <row r="19" spans="1:12" s="64" customFormat="1">
      <c r="A19" s="980" t="s">
        <v>202</v>
      </c>
      <c r="B19" s="1013">
        <v>119</v>
      </c>
      <c r="C19" s="1013">
        <v>83.015330000000006</v>
      </c>
      <c r="D19" s="1013">
        <v>0</v>
      </c>
      <c r="E19" s="1013">
        <v>8.5212299999999992</v>
      </c>
      <c r="F19" s="1014">
        <v>210.53656000000001</v>
      </c>
      <c r="G19" s="1015">
        <v>0.61220128723978595</v>
      </c>
      <c r="H19" s="1014">
        <v>2499.1463200000071</v>
      </c>
      <c r="I19" s="1014">
        <v>40343.056309999993</v>
      </c>
    </row>
    <row r="20" spans="1:12" s="64" customFormat="1">
      <c r="A20" s="980" t="s">
        <v>207</v>
      </c>
      <c r="B20" s="1013">
        <v>23.483000000000001</v>
      </c>
      <c r="C20" s="1013">
        <v>10.06767</v>
      </c>
      <c r="D20" s="1013">
        <v>0</v>
      </c>
      <c r="E20" s="1013">
        <v>0</v>
      </c>
      <c r="F20" s="1014">
        <v>33.550669999999997</v>
      </c>
      <c r="G20" s="1015">
        <v>-8.8416408503016797E-2</v>
      </c>
      <c r="H20" s="1014">
        <v>369.78582999999935</v>
      </c>
      <c r="I20" s="1014">
        <v>2315.7547899999995</v>
      </c>
    </row>
    <row r="21" spans="1:12" s="64" customFormat="1">
      <c r="A21" s="980" t="s">
        <v>240</v>
      </c>
      <c r="B21" s="1013">
        <v>1.1000000000000001</v>
      </c>
      <c r="C21" s="1013">
        <v>39.54</v>
      </c>
      <c r="D21" s="1013">
        <v>0</v>
      </c>
      <c r="E21" s="1013">
        <v>0</v>
      </c>
      <c r="F21" s="1014">
        <v>40.64</v>
      </c>
      <c r="G21" s="1015">
        <v>-0.16171617161716167</v>
      </c>
      <c r="H21" s="1014">
        <v>394.86400000000003</v>
      </c>
      <c r="I21" s="1014">
        <v>1568.56224</v>
      </c>
    </row>
    <row r="22" spans="1:12" s="64" customFormat="1">
      <c r="A22" s="980" t="s">
        <v>239</v>
      </c>
      <c r="B22" s="1013">
        <v>0</v>
      </c>
      <c r="C22" s="1013">
        <v>15.81235</v>
      </c>
      <c r="D22" s="1013">
        <v>0</v>
      </c>
      <c r="E22" s="1013">
        <v>0</v>
      </c>
      <c r="F22" s="1014">
        <v>15.81235</v>
      </c>
      <c r="G22" s="1015">
        <v>0.68162820376475586</v>
      </c>
      <c r="H22" s="1014">
        <v>7825.7419400000072</v>
      </c>
      <c r="I22" s="1014">
        <v>62639.11998000001</v>
      </c>
    </row>
    <row r="23" spans="1:12" s="64" customFormat="1">
      <c r="A23" s="980" t="s">
        <v>203</v>
      </c>
      <c r="B23" s="1013">
        <v>0</v>
      </c>
      <c r="C23" s="1013">
        <v>456.11245000000002</v>
      </c>
      <c r="D23" s="1013">
        <v>0</v>
      </c>
      <c r="E23" s="1013">
        <v>0</v>
      </c>
      <c r="F23" s="1014">
        <v>456.11245000000002</v>
      </c>
      <c r="G23" s="1015">
        <v>-7.380833343029547E-2</v>
      </c>
      <c r="H23" s="1014">
        <v>2663.0534699999989</v>
      </c>
      <c r="I23" s="1014">
        <v>34820.59463</v>
      </c>
    </row>
    <row r="24" spans="1:12" s="64" customFormat="1">
      <c r="A24" s="979" t="s">
        <v>204</v>
      </c>
      <c r="B24" s="1013">
        <v>0</v>
      </c>
      <c r="C24" s="1013">
        <v>317.00475</v>
      </c>
      <c r="D24" s="1013">
        <v>0</v>
      </c>
      <c r="E24" s="1013">
        <v>0</v>
      </c>
      <c r="F24" s="1014">
        <v>317.00475</v>
      </c>
      <c r="G24" s="1015">
        <v>0.50989550203154099</v>
      </c>
      <c r="H24" s="1014">
        <v>2495.6343000000052</v>
      </c>
      <c r="I24" s="1014">
        <v>36900.029350000019</v>
      </c>
    </row>
    <row r="25" spans="1:12" s="64" customFormat="1">
      <c r="A25" s="980" t="s">
        <v>205</v>
      </c>
      <c r="B25" s="1013">
        <v>0</v>
      </c>
      <c r="C25" s="1013">
        <v>239.16799</v>
      </c>
      <c r="D25" s="1013">
        <v>0</v>
      </c>
      <c r="E25" s="1013">
        <v>0</v>
      </c>
      <c r="F25" s="1014">
        <v>239.16799</v>
      </c>
      <c r="G25" s="1015">
        <v>5.5880367576778944E-2</v>
      </c>
      <c r="H25" s="1014">
        <v>3140.8856099999939</v>
      </c>
      <c r="I25" s="1014">
        <v>35550.316549999989</v>
      </c>
    </row>
    <row r="26" spans="1:12" s="64" customFormat="1">
      <c r="A26" s="980" t="s">
        <v>206</v>
      </c>
      <c r="B26" s="1013">
        <v>0</v>
      </c>
      <c r="C26" s="1013">
        <v>122.83299000000001</v>
      </c>
      <c r="D26" s="1013">
        <v>0</v>
      </c>
      <c r="E26" s="1013">
        <v>0</v>
      </c>
      <c r="F26" s="1014">
        <v>122.83299000000001</v>
      </c>
      <c r="G26" s="1015">
        <v>0.1504358446965337</v>
      </c>
      <c r="H26" s="1014">
        <v>1225.2188899999892</v>
      </c>
      <c r="I26" s="1014">
        <v>44643.522940000032</v>
      </c>
    </row>
    <row r="27" spans="1:12" s="64" customFormat="1" ht="21.6" customHeight="1">
      <c r="A27" s="952" t="s">
        <v>1121</v>
      </c>
      <c r="B27" s="1016">
        <v>4044.3148000000006</v>
      </c>
      <c r="C27" s="1016">
        <v>3772.8256200000001</v>
      </c>
      <c r="D27" s="1016">
        <v>0</v>
      </c>
      <c r="E27" s="1016">
        <v>57.961410000000001</v>
      </c>
      <c r="F27" s="1016">
        <v>7875.1018300000014</v>
      </c>
      <c r="G27" s="1033">
        <v>4.7308491213434944E-2</v>
      </c>
      <c r="H27" s="1016">
        <v>83391.274229999864</v>
      </c>
      <c r="I27" s="1016">
        <v>1376845.7152399996</v>
      </c>
    </row>
    <row r="28" spans="1:12">
      <c r="A28" s="29" t="s">
        <v>573</v>
      </c>
      <c r="I28" s="960"/>
      <c r="J28" s="960"/>
      <c r="K28" s="960"/>
      <c r="L28" s="961"/>
    </row>
    <row r="29" spans="1:12">
      <c r="A29" s="33" t="s">
        <v>988</v>
      </c>
      <c r="B29" s="844"/>
      <c r="C29" s="945"/>
      <c r="D29" s="769"/>
      <c r="E29" s="843"/>
      <c r="F29" s="843"/>
      <c r="G29" s="843"/>
      <c r="I29" s="960"/>
      <c r="J29" s="960"/>
      <c r="K29" s="960"/>
      <c r="L29" s="961"/>
    </row>
    <row r="30" spans="1:12" ht="12.75" customHeight="1">
      <c r="A30" s="268" t="s">
        <v>1233</v>
      </c>
    </row>
    <row r="31" spans="1:12" ht="12.75" customHeight="1">
      <c r="A31" s="1005" t="s">
        <v>1191</v>
      </c>
    </row>
    <row r="32" spans="1:12" ht="12.75" customHeight="1"/>
    <row r="33" spans="1:13">
      <c r="A33" s="153" t="s">
        <v>1128</v>
      </c>
      <c r="H33" s="941"/>
      <c r="L33" s="140" t="str">
        <f>I1</f>
        <v>Listopad 2021.</v>
      </c>
    </row>
    <row r="34" spans="1:13">
      <c r="A34" s="570" t="s">
        <v>1129</v>
      </c>
      <c r="H34" s="942"/>
      <c r="L34" s="545" t="str">
        <f>I2</f>
        <v>October 2021</v>
      </c>
    </row>
    <row r="35" spans="1:13" ht="10.199999999999999" customHeight="1">
      <c r="A35" s="570"/>
      <c r="H35" s="942"/>
    </row>
    <row r="36" spans="1:13" ht="10.199999999999999" customHeight="1">
      <c r="A36" s="570"/>
      <c r="H36" s="942"/>
      <c r="L36" s="14" t="s">
        <v>581</v>
      </c>
    </row>
    <row r="37" spans="1:13" s="64" customFormat="1" ht="14.4" customHeight="1">
      <c r="A37" s="1106" t="s">
        <v>1185</v>
      </c>
      <c r="B37" s="1107" t="s">
        <v>1230</v>
      </c>
      <c r="C37" s="1107"/>
      <c r="D37" s="1107"/>
      <c r="E37" s="1107"/>
      <c r="F37" s="1111" t="s">
        <v>1169</v>
      </c>
      <c r="G37" s="1111"/>
      <c r="H37" s="1111"/>
      <c r="I37" s="1109" t="s">
        <v>1168</v>
      </c>
      <c r="J37" s="1110" t="s">
        <v>1163</v>
      </c>
      <c r="K37" s="1106" t="s">
        <v>1165</v>
      </c>
      <c r="L37" s="1106" t="s">
        <v>1188</v>
      </c>
      <c r="M37" s="946"/>
    </row>
    <row r="38" spans="1:13" s="64" customFormat="1" ht="94.95" customHeight="1">
      <c r="A38" s="1106"/>
      <c r="B38" s="994" t="s">
        <v>1171</v>
      </c>
      <c r="C38" s="994" t="s">
        <v>1172</v>
      </c>
      <c r="D38" s="994" t="s">
        <v>1173</v>
      </c>
      <c r="E38" s="994" t="s">
        <v>1174</v>
      </c>
      <c r="F38" s="994" t="s">
        <v>1170</v>
      </c>
      <c r="G38" s="994" t="s">
        <v>1175</v>
      </c>
      <c r="H38" s="994" t="s">
        <v>1122</v>
      </c>
      <c r="I38" s="1109"/>
      <c r="J38" s="1110"/>
      <c r="K38" s="1106"/>
      <c r="L38" s="1106"/>
    </row>
    <row r="39" spans="1:13" s="64" customFormat="1">
      <c r="A39" s="979" t="s">
        <v>906</v>
      </c>
      <c r="B39" s="1013">
        <v>0</v>
      </c>
      <c r="C39" s="1013">
        <v>0</v>
      </c>
      <c r="D39" s="1013">
        <v>0</v>
      </c>
      <c r="E39" s="1013">
        <v>0</v>
      </c>
      <c r="F39" s="1013">
        <v>0</v>
      </c>
      <c r="G39" s="1013">
        <v>74.333910000000003</v>
      </c>
      <c r="H39" s="1013">
        <v>0</v>
      </c>
      <c r="I39" s="1014">
        <v>74.333910000000003</v>
      </c>
      <c r="J39" s="1017">
        <v>1</v>
      </c>
      <c r="K39" s="1014">
        <v>530.49671000000035</v>
      </c>
      <c r="L39" s="1014">
        <v>2293.3837100000005</v>
      </c>
    </row>
    <row r="40" spans="1:13" s="64" customFormat="1">
      <c r="A40" s="979" t="s">
        <v>890</v>
      </c>
      <c r="B40" s="1013">
        <v>189.72039999999998</v>
      </c>
      <c r="C40" s="1013">
        <v>0</v>
      </c>
      <c r="D40" s="1013">
        <v>0</v>
      </c>
      <c r="E40" s="1013">
        <v>5.2767499999999998</v>
      </c>
      <c r="F40" s="1013">
        <v>0</v>
      </c>
      <c r="G40" s="1013">
        <v>125.81064000000001</v>
      </c>
      <c r="H40" s="1013">
        <v>0</v>
      </c>
      <c r="I40" s="1014">
        <v>320.80778999999995</v>
      </c>
      <c r="J40" s="1017">
        <v>1</v>
      </c>
      <c r="K40" s="1014">
        <v>524.92773000000079</v>
      </c>
      <c r="L40" s="1014">
        <v>4470.0658400000002</v>
      </c>
    </row>
    <row r="41" spans="1:13" s="64" customFormat="1">
      <c r="A41" s="979" t="s">
        <v>194</v>
      </c>
      <c r="B41" s="1013">
        <v>161.90010000000001</v>
      </c>
      <c r="C41" s="1013">
        <v>0</v>
      </c>
      <c r="D41" s="1013">
        <v>0</v>
      </c>
      <c r="E41" s="1013">
        <v>0</v>
      </c>
      <c r="F41" s="1013">
        <v>0</v>
      </c>
      <c r="G41" s="1013">
        <v>0</v>
      </c>
      <c r="H41" s="1013">
        <v>0</v>
      </c>
      <c r="I41" s="1014">
        <v>161.90010000000001</v>
      </c>
      <c r="J41" s="1017">
        <v>1</v>
      </c>
      <c r="K41" s="1014">
        <v>1259.5161000000044</v>
      </c>
      <c r="L41" s="1014">
        <v>28883.524370000017</v>
      </c>
    </row>
    <row r="42" spans="1:13" s="64" customFormat="1">
      <c r="A42" s="979" t="s">
        <v>908</v>
      </c>
      <c r="B42" s="1013">
        <v>693.98380000000009</v>
      </c>
      <c r="C42" s="1013">
        <v>0</v>
      </c>
      <c r="D42" s="1013">
        <v>0</v>
      </c>
      <c r="E42" s="1013">
        <v>0</v>
      </c>
      <c r="F42" s="1013">
        <v>0</v>
      </c>
      <c r="G42" s="1013">
        <v>0</v>
      </c>
      <c r="H42" s="1013">
        <v>0</v>
      </c>
      <c r="I42" s="1014">
        <v>693.98380000000009</v>
      </c>
      <c r="J42" s="1017">
        <v>-0.29777153928904632</v>
      </c>
      <c r="K42" s="1014">
        <v>6670.9613599999939</v>
      </c>
      <c r="L42" s="1014">
        <v>35251.519409999994</v>
      </c>
      <c r="M42" s="1029"/>
    </row>
    <row r="43" spans="1:13" s="64" customFormat="1">
      <c r="A43" s="979" t="s">
        <v>195</v>
      </c>
      <c r="B43" s="1013">
        <v>0</v>
      </c>
      <c r="C43" s="1013">
        <v>0</v>
      </c>
      <c r="D43" s="1013">
        <v>0</v>
      </c>
      <c r="E43" s="1013">
        <v>0</v>
      </c>
      <c r="F43" s="1013">
        <v>0</v>
      </c>
      <c r="G43" s="1013">
        <v>2.32992</v>
      </c>
      <c r="H43" s="1013">
        <v>0</v>
      </c>
      <c r="I43" s="1014">
        <v>2.32992</v>
      </c>
      <c r="J43" s="1017">
        <v>1</v>
      </c>
      <c r="K43" s="1014">
        <v>29.569090000000017</v>
      </c>
      <c r="L43" s="1014">
        <v>343.03626000000008</v>
      </c>
    </row>
    <row r="44" spans="1:13" s="64" customFormat="1">
      <c r="A44" s="979" t="s">
        <v>196</v>
      </c>
      <c r="B44" s="1013">
        <v>0</v>
      </c>
      <c r="C44" s="1013">
        <v>0</v>
      </c>
      <c r="D44" s="1013">
        <v>0</v>
      </c>
      <c r="E44" s="1013">
        <v>0</v>
      </c>
      <c r="F44" s="1013">
        <v>0</v>
      </c>
      <c r="G44" s="1013">
        <v>770.79900999999995</v>
      </c>
      <c r="H44" s="1013">
        <v>0</v>
      </c>
      <c r="I44" s="1014">
        <v>770.79900999999995</v>
      </c>
      <c r="J44" s="1017">
        <v>-0.21376059250620882</v>
      </c>
      <c r="K44" s="1014">
        <v>4850.7487699999983</v>
      </c>
      <c r="L44" s="1014">
        <v>30570.801319999999</v>
      </c>
    </row>
    <row r="45" spans="1:13" s="64" customFormat="1">
      <c r="A45" s="980" t="s">
        <v>197</v>
      </c>
      <c r="B45" s="1013">
        <v>18.831199999999999</v>
      </c>
      <c r="C45" s="1013">
        <v>0</v>
      </c>
      <c r="D45" s="1013">
        <v>0</v>
      </c>
      <c r="E45" s="1013">
        <v>0</v>
      </c>
      <c r="F45" s="1013">
        <v>0</v>
      </c>
      <c r="G45" s="1013">
        <v>665.12424999999996</v>
      </c>
      <c r="H45" s="1013">
        <v>0</v>
      </c>
      <c r="I45" s="1014">
        <v>683.95544999999993</v>
      </c>
      <c r="J45" s="1017">
        <v>-0.2121396522282315</v>
      </c>
      <c r="K45" s="1014">
        <v>6366.680969999994</v>
      </c>
      <c r="L45" s="1014">
        <v>49959.418869999994</v>
      </c>
    </row>
    <row r="46" spans="1:13" s="64" customFormat="1">
      <c r="A46" s="981" t="s">
        <v>198</v>
      </c>
      <c r="B46" s="1013">
        <v>0</v>
      </c>
      <c r="C46" s="1013">
        <v>0</v>
      </c>
      <c r="D46" s="1013">
        <v>108.34804</v>
      </c>
      <c r="E46" s="1013">
        <v>30.985150000000001</v>
      </c>
      <c r="F46" s="1013">
        <v>0</v>
      </c>
      <c r="G46" s="1013">
        <v>0</v>
      </c>
      <c r="H46" s="1013">
        <v>0</v>
      </c>
      <c r="I46" s="1014">
        <v>139.33319</v>
      </c>
      <c r="J46" s="1017">
        <v>8.6297342861989979E-2</v>
      </c>
      <c r="K46" s="1014">
        <v>2099.7702900000004</v>
      </c>
      <c r="L46" s="1014">
        <v>41672.81486999998</v>
      </c>
    </row>
    <row r="47" spans="1:13" s="64" customFormat="1">
      <c r="A47" s="981" t="s">
        <v>199</v>
      </c>
      <c r="B47" s="1013">
        <v>0</v>
      </c>
      <c r="C47" s="1013">
        <v>0</v>
      </c>
      <c r="D47" s="1013">
        <v>238.00591</v>
      </c>
      <c r="E47" s="1013">
        <v>98.413679999999999</v>
      </c>
      <c r="F47" s="1013">
        <v>0</v>
      </c>
      <c r="G47" s="1013">
        <v>0</v>
      </c>
      <c r="H47" s="1013">
        <v>0</v>
      </c>
      <c r="I47" s="1014">
        <v>336.41958999999997</v>
      </c>
      <c r="J47" s="1017">
        <v>-0.37565686065181236</v>
      </c>
      <c r="K47" s="1014">
        <v>5473.0313700000042</v>
      </c>
      <c r="L47" s="1014">
        <v>24727.058280000001</v>
      </c>
    </row>
    <row r="48" spans="1:13" s="64" customFormat="1">
      <c r="A48" s="981" t="s">
        <v>200</v>
      </c>
      <c r="B48" s="1013">
        <v>44.356629999999996</v>
      </c>
      <c r="C48" s="1013">
        <v>0</v>
      </c>
      <c r="D48" s="1013">
        <v>233.99262999999999</v>
      </c>
      <c r="E48" s="1013">
        <v>237.27026000000001</v>
      </c>
      <c r="F48" s="1013">
        <v>269.83348999999998</v>
      </c>
      <c r="G48" s="1013">
        <v>0</v>
      </c>
      <c r="H48" s="1013">
        <v>0</v>
      </c>
      <c r="I48" s="1014">
        <v>785.45300999999995</v>
      </c>
      <c r="J48" s="1017">
        <v>0.75798836408422821</v>
      </c>
      <c r="K48" s="1014">
        <v>6088.7128900000098</v>
      </c>
      <c r="L48" s="1014">
        <v>120590.27939999998</v>
      </c>
    </row>
    <row r="49" spans="1:12" s="64" customFormat="1">
      <c r="A49" s="981" t="s">
        <v>668</v>
      </c>
      <c r="B49" s="1013">
        <v>0</v>
      </c>
      <c r="C49" s="1013">
        <v>0</v>
      </c>
      <c r="D49" s="1013">
        <v>3.9582700000000002</v>
      </c>
      <c r="E49" s="1013">
        <v>2.8055599999999998</v>
      </c>
      <c r="F49" s="1013">
        <v>17.28023</v>
      </c>
      <c r="G49" s="1013">
        <v>0</v>
      </c>
      <c r="H49" s="1013">
        <v>0</v>
      </c>
      <c r="I49" s="1014">
        <v>24.044060000000002</v>
      </c>
      <c r="J49" s="1017">
        <v>0.71221793053158122</v>
      </c>
      <c r="K49" s="1014">
        <v>200.09376999999998</v>
      </c>
      <c r="L49" s="1014">
        <v>453.08760999999998</v>
      </c>
    </row>
    <row r="50" spans="1:12" s="64" customFormat="1">
      <c r="A50" s="980" t="s">
        <v>201</v>
      </c>
      <c r="B50" s="1013">
        <v>0</v>
      </c>
      <c r="C50" s="1013">
        <v>0</v>
      </c>
      <c r="D50" s="1013">
        <v>0</v>
      </c>
      <c r="E50" s="1013">
        <v>10</v>
      </c>
      <c r="F50" s="1013">
        <v>0</v>
      </c>
      <c r="G50" s="1013">
        <v>8.5887900000000013</v>
      </c>
      <c r="H50" s="1013">
        <v>0</v>
      </c>
      <c r="I50" s="1014">
        <v>18.588790000000003</v>
      </c>
      <c r="J50" s="1017">
        <v>0.54822849975305021</v>
      </c>
      <c r="K50" s="1014">
        <v>816.25859999999921</v>
      </c>
      <c r="L50" s="1014">
        <v>5307.5460999999996</v>
      </c>
    </row>
    <row r="51" spans="1:12" s="64" customFormat="1">
      <c r="A51" s="980" t="s">
        <v>202</v>
      </c>
      <c r="B51" s="1013">
        <v>0</v>
      </c>
      <c r="C51" s="1013">
        <v>0</v>
      </c>
      <c r="D51" s="1013">
        <v>0</v>
      </c>
      <c r="E51" s="1013">
        <v>10</v>
      </c>
      <c r="F51" s="1013">
        <v>0</v>
      </c>
      <c r="G51" s="1013">
        <v>22.032419999999998</v>
      </c>
      <c r="H51" s="1013">
        <v>0</v>
      </c>
      <c r="I51" s="1014">
        <v>32.032420000000002</v>
      </c>
      <c r="J51" s="1017">
        <v>0.8529312916957581</v>
      </c>
      <c r="K51" s="1014">
        <v>474.18494999999984</v>
      </c>
      <c r="L51" s="1014">
        <v>1571.6856599999999</v>
      </c>
    </row>
    <row r="52" spans="1:12" s="64" customFormat="1">
      <c r="A52" s="980" t="s">
        <v>207</v>
      </c>
      <c r="B52" s="1013">
        <v>0</v>
      </c>
      <c r="C52" s="1013">
        <v>0</v>
      </c>
      <c r="D52" s="1013">
        <v>0</v>
      </c>
      <c r="E52" s="1013">
        <v>0</v>
      </c>
      <c r="F52" s="1013">
        <v>0</v>
      </c>
      <c r="G52" s="1013">
        <v>0</v>
      </c>
      <c r="H52" s="1013">
        <v>0</v>
      </c>
      <c r="I52" s="1014">
        <v>0</v>
      </c>
      <c r="J52" s="1017" t="s">
        <v>145</v>
      </c>
      <c r="K52" s="1014">
        <v>0</v>
      </c>
      <c r="L52" s="1014">
        <v>0</v>
      </c>
    </row>
    <row r="53" spans="1:12" s="64" customFormat="1">
      <c r="A53" s="980" t="s">
        <v>240</v>
      </c>
      <c r="B53" s="1013">
        <v>0</v>
      </c>
      <c r="C53" s="1013">
        <v>0</v>
      </c>
      <c r="D53" s="1013">
        <v>0</v>
      </c>
      <c r="E53" s="1013">
        <v>8.4614699999999985</v>
      </c>
      <c r="F53" s="1013">
        <v>0</v>
      </c>
      <c r="G53" s="1013">
        <v>0</v>
      </c>
      <c r="H53" s="1013">
        <v>0</v>
      </c>
      <c r="I53" s="1014">
        <v>8.4614699999999985</v>
      </c>
      <c r="J53" s="1017">
        <v>0.37073360386849052</v>
      </c>
      <c r="K53" s="1014">
        <v>52.24472999999999</v>
      </c>
      <c r="L53" s="1014">
        <v>65.091839999999991</v>
      </c>
    </row>
    <row r="54" spans="1:12" s="64" customFormat="1">
      <c r="A54" s="980" t="s">
        <v>239</v>
      </c>
      <c r="B54" s="1013">
        <v>0</v>
      </c>
      <c r="C54" s="1013">
        <v>0</v>
      </c>
      <c r="D54" s="1013">
        <v>0</v>
      </c>
      <c r="E54" s="1013">
        <v>181.04929999999999</v>
      </c>
      <c r="F54" s="1013">
        <v>4.1861499999999996</v>
      </c>
      <c r="G54" s="1013">
        <v>107.06761</v>
      </c>
      <c r="H54" s="1013">
        <v>0</v>
      </c>
      <c r="I54" s="1014">
        <v>292.30305999999996</v>
      </c>
      <c r="J54" s="1017">
        <v>-0.15152077930854013</v>
      </c>
      <c r="K54" s="1014">
        <v>3535.5640199999998</v>
      </c>
      <c r="L54" s="1014">
        <v>9797.8631999999998</v>
      </c>
    </row>
    <row r="55" spans="1:12" s="64" customFormat="1">
      <c r="A55" s="980" t="s">
        <v>203</v>
      </c>
      <c r="B55" s="1013">
        <v>0</v>
      </c>
      <c r="C55" s="1013">
        <v>0</v>
      </c>
      <c r="D55" s="1013">
        <v>13.937419999999999</v>
      </c>
      <c r="E55" s="1013">
        <v>0</v>
      </c>
      <c r="F55" s="1013">
        <v>0</v>
      </c>
      <c r="G55" s="1013">
        <v>0</v>
      </c>
      <c r="H55" s="1013">
        <v>0</v>
      </c>
      <c r="I55" s="1014">
        <v>13.937419999999999</v>
      </c>
      <c r="J55" s="1017">
        <v>-0.91673207157277248</v>
      </c>
      <c r="K55" s="1014">
        <v>938.08827999999994</v>
      </c>
      <c r="L55" s="1014">
        <v>12318.14179</v>
      </c>
    </row>
    <row r="56" spans="1:12" s="64" customFormat="1">
      <c r="A56" s="979" t="s">
        <v>204</v>
      </c>
      <c r="B56" s="1013">
        <v>138.23751000000001</v>
      </c>
      <c r="C56" s="1013">
        <v>0</v>
      </c>
      <c r="D56" s="1013">
        <v>21.303090000000001</v>
      </c>
      <c r="E56" s="1013">
        <v>72.477119999999999</v>
      </c>
      <c r="F56" s="1013">
        <v>0</v>
      </c>
      <c r="G56" s="1013">
        <v>0</v>
      </c>
      <c r="H56" s="1013">
        <v>0</v>
      </c>
      <c r="I56" s="1014">
        <v>232.01772</v>
      </c>
      <c r="J56" s="1017">
        <v>0.12190240774749839</v>
      </c>
      <c r="K56" s="1014">
        <v>1943.4263900000024</v>
      </c>
      <c r="L56" s="1014">
        <v>12655.903559999997</v>
      </c>
    </row>
    <row r="57" spans="1:12" s="64" customFormat="1">
      <c r="A57" s="980" t="s">
        <v>205</v>
      </c>
      <c r="B57" s="1013">
        <v>0</v>
      </c>
      <c r="C57" s="1013">
        <v>0</v>
      </c>
      <c r="D57" s="1013">
        <v>22.560959999999998</v>
      </c>
      <c r="E57" s="1013">
        <v>14.28684</v>
      </c>
      <c r="F57" s="1013">
        <v>0</v>
      </c>
      <c r="G57" s="1013">
        <v>0</v>
      </c>
      <c r="H57" s="1013">
        <v>0</v>
      </c>
      <c r="I57" s="1014">
        <v>36.847799999999999</v>
      </c>
      <c r="J57" s="1017">
        <v>-0.30471952862264173</v>
      </c>
      <c r="K57" s="1014">
        <v>412.6898899999992</v>
      </c>
      <c r="L57" s="1014">
        <v>3441.8884599999992</v>
      </c>
    </row>
    <row r="58" spans="1:12" s="64" customFormat="1">
      <c r="A58" s="980" t="s">
        <v>206</v>
      </c>
      <c r="B58" s="1013">
        <v>3.1843499999999998</v>
      </c>
      <c r="C58" s="1013">
        <v>0</v>
      </c>
      <c r="D58" s="1013">
        <v>31.799700000000001</v>
      </c>
      <c r="E58" s="1013">
        <v>60.437309999999997</v>
      </c>
      <c r="F58" s="1013">
        <v>59.197199999999995</v>
      </c>
      <c r="G58" s="1013">
        <v>0</v>
      </c>
      <c r="H58" s="1013">
        <v>0</v>
      </c>
      <c r="I58" s="1014">
        <v>154.61856</v>
      </c>
      <c r="J58" s="1017">
        <v>1.5285781709486526</v>
      </c>
      <c r="K58" s="1014">
        <v>1130.6252400000012</v>
      </c>
      <c r="L58" s="1014">
        <v>20467.506419999998</v>
      </c>
    </row>
    <row r="59" spans="1:12" s="64" customFormat="1" ht="23.4" customHeight="1">
      <c r="A59" s="952" t="s">
        <v>1121</v>
      </c>
      <c r="B59" s="1016">
        <v>1250.21399</v>
      </c>
      <c r="C59" s="1016">
        <v>0</v>
      </c>
      <c r="D59" s="1016">
        <v>673.90602000000001</v>
      </c>
      <c r="E59" s="1016">
        <v>731.46343999999999</v>
      </c>
      <c r="F59" s="1016">
        <v>350.49707000000001</v>
      </c>
      <c r="G59" s="1016">
        <v>1776.08655</v>
      </c>
      <c r="H59" s="1016">
        <v>0</v>
      </c>
      <c r="I59" s="1016">
        <v>4782.1670699999995</v>
      </c>
      <c r="J59" s="1033">
        <v>-1.0513065874703242E-2</v>
      </c>
      <c r="K59" s="1016">
        <v>43397.591150000015</v>
      </c>
      <c r="L59" s="1016">
        <v>427215.76341000007</v>
      </c>
    </row>
    <row r="60" spans="1:12" ht="12.75" customHeight="1">
      <c r="A60" s="33" t="s">
        <v>988</v>
      </c>
      <c r="H60" s="184"/>
    </row>
    <row r="61" spans="1:12" ht="12.75" customHeight="1">
      <c r="A61" s="268" t="s">
        <v>1234</v>
      </c>
      <c r="B61" s="184"/>
      <c r="C61" s="184"/>
      <c r="D61" s="184"/>
      <c r="E61" s="184"/>
      <c r="F61" s="184"/>
      <c r="G61" s="184"/>
      <c r="H61" s="184"/>
    </row>
    <row r="62" spans="1:12">
      <c r="A62" s="1005" t="s">
        <v>1192</v>
      </c>
    </row>
    <row r="63" spans="1:12">
      <c r="A63" s="631" t="s">
        <v>83</v>
      </c>
    </row>
    <row r="64" spans="1:12">
      <c r="L64" s="834" t="s">
        <v>1135</v>
      </c>
    </row>
    <row r="65" spans="9:12" ht="12.75" customHeight="1"/>
    <row r="66" spans="9:12" ht="12.75" customHeight="1"/>
    <row r="67" spans="9:12" ht="12.75" customHeight="1"/>
    <row r="68" spans="9:12" ht="12.75" customHeight="1"/>
    <row r="69" spans="9:12" ht="12.75" customHeight="1"/>
    <row r="70" spans="9:12" ht="12.75" customHeight="1"/>
    <row r="71" spans="9:12" ht="12.75" customHeight="1"/>
    <row r="72" spans="9:12" ht="12.75" customHeight="1">
      <c r="I72" s="204"/>
      <c r="J72" s="204"/>
      <c r="K72" s="204"/>
      <c r="L72" s="204"/>
    </row>
    <row r="73" spans="9:12" ht="12.75" customHeight="1">
      <c r="I73" s="204"/>
      <c r="J73" s="204"/>
      <c r="K73" s="204"/>
      <c r="L73" s="204"/>
    </row>
    <row r="74" spans="9:12" ht="12.75" customHeight="1">
      <c r="I74" s="204"/>
      <c r="J74" s="204"/>
      <c r="K74" s="204"/>
      <c r="L74" s="204"/>
    </row>
    <row r="75" spans="9:12" ht="12.75" customHeight="1">
      <c r="I75" s="1132"/>
      <c r="J75" s="1132"/>
      <c r="K75" s="204"/>
      <c r="L75" s="204"/>
    </row>
    <row r="76" spans="9:12" ht="12.75" customHeight="1">
      <c r="I76" s="337"/>
      <c r="J76" s="1129"/>
      <c r="K76" s="204"/>
      <c r="L76" s="204"/>
    </row>
    <row r="77" spans="9:12" ht="12.75" customHeight="1">
      <c r="I77" s="339"/>
      <c r="J77" s="1130"/>
      <c r="K77" s="204"/>
      <c r="L77" s="204"/>
    </row>
    <row r="78" spans="9:12" ht="12.75" customHeight="1">
      <c r="I78" s="341"/>
      <c r="J78" s="342"/>
      <c r="K78" s="204"/>
      <c r="L78" s="204"/>
    </row>
    <row r="79" spans="9:12" ht="12.75" customHeight="1">
      <c r="I79" s="341"/>
      <c r="J79" s="342"/>
      <c r="K79" s="204"/>
      <c r="L79" s="204"/>
    </row>
    <row r="80" spans="9:12" ht="12.75" customHeight="1">
      <c r="I80" s="341"/>
      <c r="J80" s="342"/>
      <c r="K80" s="204"/>
      <c r="L80" s="204"/>
    </row>
    <row r="81" spans="1:12" ht="12.75" customHeight="1">
      <c r="I81" s="341"/>
      <c r="J81" s="342"/>
      <c r="K81" s="204"/>
      <c r="L81" s="204"/>
    </row>
    <row r="82" spans="1:12" ht="12.75" customHeight="1">
      <c r="I82" s="341"/>
      <c r="J82" s="342"/>
      <c r="K82" s="204"/>
      <c r="L82" s="204"/>
    </row>
    <row r="83" spans="1:12" ht="12.75" customHeight="1">
      <c r="I83" s="204"/>
      <c r="J83" s="204"/>
      <c r="K83" s="204"/>
      <c r="L83" s="204"/>
    </row>
    <row r="84" spans="1:12" ht="12.75" customHeight="1">
      <c r="I84" s="204"/>
      <c r="J84" s="204"/>
      <c r="K84" s="204"/>
      <c r="L84" s="204"/>
    </row>
    <row r="85" spans="1:12" ht="12.75" customHeight="1">
      <c r="I85" s="204"/>
      <c r="J85" s="204"/>
      <c r="K85" s="204"/>
      <c r="L85" s="204"/>
    </row>
    <row r="86" spans="1:12" ht="12.75" customHeight="1"/>
    <row r="87" spans="1:12" ht="12.75" customHeight="1"/>
    <row r="88" spans="1:12" ht="12.75" customHeight="1"/>
    <row r="89" spans="1:12" ht="12.75" customHeight="1">
      <c r="A89" s="48"/>
    </row>
    <row r="90" spans="1:12" ht="12.75" customHeight="1">
      <c r="A90" s="51"/>
    </row>
    <row r="91" spans="1:12" ht="12.75" customHeight="1"/>
    <row r="92" spans="1:12" ht="12.75" customHeight="1"/>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c r="D101" s="14"/>
    </row>
    <row r="102" spans="4:4" ht="12.75" customHeight="1"/>
    <row r="103" spans="4:4" ht="12.75" customHeight="1"/>
    <row r="104" spans="4:4" ht="12.75" customHeight="1"/>
    <row r="105" spans="4:4" ht="12.75" customHeight="1"/>
    <row r="106" spans="4:4" ht="12.75" customHeight="1"/>
    <row r="107" spans="4:4" ht="12.75" customHeight="1"/>
    <row r="108" spans="4:4" ht="12.75" customHeight="1"/>
  </sheetData>
  <mergeCells count="15">
    <mergeCell ref="I75:J75"/>
    <mergeCell ref="J76:J77"/>
    <mergeCell ref="B37:E37"/>
    <mergeCell ref="F37:H37"/>
    <mergeCell ref="B5:E5"/>
    <mergeCell ref="F5:F6"/>
    <mergeCell ref="G5:G6"/>
    <mergeCell ref="H5:H6"/>
    <mergeCell ref="I5:I6"/>
    <mergeCell ref="A5:A6"/>
    <mergeCell ref="I37:I38"/>
    <mergeCell ref="J37:J38"/>
    <mergeCell ref="K37:K38"/>
    <mergeCell ref="L37:L38"/>
    <mergeCell ref="A37:A38"/>
  </mergeCells>
  <hyperlinks>
    <hyperlink ref="A63" location="'2 Sadržaj'!A1" display="Sadržaj / Contents"/>
  </hyperlinks>
  <pageMargins left="0.70866141732283472" right="0.70866141732283472" top="0.74803149606299213" bottom="0.74803149606299213" header="0.31496062992125984" footer="0.31496062992125984"/>
  <pageSetup paperSize="9" scale="5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1"/>
  <sheetViews>
    <sheetView showGridLines="0" zoomScaleNormal="100" workbookViewId="0"/>
  </sheetViews>
  <sheetFormatPr defaultColWidth="8.88671875" defaultRowHeight="14.4"/>
  <cols>
    <col min="1" max="1" width="30.6640625" style="268" customWidth="1"/>
    <col min="2" max="2" width="13.33203125" style="268" bestFit="1" customWidth="1"/>
    <col min="3" max="3" width="9.5546875" style="268" customWidth="1"/>
    <col min="4" max="4" width="11.5546875" style="268" customWidth="1"/>
    <col min="5" max="5" width="11" style="268" customWidth="1"/>
    <col min="6" max="6" width="13.109375" style="268" bestFit="1" customWidth="1"/>
    <col min="7" max="7" width="12.109375" style="268" customWidth="1"/>
    <col min="8" max="8" width="6" style="268" customWidth="1"/>
    <col min="9" max="9" width="8.44140625" style="268" customWidth="1"/>
    <col min="10" max="10" width="8" style="268" customWidth="1"/>
    <col min="11" max="11" width="8.109375" style="268" bestFit="1" customWidth="1"/>
    <col min="12" max="12" width="9" style="268" customWidth="1"/>
    <col min="13" max="13" width="8.88671875" style="268" customWidth="1"/>
    <col min="14" max="16384" width="8.88671875" style="268"/>
  </cols>
  <sheetData>
    <row r="1" spans="1:8">
      <c r="A1" s="154" t="s">
        <v>1130</v>
      </c>
      <c r="G1" s="140" t="str">
        <f>Naslovnica!A20</f>
        <v>Listopad 2021.</v>
      </c>
    </row>
    <row r="2" spans="1:8">
      <c r="A2" s="543" t="s">
        <v>1131</v>
      </c>
      <c r="G2" s="545" t="str">
        <f>Naslovnica!A24</f>
        <v>October 2021</v>
      </c>
    </row>
    <row r="4" spans="1:8">
      <c r="A4" s="204"/>
      <c r="B4" s="204"/>
      <c r="C4" s="982"/>
      <c r="D4" s="982"/>
      <c r="E4" s="992"/>
      <c r="F4" s="992"/>
      <c r="G4" s="14" t="s">
        <v>581</v>
      </c>
    </row>
    <row r="5" spans="1:8" s="64" customFormat="1">
      <c r="A5" s="1123" t="s">
        <v>1190</v>
      </c>
      <c r="B5" s="1124" t="s">
        <v>1132</v>
      </c>
      <c r="C5" s="1124"/>
      <c r="D5" s="1124"/>
      <c r="E5" s="1124"/>
      <c r="F5" s="1124"/>
      <c r="G5" s="1124"/>
      <c r="H5" s="946"/>
    </row>
    <row r="6" spans="1:8" s="64" customFormat="1" ht="22.95" customHeight="1">
      <c r="A6" s="1123"/>
      <c r="B6" s="1125" t="str">
        <f>Naslovnica!A20</f>
        <v>Listopad 2021.</v>
      </c>
      <c r="C6" s="1125"/>
      <c r="D6" s="1126" t="s">
        <v>17</v>
      </c>
      <c r="E6" s="1126"/>
      <c r="F6" s="1123" t="s">
        <v>241</v>
      </c>
      <c r="G6" s="1123"/>
    </row>
    <row r="7" spans="1:8" s="64" customFormat="1">
      <c r="A7" s="1123"/>
      <c r="B7" s="1127" t="str">
        <f>Naslovnica!A24</f>
        <v>October 2021</v>
      </c>
      <c r="C7" s="1128"/>
      <c r="D7" s="1133" t="s">
        <v>45</v>
      </c>
      <c r="E7" s="1133"/>
      <c r="F7" s="1133" t="s">
        <v>51</v>
      </c>
      <c r="G7" s="1133"/>
    </row>
    <row r="8" spans="1:8" s="64" customFormat="1">
      <c r="A8" s="1123"/>
      <c r="B8" s="963" t="s">
        <v>27</v>
      </c>
      <c r="C8" s="963" t="s">
        <v>28</v>
      </c>
      <c r="D8" s="692" t="s">
        <v>1176</v>
      </c>
      <c r="E8" s="692" t="s">
        <v>149</v>
      </c>
      <c r="F8" s="692" t="s">
        <v>1176</v>
      </c>
      <c r="G8" s="692" t="s">
        <v>149</v>
      </c>
    </row>
    <row r="9" spans="1:8" s="64" customFormat="1">
      <c r="A9" s="1123"/>
      <c r="B9" s="964" t="s">
        <v>29</v>
      </c>
      <c r="C9" s="964" t="s">
        <v>30</v>
      </c>
      <c r="D9" s="733" t="s">
        <v>1177</v>
      </c>
      <c r="E9" s="733" t="s">
        <v>150</v>
      </c>
      <c r="F9" s="733" t="s">
        <v>1177</v>
      </c>
      <c r="G9" s="733" t="s">
        <v>150</v>
      </c>
    </row>
    <row r="10" spans="1:8" s="64" customFormat="1" ht="15" customHeight="1">
      <c r="A10" s="987" t="s">
        <v>906</v>
      </c>
      <c r="B10" s="988">
        <v>25275.217519999998</v>
      </c>
      <c r="C10" s="989">
        <v>1.9182996598651681E-2</v>
      </c>
      <c r="D10" s="988">
        <v>362.5096999999987</v>
      </c>
      <c r="E10" s="989">
        <v>1.4551196225605523E-2</v>
      </c>
      <c r="F10" s="988">
        <v>2604.2545299999983</v>
      </c>
      <c r="G10" s="989">
        <v>0.11487180898088512</v>
      </c>
    </row>
    <row r="11" spans="1:8" s="64" customFormat="1" ht="15" customHeight="1">
      <c r="A11" s="987" t="s">
        <v>890</v>
      </c>
      <c r="B11" s="988">
        <v>25493.41891</v>
      </c>
      <c r="C11" s="989">
        <v>1.9348603740069116E-2</v>
      </c>
      <c r="D11" s="988">
        <v>29.809830000001966</v>
      </c>
      <c r="E11" s="989">
        <v>1.1706836177993729E-3</v>
      </c>
      <c r="F11" s="988">
        <v>2086.9726599999995</v>
      </c>
      <c r="G11" s="989">
        <v>8.9162303312062985E-2</v>
      </c>
    </row>
    <row r="12" spans="1:8" s="64" customFormat="1" ht="15" customHeight="1">
      <c r="A12" s="987" t="s">
        <v>194</v>
      </c>
      <c r="B12" s="988">
        <v>27174.602899999998</v>
      </c>
      <c r="C12" s="989">
        <v>2.0624562957288848E-2</v>
      </c>
      <c r="D12" s="988">
        <v>205.27877999999691</v>
      </c>
      <c r="E12" s="989">
        <v>7.6115656101209961E-3</v>
      </c>
      <c r="F12" s="988">
        <v>1296.1434999999983</v>
      </c>
      <c r="G12" s="989">
        <v>5.0085806112553977E-2</v>
      </c>
    </row>
    <row r="13" spans="1:8" s="64" customFormat="1" ht="15" customHeight="1">
      <c r="A13" s="987" t="s">
        <v>908</v>
      </c>
      <c r="B13" s="988">
        <v>95027.696299999996</v>
      </c>
      <c r="C13" s="989">
        <v>7.2122662187106862E-2</v>
      </c>
      <c r="D13" s="988">
        <v>953.92235999999684</v>
      </c>
      <c r="E13" s="989">
        <v>1.014015192595985E-2</v>
      </c>
      <c r="F13" s="988">
        <v>5803.9637099999964</v>
      </c>
      <c r="G13" s="989">
        <v>6.5049550624275199E-2</v>
      </c>
    </row>
    <row r="14" spans="1:8" s="64" customFormat="1" ht="15" customHeight="1">
      <c r="A14" s="987" t="s">
        <v>195</v>
      </c>
      <c r="B14" s="988">
        <v>6663.0060100000001</v>
      </c>
      <c r="C14" s="989">
        <v>5.0569860190317253E-3</v>
      </c>
      <c r="D14" s="988">
        <v>82.497190000000046</v>
      </c>
      <c r="E14" s="989">
        <v>1.2536597435941044E-2</v>
      </c>
      <c r="F14" s="988">
        <v>933.90764000000036</v>
      </c>
      <c r="G14" s="989">
        <v>0.16301127676395621</v>
      </c>
    </row>
    <row r="15" spans="1:8" s="64" customFormat="1" ht="15" customHeight="1">
      <c r="A15" s="987" t="s">
        <v>196</v>
      </c>
      <c r="B15" s="988">
        <v>172848.47847999999</v>
      </c>
      <c r="C15" s="989">
        <v>0.13118588483522409</v>
      </c>
      <c r="D15" s="988">
        <v>2107.0602699999872</v>
      </c>
      <c r="E15" s="989">
        <v>1.2340651097371369E-2</v>
      </c>
      <c r="F15" s="988">
        <v>15367.172289999988</v>
      </c>
      <c r="G15" s="989">
        <v>9.7580929837218999E-2</v>
      </c>
    </row>
    <row r="16" spans="1:8" s="64" customFormat="1" ht="15" customHeight="1">
      <c r="A16" s="987" t="s">
        <v>197</v>
      </c>
      <c r="B16" s="988">
        <v>99372.649059999996</v>
      </c>
      <c r="C16" s="989">
        <v>7.5420327734413387E-2</v>
      </c>
      <c r="D16" s="988">
        <v>1092.8620700000029</v>
      </c>
      <c r="E16" s="989">
        <v>1.1119906783184197E-2</v>
      </c>
      <c r="F16" s="988">
        <v>7347.354680000004</v>
      </c>
      <c r="G16" s="989">
        <v>7.9840599581899374E-2</v>
      </c>
    </row>
    <row r="17" spans="1:7" s="64" customFormat="1" ht="15" customHeight="1">
      <c r="A17" s="987" t="s">
        <v>198</v>
      </c>
      <c r="B17" s="988">
        <v>80155.217019999996</v>
      </c>
      <c r="C17" s="989">
        <v>6.0834976167550202E-2</v>
      </c>
      <c r="D17" s="988">
        <v>675.7581499999942</v>
      </c>
      <c r="E17" s="989">
        <v>8.5022993312686701E-3</v>
      </c>
      <c r="F17" s="988">
        <v>5179.4943399999902</v>
      </c>
      <c r="G17" s="989">
        <v>6.9082286303612239E-2</v>
      </c>
    </row>
    <row r="18" spans="1:7" s="64" customFormat="1" ht="15" customHeight="1">
      <c r="A18" s="987" t="s">
        <v>199</v>
      </c>
      <c r="B18" s="988">
        <v>187202.87553999998</v>
      </c>
      <c r="C18" s="989">
        <v>0.14208036476441899</v>
      </c>
      <c r="D18" s="988">
        <v>2239.7199899999541</v>
      </c>
      <c r="E18" s="989">
        <v>1.2109006160389013E-2</v>
      </c>
      <c r="F18" s="988">
        <v>18967.97477999999</v>
      </c>
      <c r="G18" s="989">
        <v>0.11274696685593955</v>
      </c>
    </row>
    <row r="19" spans="1:7" s="64" customFormat="1" ht="15" customHeight="1">
      <c r="A19" s="987" t="s">
        <v>200</v>
      </c>
      <c r="B19" s="988">
        <v>242409.18486000001</v>
      </c>
      <c r="C19" s="989">
        <v>0.18398000195138606</v>
      </c>
      <c r="D19" s="988">
        <v>2123.0904999999912</v>
      </c>
      <c r="E19" s="989">
        <v>8.8356777601086289E-3</v>
      </c>
      <c r="F19" s="988">
        <v>18373.357860000018</v>
      </c>
      <c r="G19" s="989">
        <v>8.2010802049084841E-2</v>
      </c>
    </row>
    <row r="20" spans="1:7" s="64" customFormat="1" ht="15" customHeight="1">
      <c r="A20" s="987" t="s">
        <v>668</v>
      </c>
      <c r="B20" s="988">
        <v>44633.928070000002</v>
      </c>
      <c r="C20" s="989">
        <v>3.3875573560297252E-2</v>
      </c>
      <c r="D20" s="988">
        <v>560.83288000000175</v>
      </c>
      <c r="E20" s="989">
        <v>1.2725062253563957E-2</v>
      </c>
      <c r="F20" s="988">
        <v>5056.4712400000062</v>
      </c>
      <c r="G20" s="989">
        <v>0.12776139865983427</v>
      </c>
    </row>
    <row r="21" spans="1:7" s="64" customFormat="1" ht="15" customHeight="1">
      <c r="A21" s="987" t="s">
        <v>201</v>
      </c>
      <c r="B21" s="988">
        <v>26663.932049999999</v>
      </c>
      <c r="C21" s="989">
        <v>2.0236981834759284E-2</v>
      </c>
      <c r="D21" s="988">
        <v>584.51756999999998</v>
      </c>
      <c r="E21" s="989">
        <v>2.2412986704446913E-2</v>
      </c>
      <c r="F21" s="988">
        <v>4238.7724699999999</v>
      </c>
      <c r="G21" s="989">
        <v>0.18901860898151068</v>
      </c>
    </row>
    <row r="22" spans="1:7" s="64" customFormat="1" ht="15" customHeight="1">
      <c r="A22" s="987" t="s">
        <v>202</v>
      </c>
      <c r="B22" s="988">
        <v>48123.187899999997</v>
      </c>
      <c r="C22" s="989">
        <v>3.6523798423158962E-2</v>
      </c>
      <c r="D22" s="988">
        <v>964.02208999999129</v>
      </c>
      <c r="E22" s="989">
        <v>2.0441881730562272E-2</v>
      </c>
      <c r="F22" s="988">
        <v>6602.9097800000018</v>
      </c>
      <c r="G22" s="989">
        <v>0.15902855373262614</v>
      </c>
    </row>
    <row r="23" spans="1:7" s="64" customFormat="1" ht="15" customHeight="1">
      <c r="A23" s="987" t="s">
        <v>207</v>
      </c>
      <c r="B23" s="988">
        <v>2747.4119100000003</v>
      </c>
      <c r="C23" s="989">
        <v>2.0851885164953122E-3</v>
      </c>
      <c r="D23" s="988">
        <v>78.680450000000292</v>
      </c>
      <c r="E23" s="989">
        <v>2.9482340647342786E-2</v>
      </c>
      <c r="F23" s="988">
        <v>630.94019000000026</v>
      </c>
      <c r="G23" s="989">
        <v>0.29810943564131365</v>
      </c>
    </row>
    <row r="24" spans="1:7" s="64" customFormat="1" ht="15" customHeight="1">
      <c r="A24" s="987" t="s">
        <v>240</v>
      </c>
      <c r="B24" s="988">
        <v>1604.8328000000001</v>
      </c>
      <c r="C24" s="989">
        <v>1.2180113630849835E-3</v>
      </c>
      <c r="D24" s="988">
        <v>41.068280000000186</v>
      </c>
      <c r="E24" s="989">
        <v>2.6262445192195782E-2</v>
      </c>
      <c r="F24" s="988">
        <v>411.80917999999997</v>
      </c>
      <c r="G24" s="989">
        <v>0.34518107864452841</v>
      </c>
    </row>
    <row r="25" spans="1:7" s="64" customFormat="1" ht="15" customHeight="1">
      <c r="A25" s="987" t="s">
        <v>239</v>
      </c>
      <c r="B25" s="988">
        <v>58163.917860000001</v>
      </c>
      <c r="C25" s="989">
        <v>4.4144357515014408E-2</v>
      </c>
      <c r="D25" s="988">
        <v>57.84439000000566</v>
      </c>
      <c r="E25" s="989">
        <v>9.954964523608556E-4</v>
      </c>
      <c r="F25" s="988">
        <v>7051.8429800000013</v>
      </c>
      <c r="G25" s="989">
        <v>0.13796823933593361</v>
      </c>
    </row>
    <row r="26" spans="1:7" s="64" customFormat="1" ht="15" customHeight="1">
      <c r="A26" s="987" t="s">
        <v>203</v>
      </c>
      <c r="B26" s="988">
        <v>39637.713950000005</v>
      </c>
      <c r="C26" s="989">
        <v>3.0083623663357435E-2</v>
      </c>
      <c r="D26" s="988">
        <v>970.38409000000684</v>
      </c>
      <c r="E26" s="989">
        <v>2.5095709828255597E-2</v>
      </c>
      <c r="F26" s="988">
        <v>4850.6767800000016</v>
      </c>
      <c r="G26" s="989">
        <v>0.13943920421550526</v>
      </c>
    </row>
    <row r="27" spans="1:7" s="64" customFormat="1" ht="15" customHeight="1">
      <c r="A27" s="987" t="s">
        <v>912</v>
      </c>
      <c r="B27" s="988">
        <v>37471.385670000003</v>
      </c>
      <c r="C27" s="989">
        <v>2.843945708026395E-2</v>
      </c>
      <c r="D27" s="988">
        <v>584.43772000000172</v>
      </c>
      <c r="E27" s="989">
        <v>1.5844024851072058E-2</v>
      </c>
      <c r="F27" s="988">
        <v>3661.2610700000005</v>
      </c>
      <c r="G27" s="989">
        <v>0.10828889610185</v>
      </c>
    </row>
    <row r="28" spans="1:7" s="64" customFormat="1" ht="15" customHeight="1">
      <c r="A28" s="987" t="s">
        <v>205</v>
      </c>
      <c r="B28" s="988">
        <v>40361.778119999995</v>
      </c>
      <c r="C28" s="989">
        <v>3.0633162772143525E-2</v>
      </c>
      <c r="D28" s="988">
        <v>698.78302999999141</v>
      </c>
      <c r="E28" s="989">
        <v>1.7618009643860066E-2</v>
      </c>
      <c r="F28" s="988">
        <v>5856.8816899999947</v>
      </c>
      <c r="G28" s="989">
        <v>0.1697405961464582</v>
      </c>
    </row>
    <row r="29" spans="1:7" s="64" customFormat="1" ht="15" customHeight="1">
      <c r="A29" s="987" t="s">
        <v>206</v>
      </c>
      <c r="B29" s="988">
        <v>56553.988859999998</v>
      </c>
      <c r="C29" s="989">
        <v>4.2922478316284145E-2</v>
      </c>
      <c r="D29" s="988">
        <v>394.57121999999799</v>
      </c>
      <c r="E29" s="989">
        <v>7.0259136682884193E-3</v>
      </c>
      <c r="F29" s="988">
        <v>3187.6415399999969</v>
      </c>
      <c r="G29" s="989">
        <v>5.9731304465827195E-2</v>
      </c>
    </row>
    <row r="30" spans="1:7" s="64" customFormat="1" ht="24" customHeight="1">
      <c r="A30" s="965" t="s">
        <v>1123</v>
      </c>
      <c r="B30" s="966">
        <v>1317584.4237899997</v>
      </c>
      <c r="C30" s="967">
        <v>1.0000000000000002</v>
      </c>
      <c r="D30" s="966">
        <v>14807.650559999747</v>
      </c>
      <c r="E30" s="967">
        <v>1.1366222413750071E-2</v>
      </c>
      <c r="F30" s="966">
        <v>119509.80290999985</v>
      </c>
      <c r="G30" s="967">
        <v>9.9751552054594406E-2</v>
      </c>
    </row>
    <row r="31" spans="1:7">
      <c r="A31" s="34" t="s">
        <v>564</v>
      </c>
      <c r="B31" s="991"/>
      <c r="C31" s="991"/>
      <c r="D31" s="958"/>
      <c r="E31" s="983"/>
      <c r="F31" s="983"/>
      <c r="G31" s="983"/>
    </row>
    <row r="33" spans="1:13">
      <c r="A33" s="543"/>
      <c r="H33" s="942"/>
    </row>
    <row r="34" spans="1:13" ht="12.75" customHeight="1">
      <c r="A34" s="156" t="s">
        <v>1133</v>
      </c>
      <c r="G34" s="140" t="str">
        <f>G1</f>
        <v>Listopad 2021.</v>
      </c>
    </row>
    <row r="35" spans="1:13">
      <c r="A35" s="869" t="s">
        <v>1134</v>
      </c>
      <c r="G35" s="545" t="str">
        <f>G2</f>
        <v>October 2021</v>
      </c>
      <c r="M35" s="834"/>
    </row>
    <row r="37" spans="1:13" ht="30" customHeight="1">
      <c r="A37" s="1112" t="s">
        <v>1189</v>
      </c>
      <c r="B37" s="940" t="s">
        <v>1084</v>
      </c>
      <c r="C37" s="1100" t="s">
        <v>1085</v>
      </c>
      <c r="D37" s="1100"/>
      <c r="E37" s="1100"/>
      <c r="F37" s="1100"/>
      <c r="G37" s="940"/>
    </row>
    <row r="38" spans="1:13" ht="31.95" customHeight="1">
      <c r="A38" s="1112"/>
      <c r="B38" s="847" t="str">
        <f>G34</f>
        <v>Listopad 2021.</v>
      </c>
      <c r="C38" s="1002" t="s">
        <v>671</v>
      </c>
      <c r="D38" s="1002" t="s">
        <v>60</v>
      </c>
      <c r="E38" s="1002" t="s">
        <v>61</v>
      </c>
      <c r="F38" s="1002" t="s">
        <v>864</v>
      </c>
      <c r="G38" s="1002" t="s">
        <v>62</v>
      </c>
    </row>
    <row r="39" spans="1:13" ht="39" customHeight="1">
      <c r="A39" s="1112"/>
      <c r="B39" s="848" t="str">
        <f>G35</f>
        <v>October 2021</v>
      </c>
      <c r="C39" s="1003" t="s">
        <v>254</v>
      </c>
      <c r="D39" s="1003" t="s">
        <v>1486</v>
      </c>
      <c r="E39" s="1003" t="s">
        <v>866</v>
      </c>
      <c r="F39" s="1004" t="s">
        <v>53</v>
      </c>
      <c r="G39" s="1003" t="s">
        <v>865</v>
      </c>
    </row>
    <row r="40" spans="1:13" ht="15" customHeight="1">
      <c r="A40" s="987" t="s">
        <v>906</v>
      </c>
      <c r="B40" s="984">
        <v>173.0744</v>
      </c>
      <c r="C40" s="985">
        <v>1.0291790442311795E-2</v>
      </c>
      <c r="D40" s="985">
        <v>6.0787648668609605E-2</v>
      </c>
      <c r="E40" s="985">
        <v>8.9916622584951797E-2</v>
      </c>
      <c r="F40" s="985">
        <v>5.7290881156414564E-2</v>
      </c>
      <c r="G40" s="986">
        <v>40906</v>
      </c>
    </row>
    <row r="41" spans="1:13" ht="15" customHeight="1">
      <c r="A41" s="987" t="s">
        <v>890</v>
      </c>
      <c r="B41" s="984">
        <v>304.41230000000002</v>
      </c>
      <c r="C41" s="985">
        <v>1.0945601103095073E-2</v>
      </c>
      <c r="D41" s="985">
        <v>7.0242176455553126E-2</v>
      </c>
      <c r="E41" s="985">
        <v>9.9185177054100584E-2</v>
      </c>
      <c r="F41" s="985">
        <v>6.5063963645383804E-2</v>
      </c>
      <c r="G41" s="986">
        <v>38054</v>
      </c>
    </row>
    <row r="42" spans="1:13" ht="15" customHeight="1">
      <c r="A42" s="987" t="s">
        <v>194</v>
      </c>
      <c r="B42" s="984">
        <v>289.25659999999999</v>
      </c>
      <c r="C42" s="985">
        <v>1.1298666654546473E-2</v>
      </c>
      <c r="D42" s="985">
        <v>7.5347319035350954E-2</v>
      </c>
      <c r="E42" s="985">
        <v>0.10552021326402895</v>
      </c>
      <c r="F42" s="985">
        <v>6.490376950396981E-2</v>
      </c>
      <c r="G42" s="986">
        <v>38335</v>
      </c>
    </row>
    <row r="43" spans="1:13" ht="15" customHeight="1">
      <c r="A43" s="987" t="s">
        <v>908</v>
      </c>
      <c r="B43" s="984">
        <v>281.1207</v>
      </c>
      <c r="C43" s="985">
        <v>1.0800130880169068E-2</v>
      </c>
      <c r="D43" s="985">
        <v>6.9215886214292172E-2</v>
      </c>
      <c r="E43" s="985">
        <v>9.9947804257357067E-2</v>
      </c>
      <c r="F43" s="985">
        <v>6.4070775266114044E-2</v>
      </c>
      <c r="G43" s="986">
        <v>38425</v>
      </c>
    </row>
    <row r="44" spans="1:13" ht="15" customHeight="1">
      <c r="A44" s="990" t="s">
        <v>195</v>
      </c>
      <c r="B44" s="984">
        <v>112.3194</v>
      </c>
      <c r="C44" s="985">
        <v>7.5288524336018098E-4</v>
      </c>
      <c r="D44" s="985">
        <v>1.1751586274983225E-2</v>
      </c>
      <c r="E44" s="985">
        <v>1.7513058697554578E-2</v>
      </c>
      <c r="F44" s="985">
        <v>2.4302144582009078E-2</v>
      </c>
      <c r="G44" s="986">
        <v>42734</v>
      </c>
    </row>
    <row r="45" spans="1:13" ht="15" customHeight="1">
      <c r="A45" s="990" t="s">
        <v>196</v>
      </c>
      <c r="B45" s="984">
        <v>151.25190000000001</v>
      </c>
      <c r="C45" s="985">
        <v>1.1094829810645308E-2</v>
      </c>
      <c r="D45" s="985">
        <v>6.3708480726899303E-2</v>
      </c>
      <c r="E45" s="985">
        <v>9.4829501900455304E-2</v>
      </c>
      <c r="F45" s="985">
        <v>4.6598476872391714E-2</v>
      </c>
      <c r="G45" s="986">
        <v>41184</v>
      </c>
      <c r="I45" s="204"/>
      <c r="J45" s="204"/>
      <c r="K45" s="204"/>
      <c r="L45" s="204"/>
      <c r="M45" s="204"/>
    </row>
    <row r="46" spans="1:13" ht="15" customHeight="1">
      <c r="A46" s="990" t="s">
        <v>197</v>
      </c>
      <c r="B46" s="984">
        <v>224.37809999999999</v>
      </c>
      <c r="C46" s="985">
        <v>1.0775449453817136E-2</v>
      </c>
      <c r="D46" s="985">
        <v>6.8930346007079243E-2</v>
      </c>
      <c r="E46" s="985">
        <v>9.9463640657860911E-2</v>
      </c>
      <c r="F46" s="985">
        <v>6.3792675691867862E-2</v>
      </c>
      <c r="G46" s="986">
        <v>39730</v>
      </c>
      <c r="I46" s="204"/>
      <c r="J46" s="204"/>
      <c r="K46" s="204"/>
      <c r="L46" s="204"/>
      <c r="M46" s="204"/>
    </row>
    <row r="47" spans="1:13" ht="15" customHeight="1">
      <c r="A47" s="990" t="s">
        <v>198</v>
      </c>
      <c r="B47" s="984">
        <v>168.0865</v>
      </c>
      <c r="C47" s="985">
        <v>6.0644040669575088E-3</v>
      </c>
      <c r="D47" s="985">
        <v>5.4784815400969647E-2</v>
      </c>
      <c r="E47" s="985">
        <v>9.4246185454796433E-2</v>
      </c>
      <c r="F47" s="985">
        <v>3.273291211246665E-2</v>
      </c>
      <c r="G47" s="986">
        <v>38615</v>
      </c>
      <c r="I47" s="204"/>
      <c r="J47" s="204"/>
      <c r="K47" s="204"/>
      <c r="L47" s="204"/>
      <c r="M47" s="204"/>
    </row>
    <row r="48" spans="1:13" ht="15" customHeight="1">
      <c r="A48" s="990" t="s">
        <v>199</v>
      </c>
      <c r="B48" s="984">
        <v>199.6447</v>
      </c>
      <c r="C48" s="985">
        <v>6.0718666315931038E-3</v>
      </c>
      <c r="D48" s="985">
        <v>5.6078657070281264E-2</v>
      </c>
      <c r="E48" s="985">
        <v>9.3724816680499576E-2</v>
      </c>
      <c r="F48" s="985">
        <v>5.2871267071139316E-2</v>
      </c>
      <c r="G48" s="986">
        <v>39602</v>
      </c>
      <c r="I48" s="1048"/>
      <c r="J48" s="1048"/>
      <c r="K48" s="1048"/>
      <c r="L48" s="204"/>
      <c r="M48" s="204"/>
    </row>
    <row r="49" spans="1:15" ht="15" customHeight="1">
      <c r="A49" s="990" t="s">
        <v>200</v>
      </c>
      <c r="B49" s="984">
        <v>187.51730000000001</v>
      </c>
      <c r="C49" s="985">
        <v>6.4800601148623455E-3</v>
      </c>
      <c r="D49" s="985">
        <v>5.9877856813820754E-2</v>
      </c>
      <c r="E49" s="985">
        <v>9.9659869929569683E-2</v>
      </c>
      <c r="F49" s="985">
        <v>4.1421345557934419E-2</v>
      </c>
      <c r="G49" s="986">
        <v>38846</v>
      </c>
      <c r="I49" s="944"/>
      <c r="J49" s="337"/>
      <c r="K49" s="1129"/>
      <c r="L49" s="204"/>
      <c r="M49" s="204"/>
    </row>
    <row r="50" spans="1:15" ht="15" customHeight="1">
      <c r="A50" s="990" t="s">
        <v>668</v>
      </c>
      <c r="B50" s="984">
        <v>116.2349</v>
      </c>
      <c r="C50" s="985">
        <v>6.7916376499772644E-3</v>
      </c>
      <c r="D50" s="985">
        <v>5.7945635009124537E-2</v>
      </c>
      <c r="E50" s="985">
        <v>9.2505146015245315E-2</v>
      </c>
      <c r="F50" s="985">
        <v>5.6101369441299731E-2</v>
      </c>
      <c r="G50" s="986">
        <v>43494</v>
      </c>
      <c r="I50" s="338"/>
      <c r="J50" s="339"/>
      <c r="K50" s="1130"/>
      <c r="L50" s="204"/>
      <c r="M50" s="204"/>
    </row>
    <row r="51" spans="1:15" ht="15" customHeight="1">
      <c r="A51" s="987" t="s">
        <v>201</v>
      </c>
      <c r="B51" s="984">
        <v>241.17429999999999</v>
      </c>
      <c r="C51" s="985">
        <v>1.2241792077146717E-2</v>
      </c>
      <c r="D51" s="985">
        <v>9.1568949067360336E-2</v>
      </c>
      <c r="E51" s="985">
        <v>0.14755886981003774</v>
      </c>
      <c r="F51" s="985">
        <v>7.0946232571662327E-2</v>
      </c>
      <c r="G51" s="986">
        <v>39812</v>
      </c>
      <c r="I51" s="341"/>
      <c r="J51" s="341"/>
      <c r="K51" s="342"/>
      <c r="L51" s="204"/>
      <c r="M51" s="204"/>
    </row>
    <row r="52" spans="1:15" ht="15" customHeight="1">
      <c r="A52" s="987" t="s">
        <v>202</v>
      </c>
      <c r="B52" s="984">
        <v>154.11199999999999</v>
      </c>
      <c r="C52" s="985">
        <v>1.6636310682557685E-2</v>
      </c>
      <c r="D52" s="985">
        <v>0.10815179562698811</v>
      </c>
      <c r="E52" s="985">
        <v>0.17480338249946076</v>
      </c>
      <c r="F52" s="985">
        <v>7.6818891273397583E-2</v>
      </c>
      <c r="G52" s="986">
        <v>42367</v>
      </c>
      <c r="I52" s="341"/>
      <c r="J52" s="341"/>
      <c r="K52" s="342"/>
      <c r="L52" s="204"/>
      <c r="M52" s="204"/>
    </row>
    <row r="53" spans="1:15" ht="15" customHeight="1">
      <c r="A53" s="987" t="s">
        <v>207</v>
      </c>
      <c r="B53" s="984">
        <v>128.30709999999999</v>
      </c>
      <c r="C53" s="985">
        <v>1.68947354238623E-2</v>
      </c>
      <c r="D53" s="985">
        <v>0.11482786724290432</v>
      </c>
      <c r="E53" s="985">
        <v>0.17511871888923994</v>
      </c>
      <c r="F53" s="985">
        <v>6.0172871366177327E-2</v>
      </c>
      <c r="G53" s="986">
        <v>42943</v>
      </c>
      <c r="I53" s="341"/>
      <c r="J53" s="341"/>
      <c r="K53" s="342"/>
      <c r="L53" s="204"/>
      <c r="M53" s="204"/>
    </row>
    <row r="54" spans="1:15" ht="15" customHeight="1">
      <c r="A54" s="987" t="s">
        <v>240</v>
      </c>
      <c r="B54" s="984">
        <v>114.7132</v>
      </c>
      <c r="C54" s="985">
        <v>5.6007356608807303E-3</v>
      </c>
      <c r="D54" s="985">
        <v>5.242723078348642E-2</v>
      </c>
      <c r="E54" s="985">
        <v>8.9202751653318271E-2</v>
      </c>
      <c r="F54" s="985">
        <v>4.566590902604406E-2</v>
      </c>
      <c r="G54" s="986">
        <v>43378</v>
      </c>
      <c r="I54" s="341"/>
      <c r="J54" s="341"/>
      <c r="K54" s="342"/>
      <c r="L54" s="204"/>
      <c r="M54" s="204"/>
    </row>
    <row r="55" spans="1:15" ht="15" customHeight="1">
      <c r="A55" s="987" t="s">
        <v>239</v>
      </c>
      <c r="B55" s="984">
        <v>115.8776</v>
      </c>
      <c r="C55" s="985">
        <v>5.7632085101064585E-3</v>
      </c>
      <c r="D55" s="985">
        <v>5.2766613124786567E-2</v>
      </c>
      <c r="E55" s="985">
        <v>8.637252999352181E-2</v>
      </c>
      <c r="F55" s="985">
        <v>4.7544669755292368E-2</v>
      </c>
      <c r="G55" s="986">
        <v>43342</v>
      </c>
      <c r="I55" s="341"/>
      <c r="J55" s="341"/>
      <c r="K55" s="342"/>
      <c r="L55" s="204"/>
      <c r="M55" s="204"/>
    </row>
    <row r="56" spans="1:15" ht="15" customHeight="1">
      <c r="A56" s="987" t="s">
        <v>203</v>
      </c>
      <c r="B56" s="984">
        <v>304.13220000000001</v>
      </c>
      <c r="C56" s="985">
        <v>1.3650334659171547E-2</v>
      </c>
      <c r="D56" s="985">
        <v>8.8354586386737571E-2</v>
      </c>
      <c r="E56" s="985">
        <v>0.13214504812502981</v>
      </c>
      <c r="F56" s="985">
        <v>6.8866633150553414E-2</v>
      </c>
      <c r="G56" s="986">
        <v>38404</v>
      </c>
      <c r="I56" s="204"/>
      <c r="J56" s="204"/>
      <c r="K56" s="204"/>
      <c r="L56" s="204"/>
      <c r="M56" s="204"/>
    </row>
    <row r="57" spans="1:15" ht="15" customHeight="1">
      <c r="A57" s="987" t="s">
        <v>204</v>
      </c>
      <c r="B57" s="984">
        <v>316.15980000000002</v>
      </c>
      <c r="C57" s="985">
        <v>1.3532800065654042E-2</v>
      </c>
      <c r="D57" s="985">
        <v>9.1028240243079789E-2</v>
      </c>
      <c r="E57" s="985">
        <v>0.13560495175220416</v>
      </c>
      <c r="F57" s="985">
        <v>6.8614413677201114E-2</v>
      </c>
      <c r="G57" s="986">
        <v>38169</v>
      </c>
      <c r="I57" s="204"/>
      <c r="J57" s="204"/>
      <c r="K57" s="204"/>
      <c r="L57" s="204"/>
      <c r="M57" s="204"/>
    </row>
    <row r="58" spans="1:15" ht="15" customHeight="1">
      <c r="A58" s="990" t="s">
        <v>205</v>
      </c>
      <c r="B58" s="984">
        <v>144.858</v>
      </c>
      <c r="C58" s="985">
        <v>1.251153297732541E-2</v>
      </c>
      <c r="D58" s="985">
        <v>8.7530687167321E-2</v>
      </c>
      <c r="E58" s="985">
        <v>0.13016504101449425</v>
      </c>
      <c r="F58" s="985">
        <v>6.3831462379656756E-2</v>
      </c>
      <c r="G58" s="986">
        <v>42314</v>
      </c>
      <c r="I58" s="204"/>
      <c r="J58" s="204"/>
      <c r="K58" s="204"/>
      <c r="L58" s="204"/>
      <c r="M58" s="204"/>
    </row>
    <row r="59" spans="1:15" ht="15" customHeight="1">
      <c r="A59" s="987" t="s">
        <v>206</v>
      </c>
      <c r="B59" s="984">
        <v>268.52659999999997</v>
      </c>
      <c r="C59" s="985">
        <v>7.5931603021353895E-3</v>
      </c>
      <c r="D59" s="985">
        <v>5.7913552007551453E-2</v>
      </c>
      <c r="E59" s="985">
        <v>8.4465649671926032E-2</v>
      </c>
      <c r="F59" s="985">
        <v>6.8664727568843453E-2</v>
      </c>
      <c r="G59" s="986">
        <v>39071</v>
      </c>
    </row>
    <row r="60" spans="1:15" ht="12.75" customHeight="1">
      <c r="A60" s="34" t="s">
        <v>564</v>
      </c>
      <c r="O60" s="268" t="str">
        <f t="shared" ref="O60" si="0">IF(A60=H60,"ok","")</f>
        <v/>
      </c>
    </row>
    <row r="61" spans="1:15" ht="12.75" customHeight="1">
      <c r="C61" s="77"/>
      <c r="D61" s="77"/>
      <c r="E61" s="77"/>
      <c r="F61" s="77"/>
    </row>
    <row r="62" spans="1:15" ht="12.75" customHeight="1">
      <c r="A62" s="48"/>
      <c r="C62" s="77"/>
      <c r="D62" s="77"/>
      <c r="E62" s="77"/>
      <c r="F62" s="77"/>
    </row>
    <row r="63" spans="1:15" ht="12.75" customHeight="1">
      <c r="A63" s="51"/>
    </row>
    <row r="64" spans="1:15" ht="12.75" customHeight="1">
      <c r="G64" s="14" t="s">
        <v>1136</v>
      </c>
    </row>
    <row r="65" spans="1:7" ht="12.75" customHeight="1"/>
    <row r="66" spans="1:7" ht="12.75" customHeight="1">
      <c r="B66" s="1018"/>
      <c r="C66" s="77"/>
      <c r="D66" s="77"/>
      <c r="E66" s="77"/>
      <c r="F66" s="77"/>
      <c r="G66" s="1019"/>
    </row>
    <row r="67" spans="1:7" ht="12.75" customHeight="1">
      <c r="B67" s="1018"/>
      <c r="C67" s="77"/>
      <c r="D67" s="77"/>
      <c r="E67" s="77"/>
      <c r="F67" s="77"/>
      <c r="G67" s="1019"/>
    </row>
    <row r="68" spans="1:7" ht="12.75" customHeight="1">
      <c r="B68" s="1018"/>
      <c r="C68" s="77"/>
      <c r="D68" s="77"/>
      <c r="E68" s="77"/>
      <c r="F68" s="77"/>
      <c r="G68" s="1019"/>
    </row>
    <row r="69" spans="1:7" ht="12.75" customHeight="1">
      <c r="B69" s="1018"/>
      <c r="C69" s="77"/>
      <c r="D69" s="77"/>
      <c r="E69" s="77"/>
      <c r="F69" s="77"/>
      <c r="G69" s="1019"/>
    </row>
    <row r="70" spans="1:7" ht="12.75" customHeight="1">
      <c r="B70" s="1018"/>
      <c r="C70" s="77"/>
      <c r="D70" s="77"/>
      <c r="E70" s="77"/>
      <c r="F70" s="77"/>
      <c r="G70" s="1019"/>
    </row>
    <row r="71" spans="1:7" ht="12.75" customHeight="1">
      <c r="B71" s="1018"/>
      <c r="C71" s="77"/>
      <c r="D71" s="77"/>
      <c r="E71" s="77"/>
      <c r="F71" s="77"/>
      <c r="G71" s="1019"/>
    </row>
    <row r="72" spans="1:7" ht="12.75" customHeight="1">
      <c r="B72" s="1018"/>
      <c r="C72" s="77"/>
      <c r="D72" s="77"/>
      <c r="E72" s="77"/>
      <c r="F72" s="77"/>
      <c r="G72" s="1019"/>
    </row>
    <row r="73" spans="1:7" ht="12.75" customHeight="1">
      <c r="B73" s="1018"/>
      <c r="C73" s="77"/>
      <c r="D73" s="77"/>
      <c r="E73" s="77"/>
      <c r="F73" s="77"/>
      <c r="G73" s="1019"/>
    </row>
    <row r="74" spans="1:7" ht="12.75" customHeight="1">
      <c r="B74" s="1018"/>
      <c r="C74" s="77"/>
      <c r="D74" s="77"/>
      <c r="E74" s="77"/>
      <c r="F74" s="77"/>
      <c r="G74" s="1019"/>
    </row>
    <row r="75" spans="1:7" ht="12.75" customHeight="1">
      <c r="B75" s="1018"/>
      <c r="C75" s="77"/>
      <c r="D75" s="77"/>
      <c r="E75" s="77"/>
      <c r="F75" s="77"/>
      <c r="G75" s="1019"/>
    </row>
    <row r="76" spans="1:7" ht="12.75" customHeight="1">
      <c r="B76" s="1018"/>
      <c r="C76" s="77"/>
      <c r="D76" s="77"/>
      <c r="E76" s="77"/>
      <c r="F76" s="77"/>
      <c r="G76" s="1019"/>
    </row>
    <row r="77" spans="1:7" ht="12.75" customHeight="1">
      <c r="B77" s="1018"/>
      <c r="C77" s="77"/>
      <c r="D77" s="77"/>
      <c r="E77" s="77"/>
      <c r="F77" s="77"/>
      <c r="G77" s="1019"/>
    </row>
    <row r="78" spans="1:7" ht="12.75" customHeight="1">
      <c r="A78" s="340"/>
      <c r="B78" s="1018"/>
      <c r="C78" s="77"/>
      <c r="D78" s="77"/>
      <c r="E78" s="77"/>
      <c r="F78" s="77"/>
      <c r="G78" s="1019"/>
    </row>
    <row r="79" spans="1:7" ht="12.75" customHeight="1">
      <c r="A79" s="340"/>
      <c r="B79" s="1018"/>
      <c r="C79" s="77"/>
      <c r="D79" s="77"/>
      <c r="E79" s="77"/>
      <c r="F79" s="77"/>
      <c r="G79" s="1019"/>
    </row>
    <row r="80" spans="1:7" ht="12.75" customHeight="1">
      <c r="A80" s="340"/>
      <c r="B80" s="1018"/>
      <c r="C80" s="77"/>
      <c r="D80" s="77"/>
      <c r="E80" s="77"/>
      <c r="F80" s="77"/>
      <c r="G80" s="1019"/>
    </row>
    <row r="81" spans="1:7" ht="12.75" customHeight="1">
      <c r="A81" s="959"/>
      <c r="B81" s="1018"/>
      <c r="C81" s="77"/>
      <c r="D81" s="77"/>
      <c r="E81" s="77"/>
      <c r="F81" s="77"/>
      <c r="G81" s="1019"/>
    </row>
    <row r="82" spans="1:7">
      <c r="A82" s="959"/>
      <c r="B82" s="1018"/>
      <c r="C82" s="77"/>
      <c r="D82" s="77"/>
      <c r="E82" s="77"/>
      <c r="F82" s="77"/>
      <c r="G82" s="1019"/>
    </row>
    <row r="83" spans="1:7">
      <c r="A83" s="959"/>
      <c r="B83" s="1018"/>
      <c r="C83" s="77"/>
      <c r="D83" s="77"/>
      <c r="E83" s="77"/>
      <c r="F83" s="77"/>
      <c r="G83" s="1019"/>
    </row>
    <row r="84" spans="1:7">
      <c r="A84" s="959"/>
      <c r="B84" s="1018"/>
      <c r="C84" s="77"/>
      <c r="D84" s="77"/>
      <c r="E84" s="77"/>
      <c r="F84" s="77"/>
      <c r="G84" s="1019"/>
    </row>
    <row r="85" spans="1:7">
      <c r="A85" s="959"/>
      <c r="B85" s="1018"/>
      <c r="C85" s="77"/>
      <c r="D85" s="77"/>
      <c r="E85" s="77"/>
      <c r="F85" s="77"/>
      <c r="G85" s="1019"/>
    </row>
    <row r="86" spans="1:7">
      <c r="A86" s="959"/>
    </row>
    <row r="87" spans="1:7">
      <c r="A87" s="959"/>
    </row>
    <row r="88" spans="1:7">
      <c r="A88" s="962"/>
    </row>
    <row r="89" spans="1:7">
      <c r="A89" s="962"/>
    </row>
    <row r="90" spans="1:7">
      <c r="A90" s="962"/>
    </row>
    <row r="91" spans="1:7">
      <c r="A91" s="962"/>
    </row>
    <row r="92" spans="1:7">
      <c r="A92" s="959"/>
    </row>
    <row r="93" spans="1:7">
      <c r="A93" s="959"/>
    </row>
    <row r="94" spans="1:7">
      <c r="A94" s="959"/>
    </row>
    <row r="95" spans="1:7">
      <c r="A95" s="959"/>
    </row>
    <row r="96" spans="1:7">
      <c r="A96" s="959"/>
    </row>
    <row r="97" spans="1:1">
      <c r="A97" s="962"/>
    </row>
    <row r="98" spans="1:1">
      <c r="A98" s="962"/>
    </row>
    <row r="99" spans="1:1">
      <c r="A99" s="962"/>
    </row>
    <row r="100" spans="1:1">
      <c r="A100" s="962"/>
    </row>
    <row r="101" spans="1:1">
      <c r="A101" s="204"/>
    </row>
  </sheetData>
  <mergeCells count="11">
    <mergeCell ref="K49:K50"/>
    <mergeCell ref="A5:A9"/>
    <mergeCell ref="B5:G5"/>
    <mergeCell ref="B6:C6"/>
    <mergeCell ref="D6:E6"/>
    <mergeCell ref="F6:G6"/>
    <mergeCell ref="B7:C7"/>
    <mergeCell ref="A37:A39"/>
    <mergeCell ref="C37:F37"/>
    <mergeCell ref="D7:E7"/>
    <mergeCell ref="F7:G7"/>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4.4"/>
  <cols>
    <col min="1" max="1" width="17.88671875" customWidth="1"/>
    <col min="2" max="2" width="5.88671875" bestFit="1" customWidth="1"/>
    <col min="3" max="3" width="7" bestFit="1" customWidth="1"/>
    <col min="4" max="4" width="5.88671875" bestFit="1" customWidth="1"/>
    <col min="5" max="5" width="7" bestFit="1" customWidth="1"/>
    <col min="6" max="6" width="5.88671875" bestFit="1" customWidth="1"/>
    <col min="7" max="7" width="7" bestFit="1" customWidth="1"/>
    <col min="8" max="8" width="5.88671875" bestFit="1" customWidth="1"/>
    <col min="9" max="9" width="7" bestFit="1" customWidth="1"/>
    <col min="10" max="10" width="4.88671875" bestFit="1" customWidth="1"/>
    <col min="11" max="11" width="7" bestFit="1" customWidth="1"/>
    <col min="12" max="12" width="6.5546875" bestFit="1" customWidth="1"/>
    <col min="13" max="13" width="7" bestFit="1" customWidth="1"/>
    <col min="14" max="14" width="5.88671875" bestFit="1" customWidth="1"/>
    <col min="15" max="15" width="7" bestFit="1" customWidth="1"/>
    <col min="16" max="16" width="5.88671875" bestFit="1" customWidth="1"/>
    <col min="17" max="17" width="7" bestFit="1" customWidth="1"/>
    <col min="18" max="18" width="5.88671875" bestFit="1" customWidth="1"/>
    <col min="19" max="19" width="7" bestFit="1" customWidth="1"/>
    <col min="20" max="20" width="5.88671875" bestFit="1" customWidth="1"/>
    <col min="21" max="21" width="7" bestFit="1" customWidth="1"/>
    <col min="22" max="22" width="5.88671875" bestFit="1" customWidth="1"/>
    <col min="23" max="23" width="7" bestFit="1" customWidth="1"/>
    <col min="24" max="24" width="5.88671875" bestFit="1" customWidth="1"/>
    <col min="25" max="25" width="7" bestFit="1" customWidth="1"/>
    <col min="26" max="26" width="6.5546875" bestFit="1" customWidth="1"/>
    <col min="27" max="27" width="7" bestFit="1" customWidth="1"/>
    <col min="28" max="28" width="6.5546875" bestFit="1" customWidth="1"/>
    <col min="29" max="29" width="7" bestFit="1" customWidth="1"/>
    <col min="30" max="30" width="5.88671875" bestFit="1" customWidth="1"/>
    <col min="31" max="31" width="7" bestFit="1" customWidth="1"/>
    <col min="32" max="32" width="5.5546875" bestFit="1" customWidth="1"/>
    <col min="33" max="33" width="7" bestFit="1" customWidth="1"/>
    <col min="34" max="34" width="5.5546875" bestFit="1" customWidth="1"/>
    <col min="35" max="35" width="7" bestFit="1" customWidth="1"/>
    <col min="36" max="36" width="5.88671875" bestFit="1" customWidth="1"/>
    <col min="37" max="37" width="7" bestFit="1" customWidth="1"/>
    <col min="38" max="38" width="5.88671875" bestFit="1" customWidth="1"/>
    <col min="39" max="39" width="7" bestFit="1" customWidth="1"/>
    <col min="40" max="40" width="5.88671875" bestFit="1" customWidth="1"/>
    <col min="41" max="41" width="7" bestFit="1" customWidth="1"/>
    <col min="42" max="43" width="7.88671875" customWidth="1"/>
  </cols>
  <sheetData>
    <row r="1" spans="1:43" ht="12.75" customHeight="1">
      <c r="A1" s="144" t="s">
        <v>1157</v>
      </c>
      <c r="AQ1" s="140" t="str">
        <f>Naslovnica!A20</f>
        <v>Listopad 2021.</v>
      </c>
    </row>
    <row r="2" spans="1:43" ht="12.75" customHeight="1">
      <c r="A2" s="568" t="s">
        <v>1158</v>
      </c>
      <c r="G2" s="534"/>
      <c r="AQ2" s="545" t="str">
        <f>Naslovnica!A24</f>
        <v>October 2021</v>
      </c>
    </row>
    <row r="3" spans="1:43" ht="12.75" customHeight="1">
      <c r="AQ3" s="25"/>
    </row>
    <row r="4" spans="1:43" ht="12.75" customHeight="1">
      <c r="A4" s="340"/>
      <c r="B4" s="870"/>
      <c r="C4" s="870"/>
      <c r="D4" s="870"/>
      <c r="E4" s="870"/>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F4" s="870"/>
      <c r="AG4" s="870"/>
      <c r="AH4" s="870"/>
      <c r="AI4" s="870"/>
      <c r="AJ4" s="870"/>
      <c r="AK4" s="870"/>
      <c r="AL4" s="870"/>
      <c r="AM4" s="870"/>
      <c r="AN4" s="870"/>
      <c r="AO4" s="870"/>
      <c r="AP4" s="268"/>
      <c r="AQ4" s="25" t="s">
        <v>442</v>
      </c>
    </row>
    <row r="5" spans="1:43" ht="48.75" customHeight="1">
      <c r="A5" s="1119" t="s">
        <v>575</v>
      </c>
      <c r="B5" s="1088" t="s">
        <v>906</v>
      </c>
      <c r="C5" s="1088"/>
      <c r="D5" s="1088" t="s">
        <v>890</v>
      </c>
      <c r="E5" s="1088"/>
      <c r="F5" s="1088" t="s">
        <v>907</v>
      </c>
      <c r="G5" s="1088"/>
      <c r="H5" s="1121" t="s">
        <v>908</v>
      </c>
      <c r="I5" s="1121"/>
      <c r="J5" s="1088" t="s">
        <v>195</v>
      </c>
      <c r="K5" s="1088"/>
      <c r="L5" s="1088" t="s">
        <v>196</v>
      </c>
      <c r="M5" s="1088"/>
      <c r="N5" s="1088" t="s">
        <v>197</v>
      </c>
      <c r="O5" s="1088"/>
      <c r="P5" s="1088" t="s">
        <v>201</v>
      </c>
      <c r="Q5" s="1088"/>
      <c r="R5" s="1088" t="s">
        <v>198</v>
      </c>
      <c r="S5" s="1088"/>
      <c r="T5" s="1088" t="s">
        <v>909</v>
      </c>
      <c r="U5" s="1088"/>
      <c r="V5" s="1088" t="s">
        <v>910</v>
      </c>
      <c r="W5" s="1088"/>
      <c r="X5" s="1088" t="s">
        <v>668</v>
      </c>
      <c r="Y5" s="1088"/>
      <c r="Z5" s="1088" t="s">
        <v>200</v>
      </c>
      <c r="AA5" s="1088"/>
      <c r="AB5" s="1088" t="s">
        <v>911</v>
      </c>
      <c r="AC5" s="1088"/>
      <c r="AD5" s="1088" t="s">
        <v>912</v>
      </c>
      <c r="AE5" s="1088"/>
      <c r="AF5" s="1088" t="s">
        <v>913</v>
      </c>
      <c r="AG5" s="1088"/>
      <c r="AH5" s="1088" t="s">
        <v>240</v>
      </c>
      <c r="AI5" s="1088"/>
      <c r="AJ5" s="1088" t="s">
        <v>239</v>
      </c>
      <c r="AK5" s="1088"/>
      <c r="AL5" s="1088" t="s">
        <v>914</v>
      </c>
      <c r="AM5" s="1088"/>
      <c r="AN5" s="1088" t="s">
        <v>915</v>
      </c>
      <c r="AO5" s="1088"/>
      <c r="AP5" s="1088" t="s">
        <v>441</v>
      </c>
      <c r="AQ5" s="1088"/>
    </row>
    <row r="6" spans="1:43">
      <c r="A6" s="1119"/>
      <c r="B6" s="737" t="s">
        <v>31</v>
      </c>
      <c r="C6" s="737" t="s">
        <v>32</v>
      </c>
      <c r="D6" s="737" t="s">
        <v>31</v>
      </c>
      <c r="E6" s="737" t="s">
        <v>32</v>
      </c>
      <c r="F6" s="737" t="s">
        <v>31</v>
      </c>
      <c r="G6" s="737" t="s">
        <v>32</v>
      </c>
      <c r="H6" s="737" t="s">
        <v>31</v>
      </c>
      <c r="I6" s="737" t="s">
        <v>32</v>
      </c>
      <c r="J6" s="737" t="s">
        <v>32</v>
      </c>
      <c r="K6" s="737" t="s">
        <v>32</v>
      </c>
      <c r="L6" s="737" t="s">
        <v>31</v>
      </c>
      <c r="M6" s="737" t="s">
        <v>32</v>
      </c>
      <c r="N6" s="737" t="s">
        <v>31</v>
      </c>
      <c r="O6" s="737" t="s">
        <v>32</v>
      </c>
      <c r="P6" s="737" t="s">
        <v>31</v>
      </c>
      <c r="Q6" s="737" t="s">
        <v>32</v>
      </c>
      <c r="R6" s="737" t="s">
        <v>31</v>
      </c>
      <c r="S6" s="737" t="s">
        <v>32</v>
      </c>
      <c r="T6" s="737" t="s">
        <v>31</v>
      </c>
      <c r="U6" s="737" t="s">
        <v>32</v>
      </c>
      <c r="V6" s="737" t="s">
        <v>31</v>
      </c>
      <c r="W6" s="737" t="s">
        <v>32</v>
      </c>
      <c r="X6" s="737" t="s">
        <v>31</v>
      </c>
      <c r="Y6" s="737" t="s">
        <v>32</v>
      </c>
      <c r="Z6" s="737" t="s">
        <v>31</v>
      </c>
      <c r="AA6" s="737" t="s">
        <v>32</v>
      </c>
      <c r="AB6" s="737" t="s">
        <v>31</v>
      </c>
      <c r="AC6" s="737" t="s">
        <v>32</v>
      </c>
      <c r="AD6" s="737" t="s">
        <v>31</v>
      </c>
      <c r="AE6" s="737" t="s">
        <v>32</v>
      </c>
      <c r="AF6" s="737" t="s">
        <v>31</v>
      </c>
      <c r="AG6" s="737" t="s">
        <v>32</v>
      </c>
      <c r="AH6" s="737" t="s">
        <v>31</v>
      </c>
      <c r="AI6" s="737" t="s">
        <v>32</v>
      </c>
      <c r="AJ6" s="737" t="s">
        <v>31</v>
      </c>
      <c r="AK6" s="737" t="s">
        <v>32</v>
      </c>
      <c r="AL6" s="737" t="s">
        <v>31</v>
      </c>
      <c r="AM6" s="737" t="s">
        <v>32</v>
      </c>
      <c r="AN6" s="737" t="s">
        <v>31</v>
      </c>
      <c r="AO6" s="737" t="s">
        <v>32</v>
      </c>
      <c r="AP6" s="737" t="s">
        <v>31</v>
      </c>
      <c r="AQ6" s="737" t="s">
        <v>32</v>
      </c>
    </row>
    <row r="7" spans="1:43" ht="19.2">
      <c r="A7" s="1119"/>
      <c r="B7" s="738" t="s">
        <v>29</v>
      </c>
      <c r="C7" s="738" t="s">
        <v>30</v>
      </c>
      <c r="D7" s="738" t="s">
        <v>29</v>
      </c>
      <c r="E7" s="738" t="s">
        <v>30</v>
      </c>
      <c r="F7" s="738" t="s">
        <v>29</v>
      </c>
      <c r="G7" s="738" t="s">
        <v>30</v>
      </c>
      <c r="H7" s="738" t="s">
        <v>29</v>
      </c>
      <c r="I7" s="738" t="s">
        <v>30</v>
      </c>
      <c r="J7" s="738" t="s">
        <v>30</v>
      </c>
      <c r="K7" s="738" t="s">
        <v>30</v>
      </c>
      <c r="L7" s="738" t="s">
        <v>29</v>
      </c>
      <c r="M7" s="738" t="s">
        <v>30</v>
      </c>
      <c r="N7" s="738" t="s">
        <v>29</v>
      </c>
      <c r="O7" s="738" t="s">
        <v>30</v>
      </c>
      <c r="P7" s="738" t="s">
        <v>29</v>
      </c>
      <c r="Q7" s="738" t="s">
        <v>30</v>
      </c>
      <c r="R7" s="738" t="s">
        <v>29</v>
      </c>
      <c r="S7" s="738" t="s">
        <v>30</v>
      </c>
      <c r="T7" s="738" t="s">
        <v>29</v>
      </c>
      <c r="U7" s="738" t="s">
        <v>30</v>
      </c>
      <c r="V7" s="738" t="s">
        <v>29</v>
      </c>
      <c r="W7" s="738" t="s">
        <v>30</v>
      </c>
      <c r="X7" s="738" t="s">
        <v>29</v>
      </c>
      <c r="Y7" s="738" t="s">
        <v>30</v>
      </c>
      <c r="Z7" s="738" t="s">
        <v>29</v>
      </c>
      <c r="AA7" s="738" t="s">
        <v>30</v>
      </c>
      <c r="AB7" s="738" t="s">
        <v>29</v>
      </c>
      <c r="AC7" s="738" t="s">
        <v>30</v>
      </c>
      <c r="AD7" s="738" t="s">
        <v>29</v>
      </c>
      <c r="AE7" s="738" t="s">
        <v>30</v>
      </c>
      <c r="AF7" s="738" t="s">
        <v>29</v>
      </c>
      <c r="AG7" s="738" t="s">
        <v>30</v>
      </c>
      <c r="AH7" s="738" t="s">
        <v>29</v>
      </c>
      <c r="AI7" s="738" t="s">
        <v>30</v>
      </c>
      <c r="AJ7" s="738" t="s">
        <v>29</v>
      </c>
      <c r="AK7" s="738" t="s">
        <v>30</v>
      </c>
      <c r="AL7" s="738" t="s">
        <v>29</v>
      </c>
      <c r="AM7" s="738" t="s">
        <v>30</v>
      </c>
      <c r="AN7" s="738" t="s">
        <v>29</v>
      </c>
      <c r="AO7" s="738" t="s">
        <v>30</v>
      </c>
      <c r="AP7" s="738" t="s">
        <v>29</v>
      </c>
      <c r="AQ7" s="738" t="s">
        <v>30</v>
      </c>
    </row>
    <row r="8" spans="1:43" ht="19.2">
      <c r="A8" s="373" t="s">
        <v>443</v>
      </c>
      <c r="B8" s="394">
        <v>2079.7688200000002</v>
      </c>
      <c r="C8" s="395">
        <v>8.2284902955915257E-2</v>
      </c>
      <c r="D8" s="394">
        <v>1375.1783700000001</v>
      </c>
      <c r="E8" s="395">
        <v>5.3942485090579605E-2</v>
      </c>
      <c r="F8" s="394">
        <v>955.45778000000007</v>
      </c>
      <c r="G8" s="395">
        <v>3.5159953721038535E-2</v>
      </c>
      <c r="H8" s="394">
        <v>3423.4272099999998</v>
      </c>
      <c r="I8" s="395">
        <v>3.60255729953936E-2</v>
      </c>
      <c r="J8" s="394">
        <v>598.71070999999995</v>
      </c>
      <c r="K8" s="395">
        <v>8.9855946265310349E-2</v>
      </c>
      <c r="L8" s="394">
        <v>10587.047570000001</v>
      </c>
      <c r="M8" s="395">
        <v>6.1250452784431135E-2</v>
      </c>
      <c r="N8" s="394">
        <v>3932.5320999999999</v>
      </c>
      <c r="O8" s="395">
        <v>3.9573586265427875E-2</v>
      </c>
      <c r="P8" s="394">
        <v>1326.31594</v>
      </c>
      <c r="Q8" s="395">
        <v>4.9741948693572374E-2</v>
      </c>
      <c r="R8" s="394">
        <v>7908.6464599999999</v>
      </c>
      <c r="S8" s="395">
        <v>9.8666646464529786E-2</v>
      </c>
      <c r="T8" s="394">
        <v>2744.38247</v>
      </c>
      <c r="U8" s="395">
        <v>6.9236648547941787E-2</v>
      </c>
      <c r="V8" s="394">
        <v>719.34139000000005</v>
      </c>
      <c r="W8" s="395">
        <v>1.4947916407674233E-2</v>
      </c>
      <c r="X8" s="394">
        <v>2211.4756000000002</v>
      </c>
      <c r="Y8" s="395">
        <v>4.9546963389189333E-2</v>
      </c>
      <c r="Z8" s="394">
        <v>19531.035110000001</v>
      </c>
      <c r="AA8" s="395">
        <v>8.0570524261611098E-2</v>
      </c>
      <c r="AB8" s="394">
        <v>18670.833170000002</v>
      </c>
      <c r="AC8" s="395">
        <v>9.9735824656232749E-2</v>
      </c>
      <c r="AD8" s="394">
        <v>1100.18598</v>
      </c>
      <c r="AE8" s="395">
        <v>2.9360696436353403E-2</v>
      </c>
      <c r="AF8" s="394">
        <v>195.72135</v>
      </c>
      <c r="AG8" s="395">
        <v>7.1238444183638991E-2</v>
      </c>
      <c r="AH8" s="394">
        <v>158.25369000000001</v>
      </c>
      <c r="AI8" s="395">
        <v>9.8610702622728044E-2</v>
      </c>
      <c r="AJ8" s="394">
        <v>1642.8813400000001</v>
      </c>
      <c r="AK8" s="395">
        <v>2.8245713157672769E-2</v>
      </c>
      <c r="AL8" s="394">
        <v>2190.2223599999998</v>
      </c>
      <c r="AM8" s="395">
        <v>5.4264763906854543E-2</v>
      </c>
      <c r="AN8" s="394">
        <v>3028.3512900000001</v>
      </c>
      <c r="AO8" s="395">
        <v>5.3547969862350026E-2</v>
      </c>
      <c r="AP8" s="394">
        <v>84379.768710000004</v>
      </c>
      <c r="AQ8" s="395">
        <v>6.4041261559972321E-2</v>
      </c>
    </row>
    <row r="9" spans="1:43" ht="19.2">
      <c r="A9" s="373" t="s">
        <v>444</v>
      </c>
      <c r="B9" s="394">
        <v>112.39171</v>
      </c>
      <c r="C9" s="395">
        <v>4.4467158375801445E-3</v>
      </c>
      <c r="D9" s="394">
        <v>90.595600000000005</v>
      </c>
      <c r="E9" s="395">
        <v>3.5536857682484592E-3</v>
      </c>
      <c r="F9" s="394">
        <v>52.36712</v>
      </c>
      <c r="G9" s="395">
        <v>1.927061094948718E-3</v>
      </c>
      <c r="H9" s="394">
        <v>338.68842999999998</v>
      </c>
      <c r="I9" s="395">
        <v>3.564102289664355E-3</v>
      </c>
      <c r="J9" s="394">
        <v>34.924399999999999</v>
      </c>
      <c r="K9" s="395">
        <v>5.2415381207197801E-3</v>
      </c>
      <c r="L9" s="394">
        <v>292.62128999999999</v>
      </c>
      <c r="M9" s="395">
        <v>1.6929352955447549E-3</v>
      </c>
      <c r="N9" s="394">
        <v>360.98347999999999</v>
      </c>
      <c r="O9" s="395">
        <v>3.6326241014470947E-3</v>
      </c>
      <c r="P9" s="394">
        <v>347.24801000000002</v>
      </c>
      <c r="Q9" s="395">
        <v>1.3023135873165415E-2</v>
      </c>
      <c r="R9" s="394">
        <v>2.6414200000000001</v>
      </c>
      <c r="S9" s="395">
        <v>3.2953812592646641E-5</v>
      </c>
      <c r="T9" s="394">
        <v>7.687999999999999E-2</v>
      </c>
      <c r="U9" s="395">
        <v>1.939566951236853E-6</v>
      </c>
      <c r="V9" s="394">
        <v>505.45206000000002</v>
      </c>
      <c r="W9" s="395">
        <v>1.0503295439411238E-2</v>
      </c>
      <c r="X9" s="394">
        <v>1.6106099999999999</v>
      </c>
      <c r="Y9" s="395">
        <v>3.6084881381581701E-5</v>
      </c>
      <c r="Z9" s="394">
        <v>8.1304099999999995</v>
      </c>
      <c r="AA9" s="395">
        <v>3.3540024503178797E-5</v>
      </c>
      <c r="AB9" s="394">
        <v>6.2041400000000007</v>
      </c>
      <c r="AC9" s="395">
        <v>3.3141264428250468E-5</v>
      </c>
      <c r="AD9" s="394">
        <v>7.9530000000000003E-2</v>
      </c>
      <c r="AE9" s="395">
        <v>2.1224195090935321E-6</v>
      </c>
      <c r="AF9" s="394">
        <v>6.6945100000000002</v>
      </c>
      <c r="AG9" s="395">
        <v>2.4366604714907854E-3</v>
      </c>
      <c r="AH9" s="394">
        <v>1.67543</v>
      </c>
      <c r="AI9" s="395">
        <v>1.0439903770660718E-3</v>
      </c>
      <c r="AJ9" s="394">
        <v>60.664929999999998</v>
      </c>
      <c r="AK9" s="395">
        <v>1.0429993754206845E-3</v>
      </c>
      <c r="AL9" s="394">
        <v>7.8950000000000006E-2</v>
      </c>
      <c r="AM9" s="395">
        <v>1.9560585211294105E-6</v>
      </c>
      <c r="AN9" s="394">
        <v>0.13585</v>
      </c>
      <c r="AO9" s="395">
        <v>2.4021294127340991E-6</v>
      </c>
      <c r="AP9" s="394">
        <v>2223.2647599999996</v>
      </c>
      <c r="AQ9" s="395">
        <v>1.6873793586892739E-3</v>
      </c>
    </row>
    <row r="10" spans="1:43" ht="28.8">
      <c r="A10" s="373" t="s">
        <v>445</v>
      </c>
      <c r="B10" s="394">
        <v>23249.722829999999</v>
      </c>
      <c r="C10" s="395">
        <v>0.91986242337188084</v>
      </c>
      <c r="D10" s="394">
        <v>24173.063600000001</v>
      </c>
      <c r="E10" s="395">
        <v>0.94820799343770412</v>
      </c>
      <c r="F10" s="394">
        <v>26280.378000000001</v>
      </c>
      <c r="G10" s="395">
        <v>0.96709335942756069</v>
      </c>
      <c r="H10" s="394">
        <v>91817.863590000008</v>
      </c>
      <c r="I10" s="395">
        <v>0.9662221347602824</v>
      </c>
      <c r="J10" s="394">
        <v>6072.5213300000005</v>
      </c>
      <c r="K10" s="395">
        <v>0.91137863614203773</v>
      </c>
      <c r="L10" s="394">
        <v>162628.00194999998</v>
      </c>
      <c r="M10" s="395">
        <v>0.94087031242694674</v>
      </c>
      <c r="N10" s="394">
        <v>95662.28916</v>
      </c>
      <c r="O10" s="395">
        <v>0.96266216172057839</v>
      </c>
      <c r="P10" s="394">
        <v>25041.96357</v>
      </c>
      <c r="Q10" s="395">
        <v>0.93916994399181275</v>
      </c>
      <c r="R10" s="394">
        <v>72383.509290000002</v>
      </c>
      <c r="S10" s="395">
        <v>0.903041772963314</v>
      </c>
      <c r="T10" s="394">
        <v>36953.928930000002</v>
      </c>
      <c r="U10" s="395">
        <v>0.93229213411789091</v>
      </c>
      <c r="V10" s="394">
        <v>46995.896369999995</v>
      </c>
      <c r="W10" s="395">
        <v>0.97657487836544588</v>
      </c>
      <c r="X10" s="394">
        <v>42469.667170000001</v>
      </c>
      <c r="Y10" s="395">
        <v>0.95151085746686326</v>
      </c>
      <c r="Z10" s="394">
        <v>223160.30436000001</v>
      </c>
      <c r="AA10" s="395">
        <v>0.92059343580105302</v>
      </c>
      <c r="AB10" s="394">
        <v>168742.26168999998</v>
      </c>
      <c r="AC10" s="395">
        <v>0.90138712454737113</v>
      </c>
      <c r="AD10" s="394">
        <v>36437.93505</v>
      </c>
      <c r="AE10" s="395">
        <v>0.97242027186222812</v>
      </c>
      <c r="AF10" s="394">
        <v>2548.2723900000001</v>
      </c>
      <c r="AG10" s="395">
        <v>0.92751741401601473</v>
      </c>
      <c r="AH10" s="394">
        <v>1446.6240400000002</v>
      </c>
      <c r="AI10" s="395">
        <v>0.90141729406328186</v>
      </c>
      <c r="AJ10" s="394">
        <v>56552.949789999999</v>
      </c>
      <c r="AK10" s="395">
        <v>0.97230296497774471</v>
      </c>
      <c r="AL10" s="394">
        <v>38276.574529999998</v>
      </c>
      <c r="AM10" s="395">
        <v>0.94833717250223493</v>
      </c>
      <c r="AN10" s="394">
        <v>53607.6852</v>
      </c>
      <c r="AO10" s="395">
        <v>0.94790281463018367</v>
      </c>
      <c r="AP10" s="394">
        <v>1234501.4128400001</v>
      </c>
      <c r="AQ10" s="395">
        <v>0.93694293175364429</v>
      </c>
    </row>
    <row r="11" spans="1:43" ht="19.2">
      <c r="A11" s="373" t="s">
        <v>446</v>
      </c>
      <c r="B11" s="396">
        <v>18874.440649999997</v>
      </c>
      <c r="C11" s="397">
        <v>0.74675680407230627</v>
      </c>
      <c r="D11" s="396">
        <v>19618.32128</v>
      </c>
      <c r="E11" s="397">
        <v>0.76954453781046639</v>
      </c>
      <c r="F11" s="396">
        <v>21548.69571</v>
      </c>
      <c r="G11" s="397">
        <v>0.79297187146494486</v>
      </c>
      <c r="H11" s="396">
        <v>74800.002160000004</v>
      </c>
      <c r="I11" s="397">
        <v>0.78713896121386473</v>
      </c>
      <c r="J11" s="396">
        <v>5727.9110300000002</v>
      </c>
      <c r="K11" s="397">
        <v>0.85965869179817833</v>
      </c>
      <c r="L11" s="396">
        <v>131404.97016</v>
      </c>
      <c r="M11" s="397">
        <v>0.76023214850111998</v>
      </c>
      <c r="N11" s="396">
        <v>77925.666140000001</v>
      </c>
      <c r="O11" s="397">
        <v>0.78417619815035255</v>
      </c>
      <c r="P11" s="396">
        <v>18907.381590000001</v>
      </c>
      <c r="Q11" s="397">
        <v>0.70909952645187613</v>
      </c>
      <c r="R11" s="396">
        <v>35190.736840000005</v>
      </c>
      <c r="S11" s="397">
        <v>0.43903239425101126</v>
      </c>
      <c r="T11" s="396">
        <v>25150.001820000001</v>
      </c>
      <c r="U11" s="397">
        <v>0.63449677879316746</v>
      </c>
      <c r="V11" s="396">
        <v>31900.4025</v>
      </c>
      <c r="W11" s="397">
        <v>0.6628904669883684</v>
      </c>
      <c r="X11" s="396">
        <v>21941.251840000001</v>
      </c>
      <c r="Y11" s="397">
        <v>0.49158236321009513</v>
      </c>
      <c r="Z11" s="396">
        <v>112025.5585</v>
      </c>
      <c r="AA11" s="397">
        <v>0.46213413309689061</v>
      </c>
      <c r="AB11" s="396">
        <v>83043.665529999998</v>
      </c>
      <c r="AC11" s="397">
        <v>0.44360251032712317</v>
      </c>
      <c r="AD11" s="396">
        <v>24790.350850000003</v>
      </c>
      <c r="AE11" s="397">
        <v>0.66158084095704039</v>
      </c>
      <c r="AF11" s="396">
        <v>1735.5007900000001</v>
      </c>
      <c r="AG11" s="397">
        <v>0.63168569069790481</v>
      </c>
      <c r="AH11" s="396">
        <v>1230.3188700000001</v>
      </c>
      <c r="AI11" s="397">
        <v>0.76663367672943872</v>
      </c>
      <c r="AJ11" s="396">
        <v>47892.759640000004</v>
      </c>
      <c r="AK11" s="397">
        <v>0.82341013814230024</v>
      </c>
      <c r="AL11" s="396">
        <v>26012.68865</v>
      </c>
      <c r="AM11" s="397">
        <v>0.64448817341759079</v>
      </c>
      <c r="AN11" s="396">
        <v>41104.709179999998</v>
      </c>
      <c r="AO11" s="397">
        <v>0.72682245802840872</v>
      </c>
      <c r="AP11" s="396">
        <v>820825.33372999995</v>
      </c>
      <c r="AQ11" s="397">
        <v>0.62297741148257879</v>
      </c>
    </row>
    <row r="12" spans="1:43" ht="19.2">
      <c r="A12" s="380" t="s">
        <v>447</v>
      </c>
      <c r="B12" s="396">
        <v>5398.3701900000005</v>
      </c>
      <c r="C12" s="397">
        <v>0.21358353050232565</v>
      </c>
      <c r="D12" s="396">
        <v>5817.0708700000005</v>
      </c>
      <c r="E12" s="397">
        <v>0.2281793151500921</v>
      </c>
      <c r="F12" s="396">
        <v>6441.1650399999999</v>
      </c>
      <c r="G12" s="397">
        <v>0.237028856174023</v>
      </c>
      <c r="H12" s="396">
        <v>22297.995989999999</v>
      </c>
      <c r="I12" s="397">
        <v>0.2346473381534929</v>
      </c>
      <c r="J12" s="396">
        <v>294.12513999999999</v>
      </c>
      <c r="K12" s="397">
        <v>4.4143009860499884E-2</v>
      </c>
      <c r="L12" s="396">
        <v>38130.299009999995</v>
      </c>
      <c r="M12" s="397">
        <v>0.2205995641113612</v>
      </c>
      <c r="N12" s="396">
        <v>22804.35514</v>
      </c>
      <c r="O12" s="397">
        <v>0.22948321651595507</v>
      </c>
      <c r="P12" s="396">
        <v>5779.77729</v>
      </c>
      <c r="Q12" s="397">
        <v>0.21676387710416475</v>
      </c>
      <c r="R12" s="396">
        <v>10681.243990000001</v>
      </c>
      <c r="S12" s="397">
        <v>0.13325700293887124</v>
      </c>
      <c r="T12" s="396">
        <v>7493.4575599999998</v>
      </c>
      <c r="U12" s="397">
        <v>0.18904868150197646</v>
      </c>
      <c r="V12" s="396">
        <v>11521.34182</v>
      </c>
      <c r="W12" s="397">
        <v>0.23941352023355877</v>
      </c>
      <c r="X12" s="396">
        <v>5284.9091600000002</v>
      </c>
      <c r="Y12" s="397">
        <v>0.11840564764346093</v>
      </c>
      <c r="Z12" s="396">
        <v>31669.655309999998</v>
      </c>
      <c r="AA12" s="397">
        <v>0.13064544286261415</v>
      </c>
      <c r="AB12" s="396">
        <v>23484.474010000002</v>
      </c>
      <c r="AC12" s="397">
        <v>0.12544932305263673</v>
      </c>
      <c r="AD12" s="396">
        <v>7667.2911599999998</v>
      </c>
      <c r="AE12" s="397">
        <v>0.20461723047761066</v>
      </c>
      <c r="AF12" s="396">
        <v>697.77975000000004</v>
      </c>
      <c r="AG12" s="397">
        <v>0.25397711477490098</v>
      </c>
      <c r="AH12" s="396">
        <v>194.04307999999997</v>
      </c>
      <c r="AI12" s="397">
        <v>0.12091171117639168</v>
      </c>
      <c r="AJ12" s="396">
        <v>7771.8618399999996</v>
      </c>
      <c r="AK12" s="397">
        <v>0.13361998513763804</v>
      </c>
      <c r="AL12" s="396">
        <v>7679.1138200000005</v>
      </c>
      <c r="AM12" s="397">
        <v>0.19025707438041314</v>
      </c>
      <c r="AN12" s="396">
        <v>6670.1251199999997</v>
      </c>
      <c r="AO12" s="397">
        <v>0.11794261124305161</v>
      </c>
      <c r="AP12" s="396">
        <v>227778.45528999998</v>
      </c>
      <c r="AQ12" s="397">
        <v>0.17287579541829903</v>
      </c>
    </row>
    <row r="13" spans="1:43" ht="19.2">
      <c r="A13" s="380" t="s">
        <v>448</v>
      </c>
      <c r="B13" s="396">
        <v>12581.271859999999</v>
      </c>
      <c r="C13" s="397">
        <v>0.49777106191162496</v>
      </c>
      <c r="D13" s="396">
        <v>12602.31135</v>
      </c>
      <c r="E13" s="397">
        <v>0.49433586721133282</v>
      </c>
      <c r="F13" s="396">
        <v>13554.18649</v>
      </c>
      <c r="G13" s="397">
        <v>0.49878140059179349</v>
      </c>
      <c r="H13" s="396">
        <v>48557.373500000002</v>
      </c>
      <c r="I13" s="397">
        <v>0.51098127583347708</v>
      </c>
      <c r="J13" s="396">
        <v>5414.1456399999997</v>
      </c>
      <c r="K13" s="397">
        <v>0.81256802588416088</v>
      </c>
      <c r="L13" s="396">
        <v>86426.084849999999</v>
      </c>
      <c r="M13" s="397">
        <v>0.50001067761785489</v>
      </c>
      <c r="N13" s="396">
        <v>50422.641729999996</v>
      </c>
      <c r="O13" s="397">
        <v>0.50740965655001724</v>
      </c>
      <c r="P13" s="396">
        <v>12145.034460000001</v>
      </c>
      <c r="Q13" s="397">
        <v>0.4554855014341368</v>
      </c>
      <c r="R13" s="396">
        <v>18407.577000000001</v>
      </c>
      <c r="S13" s="397">
        <v>0.22964914430219832</v>
      </c>
      <c r="T13" s="396">
        <v>16706.059580000001</v>
      </c>
      <c r="U13" s="397">
        <v>0.42146879613373867</v>
      </c>
      <c r="V13" s="396">
        <v>18852.72796</v>
      </c>
      <c r="W13" s="397">
        <v>0.39175974790315171</v>
      </c>
      <c r="X13" s="396">
        <v>10297.343339999999</v>
      </c>
      <c r="Y13" s="397">
        <v>0.23070663473424374</v>
      </c>
      <c r="Z13" s="396">
        <v>58314.458469999998</v>
      </c>
      <c r="AA13" s="397">
        <v>0.24056208308970919</v>
      </c>
      <c r="AB13" s="396">
        <v>42367.840299999996</v>
      </c>
      <c r="AC13" s="397">
        <v>0.22632045676535126</v>
      </c>
      <c r="AD13" s="396">
        <v>16243.43534</v>
      </c>
      <c r="AE13" s="397">
        <v>0.433489048916325</v>
      </c>
      <c r="AF13" s="396">
        <v>933.32166000000007</v>
      </c>
      <c r="AG13" s="397">
        <v>0.33970940309420145</v>
      </c>
      <c r="AH13" s="396">
        <v>990.90206999999998</v>
      </c>
      <c r="AI13" s="397">
        <v>0.61744878968076922</v>
      </c>
      <c r="AJ13" s="396">
        <v>36437.298729999995</v>
      </c>
      <c r="AK13" s="397">
        <v>0.62645880935504084</v>
      </c>
      <c r="AL13" s="396">
        <v>17452.894090000002</v>
      </c>
      <c r="AM13" s="397">
        <v>0.43241142752518841</v>
      </c>
      <c r="AN13" s="396">
        <v>32115.768469999999</v>
      </c>
      <c r="AO13" s="397">
        <v>0.56787804235808159</v>
      </c>
      <c r="AP13" s="396">
        <v>510822.67689000006</v>
      </c>
      <c r="AQ13" s="397">
        <v>0.38769635377776002</v>
      </c>
    </row>
    <row r="14" spans="1:43" ht="19.2">
      <c r="A14" s="380" t="s">
        <v>449</v>
      </c>
      <c r="B14" s="396">
        <v>0</v>
      </c>
      <c r="C14" s="397">
        <v>0</v>
      </c>
      <c r="D14" s="396">
        <v>0</v>
      </c>
      <c r="E14" s="397">
        <v>0</v>
      </c>
      <c r="F14" s="396">
        <v>0</v>
      </c>
      <c r="G14" s="397">
        <v>0</v>
      </c>
      <c r="H14" s="396">
        <v>0</v>
      </c>
      <c r="I14" s="397">
        <v>0</v>
      </c>
      <c r="J14" s="396">
        <v>0</v>
      </c>
      <c r="K14" s="397">
        <v>0</v>
      </c>
      <c r="L14" s="396">
        <v>0</v>
      </c>
      <c r="M14" s="397">
        <v>0</v>
      </c>
      <c r="N14" s="396">
        <v>0</v>
      </c>
      <c r="O14" s="397">
        <v>0</v>
      </c>
      <c r="P14" s="396">
        <v>0</v>
      </c>
      <c r="Q14" s="397">
        <v>0</v>
      </c>
      <c r="R14" s="396">
        <v>0</v>
      </c>
      <c r="S14" s="397">
        <v>0</v>
      </c>
      <c r="T14" s="396">
        <v>0</v>
      </c>
      <c r="U14" s="397">
        <v>0</v>
      </c>
      <c r="V14" s="396">
        <v>0</v>
      </c>
      <c r="W14" s="397">
        <v>0</v>
      </c>
      <c r="X14" s="396">
        <v>555.36081000000001</v>
      </c>
      <c r="Y14" s="397">
        <v>1.2442570797914538E-2</v>
      </c>
      <c r="Z14" s="396">
        <v>0</v>
      </c>
      <c r="AA14" s="397">
        <v>0</v>
      </c>
      <c r="AB14" s="396">
        <v>0</v>
      </c>
      <c r="AC14" s="397">
        <v>0</v>
      </c>
      <c r="AD14" s="396">
        <v>0</v>
      </c>
      <c r="AE14" s="397">
        <v>0</v>
      </c>
      <c r="AF14" s="396">
        <v>0</v>
      </c>
      <c r="AG14" s="397">
        <v>0</v>
      </c>
      <c r="AH14" s="396">
        <v>0</v>
      </c>
      <c r="AI14" s="397">
        <v>0</v>
      </c>
      <c r="AJ14" s="396">
        <v>0</v>
      </c>
      <c r="AK14" s="397">
        <v>0</v>
      </c>
      <c r="AL14" s="396">
        <v>0</v>
      </c>
      <c r="AM14" s="397">
        <v>0</v>
      </c>
      <c r="AN14" s="396">
        <v>0</v>
      </c>
      <c r="AO14" s="397">
        <v>0</v>
      </c>
      <c r="AP14" s="396">
        <v>555.36081000000001</v>
      </c>
      <c r="AQ14" s="397">
        <v>4.2149922235035827E-4</v>
      </c>
    </row>
    <row r="15" spans="1:43" ht="19.2">
      <c r="A15" s="380" t="s">
        <v>450</v>
      </c>
      <c r="B15" s="396">
        <v>782.31601999999998</v>
      </c>
      <c r="C15" s="397">
        <v>3.0951900599489636E-2</v>
      </c>
      <c r="D15" s="396">
        <v>1054.8207500000001</v>
      </c>
      <c r="E15" s="397">
        <v>4.1376198041937644E-2</v>
      </c>
      <c r="F15" s="396">
        <v>1453.3776200000002</v>
      </c>
      <c r="G15" s="397">
        <v>5.3482938679292699E-2</v>
      </c>
      <c r="H15" s="396">
        <v>3715.2252200000003</v>
      </c>
      <c r="I15" s="397">
        <v>3.9096235774043885E-2</v>
      </c>
      <c r="J15" s="396">
        <v>6.75162</v>
      </c>
      <c r="K15" s="397">
        <v>1.0132994011812395E-3</v>
      </c>
      <c r="L15" s="396">
        <v>5997.9367599999996</v>
      </c>
      <c r="M15" s="397">
        <v>3.4700547049906549E-2</v>
      </c>
      <c r="N15" s="396">
        <v>4122.1960300000001</v>
      </c>
      <c r="O15" s="397">
        <v>4.1482199267034413E-2</v>
      </c>
      <c r="P15" s="396">
        <v>656.15899000000002</v>
      </c>
      <c r="Q15" s="397">
        <v>2.460848567906548E-2</v>
      </c>
      <c r="R15" s="396">
        <v>4775.3173699999998</v>
      </c>
      <c r="S15" s="397">
        <v>5.9575877248370275E-2</v>
      </c>
      <c r="T15" s="396">
        <v>335.45231999999999</v>
      </c>
      <c r="U15" s="397">
        <v>8.4629582932847208E-3</v>
      </c>
      <c r="V15" s="396">
        <v>673.73045999999999</v>
      </c>
      <c r="W15" s="397">
        <v>1.4000121134950829E-2</v>
      </c>
      <c r="X15" s="396">
        <v>5113.7357699999993</v>
      </c>
      <c r="Y15" s="397">
        <v>0.11457059665418776</v>
      </c>
      <c r="Z15" s="396">
        <v>18260.72955</v>
      </c>
      <c r="AA15" s="397">
        <v>7.5330188336494866E-2</v>
      </c>
      <c r="AB15" s="396">
        <v>14512.186599999999</v>
      </c>
      <c r="AC15" s="397">
        <v>7.752117352972579E-2</v>
      </c>
      <c r="AD15" s="396">
        <v>283.84403000000003</v>
      </c>
      <c r="AE15" s="397">
        <v>7.5749541910188588E-3</v>
      </c>
      <c r="AF15" s="396">
        <v>27.732590000000002</v>
      </c>
      <c r="AG15" s="397">
        <v>1.0094077957170973E-2</v>
      </c>
      <c r="AH15" s="396">
        <v>20.118189999999998</v>
      </c>
      <c r="AI15" s="397">
        <v>1.2536003750671095E-2</v>
      </c>
      <c r="AJ15" s="396">
        <v>3683.5990699999998</v>
      </c>
      <c r="AK15" s="397">
        <v>6.3331343649621188E-2</v>
      </c>
      <c r="AL15" s="396">
        <v>255.39802</v>
      </c>
      <c r="AM15" s="397">
        <v>6.3277197378160807E-3</v>
      </c>
      <c r="AN15" s="396">
        <v>2318.8155899999997</v>
      </c>
      <c r="AO15" s="397">
        <v>4.1001804427275468E-2</v>
      </c>
      <c r="AP15" s="396">
        <v>68049.442569999985</v>
      </c>
      <c r="AQ15" s="397">
        <v>5.164712130953273E-2</v>
      </c>
    </row>
    <row r="16" spans="1:43" ht="19.2">
      <c r="A16" s="381" t="s">
        <v>451</v>
      </c>
      <c r="B16" s="396">
        <v>0</v>
      </c>
      <c r="C16" s="397">
        <v>0</v>
      </c>
      <c r="D16" s="396">
        <v>0</v>
      </c>
      <c r="E16" s="397">
        <v>0</v>
      </c>
      <c r="F16" s="396">
        <v>0</v>
      </c>
      <c r="G16" s="397">
        <v>0</v>
      </c>
      <c r="H16" s="396">
        <v>0</v>
      </c>
      <c r="I16" s="397">
        <v>0</v>
      </c>
      <c r="J16" s="396">
        <v>0</v>
      </c>
      <c r="K16" s="397">
        <v>0</v>
      </c>
      <c r="L16" s="396">
        <v>0</v>
      </c>
      <c r="M16" s="397">
        <v>0</v>
      </c>
      <c r="N16" s="396">
        <v>0</v>
      </c>
      <c r="O16" s="397">
        <v>0</v>
      </c>
      <c r="P16" s="396">
        <v>0</v>
      </c>
      <c r="Q16" s="397">
        <v>0</v>
      </c>
      <c r="R16" s="396">
        <v>0</v>
      </c>
      <c r="S16" s="397">
        <v>0</v>
      </c>
      <c r="T16" s="396">
        <v>0</v>
      </c>
      <c r="U16" s="397">
        <v>0</v>
      </c>
      <c r="V16" s="396">
        <v>0</v>
      </c>
      <c r="W16" s="397">
        <v>0</v>
      </c>
      <c r="X16" s="396">
        <v>0</v>
      </c>
      <c r="Y16" s="397">
        <v>0</v>
      </c>
      <c r="Z16" s="396">
        <v>0</v>
      </c>
      <c r="AA16" s="397">
        <v>0</v>
      </c>
      <c r="AB16" s="396">
        <v>0</v>
      </c>
      <c r="AC16" s="397">
        <v>0</v>
      </c>
      <c r="AD16" s="396">
        <v>0</v>
      </c>
      <c r="AE16" s="397">
        <v>0</v>
      </c>
      <c r="AF16" s="396">
        <v>0</v>
      </c>
      <c r="AG16" s="397">
        <v>0</v>
      </c>
      <c r="AH16" s="396">
        <v>0</v>
      </c>
      <c r="AI16" s="397">
        <v>0</v>
      </c>
      <c r="AJ16" s="396">
        <v>0</v>
      </c>
      <c r="AK16" s="397">
        <v>0</v>
      </c>
      <c r="AL16" s="396">
        <v>0</v>
      </c>
      <c r="AM16" s="397">
        <v>0</v>
      </c>
      <c r="AN16" s="396">
        <v>0</v>
      </c>
      <c r="AO16" s="397">
        <v>0</v>
      </c>
      <c r="AP16" s="396">
        <v>0</v>
      </c>
      <c r="AQ16" s="397">
        <v>0</v>
      </c>
    </row>
    <row r="17" spans="1:43" s="268" customFormat="1" ht="19.2">
      <c r="A17" s="381" t="s">
        <v>452</v>
      </c>
      <c r="B17" s="396">
        <v>112.48258</v>
      </c>
      <c r="C17" s="397">
        <v>4.4503110588661353E-3</v>
      </c>
      <c r="D17" s="396">
        <v>144.11831000000001</v>
      </c>
      <c r="E17" s="397">
        <v>5.653157407103873E-3</v>
      </c>
      <c r="F17" s="396">
        <v>99.966560000000001</v>
      </c>
      <c r="G17" s="397">
        <v>3.6786760198356662E-3</v>
      </c>
      <c r="H17" s="396">
        <v>229.40745000000001</v>
      </c>
      <c r="I17" s="397">
        <v>2.4141114528508137E-3</v>
      </c>
      <c r="J17" s="396">
        <v>12.888629999999999</v>
      </c>
      <c r="K17" s="397">
        <v>1.9343566523362626E-3</v>
      </c>
      <c r="L17" s="396">
        <v>850.64954</v>
      </c>
      <c r="M17" s="397">
        <v>4.9213597219973631E-3</v>
      </c>
      <c r="N17" s="396">
        <v>576.47324000000003</v>
      </c>
      <c r="O17" s="397">
        <v>5.8011258173457014E-3</v>
      </c>
      <c r="P17" s="396">
        <v>326.41084999999998</v>
      </c>
      <c r="Q17" s="397">
        <v>1.2241662234509032E-2</v>
      </c>
      <c r="R17" s="396">
        <v>1326.5984799999999</v>
      </c>
      <c r="S17" s="397">
        <v>1.6550369761571385E-2</v>
      </c>
      <c r="T17" s="396">
        <v>615.03236000000004</v>
      </c>
      <c r="U17" s="397">
        <v>1.5516342864167624E-2</v>
      </c>
      <c r="V17" s="396">
        <v>852.60226</v>
      </c>
      <c r="W17" s="397">
        <v>1.7717077716707129E-2</v>
      </c>
      <c r="X17" s="396">
        <v>689.90276000000006</v>
      </c>
      <c r="Y17" s="397">
        <v>1.5456913380288109E-2</v>
      </c>
      <c r="Z17" s="396">
        <v>3780.7151699999999</v>
      </c>
      <c r="AA17" s="397">
        <v>1.5596418808072386E-2</v>
      </c>
      <c r="AB17" s="396">
        <v>2679.16462</v>
      </c>
      <c r="AC17" s="397">
        <v>1.4311556979409421E-2</v>
      </c>
      <c r="AD17" s="396">
        <v>595.78031999999996</v>
      </c>
      <c r="AE17" s="397">
        <v>1.5899607372085844E-2</v>
      </c>
      <c r="AF17" s="396">
        <v>76.666789999999992</v>
      </c>
      <c r="AG17" s="397">
        <v>2.7905094871631383E-2</v>
      </c>
      <c r="AH17" s="396">
        <v>25.25553</v>
      </c>
      <c r="AI17" s="397">
        <v>1.5737172121606687E-2</v>
      </c>
      <c r="AJ17" s="396">
        <v>0</v>
      </c>
      <c r="AK17" s="397">
        <v>0</v>
      </c>
      <c r="AL17" s="396">
        <v>625.28271999999993</v>
      </c>
      <c r="AM17" s="397">
        <v>1.549195177417321E-2</v>
      </c>
      <c r="AN17" s="396">
        <v>0</v>
      </c>
      <c r="AO17" s="397">
        <v>0</v>
      </c>
      <c r="AP17" s="396">
        <v>13619.398169999999</v>
      </c>
      <c r="AQ17" s="397">
        <v>1.033664175463676E-2</v>
      </c>
    </row>
    <row r="18" spans="1:43" ht="19.2">
      <c r="A18" s="382" t="s">
        <v>453</v>
      </c>
      <c r="B18" s="396">
        <v>0</v>
      </c>
      <c r="C18" s="397">
        <v>0</v>
      </c>
      <c r="D18" s="396">
        <v>0</v>
      </c>
      <c r="E18" s="397">
        <v>0</v>
      </c>
      <c r="F18" s="396">
        <v>0</v>
      </c>
      <c r="G18" s="397">
        <v>0</v>
      </c>
      <c r="H18" s="396">
        <v>0</v>
      </c>
      <c r="I18" s="397">
        <v>0</v>
      </c>
      <c r="J18" s="396">
        <v>0</v>
      </c>
      <c r="K18" s="397">
        <v>0</v>
      </c>
      <c r="L18" s="396">
        <v>0</v>
      </c>
      <c r="M18" s="397">
        <v>0</v>
      </c>
      <c r="N18" s="396">
        <v>0</v>
      </c>
      <c r="O18" s="397">
        <v>0</v>
      </c>
      <c r="P18" s="396">
        <v>0</v>
      </c>
      <c r="Q18" s="397">
        <v>0</v>
      </c>
      <c r="R18" s="396">
        <v>0</v>
      </c>
      <c r="S18" s="397">
        <v>0</v>
      </c>
      <c r="T18" s="396">
        <v>0</v>
      </c>
      <c r="U18" s="397">
        <v>0</v>
      </c>
      <c r="V18" s="396">
        <v>0</v>
      </c>
      <c r="W18" s="397">
        <v>0</v>
      </c>
      <c r="X18" s="396">
        <v>0</v>
      </c>
      <c r="Y18" s="397">
        <v>0</v>
      </c>
      <c r="Z18" s="396">
        <v>0</v>
      </c>
      <c r="AA18" s="397">
        <v>0</v>
      </c>
      <c r="AB18" s="396">
        <v>0</v>
      </c>
      <c r="AC18" s="397">
        <v>0</v>
      </c>
      <c r="AD18" s="396">
        <v>0</v>
      </c>
      <c r="AE18" s="397">
        <v>0</v>
      </c>
      <c r="AF18" s="396">
        <v>0</v>
      </c>
      <c r="AG18" s="397">
        <v>0</v>
      </c>
      <c r="AH18" s="396">
        <v>0</v>
      </c>
      <c r="AI18" s="397">
        <v>0</v>
      </c>
      <c r="AJ18" s="396">
        <v>0</v>
      </c>
      <c r="AK18" s="397">
        <v>0</v>
      </c>
      <c r="AL18" s="396">
        <v>0</v>
      </c>
      <c r="AM18" s="397">
        <v>0</v>
      </c>
      <c r="AN18" s="396">
        <v>0</v>
      </c>
      <c r="AO18" s="397">
        <v>0</v>
      </c>
      <c r="AP18" s="396">
        <v>0</v>
      </c>
      <c r="AQ18" s="397">
        <v>0</v>
      </c>
    </row>
    <row r="19" spans="1:43" ht="19.2">
      <c r="A19" s="373" t="s">
        <v>454</v>
      </c>
      <c r="B19" s="396">
        <v>0</v>
      </c>
      <c r="C19" s="397">
        <v>0</v>
      </c>
      <c r="D19" s="396">
        <v>0</v>
      </c>
      <c r="E19" s="397">
        <v>0</v>
      </c>
      <c r="F19" s="396">
        <v>0</v>
      </c>
      <c r="G19" s="397">
        <v>0</v>
      </c>
      <c r="H19" s="396">
        <v>0</v>
      </c>
      <c r="I19" s="397">
        <v>0</v>
      </c>
      <c r="J19" s="396">
        <v>0</v>
      </c>
      <c r="K19" s="397">
        <v>0</v>
      </c>
      <c r="L19" s="396">
        <v>0</v>
      </c>
      <c r="M19" s="397">
        <v>0</v>
      </c>
      <c r="N19" s="396">
        <v>0</v>
      </c>
      <c r="O19" s="397">
        <v>0</v>
      </c>
      <c r="P19" s="396">
        <v>0</v>
      </c>
      <c r="Q19" s="397">
        <v>0</v>
      </c>
      <c r="R19" s="396">
        <v>0</v>
      </c>
      <c r="S19" s="397">
        <v>0</v>
      </c>
      <c r="T19" s="396">
        <v>0</v>
      </c>
      <c r="U19" s="397">
        <v>0</v>
      </c>
      <c r="V19" s="396">
        <v>0</v>
      </c>
      <c r="W19" s="397">
        <v>0</v>
      </c>
      <c r="X19" s="396">
        <v>0</v>
      </c>
      <c r="Y19" s="397">
        <v>0</v>
      </c>
      <c r="Z19" s="396">
        <v>0</v>
      </c>
      <c r="AA19" s="397">
        <v>0</v>
      </c>
      <c r="AB19" s="396">
        <v>0</v>
      </c>
      <c r="AC19" s="397">
        <v>0</v>
      </c>
      <c r="AD19" s="396">
        <v>0</v>
      </c>
      <c r="AE19" s="397">
        <v>0</v>
      </c>
      <c r="AF19" s="396">
        <v>0</v>
      </c>
      <c r="AG19" s="397">
        <v>0</v>
      </c>
      <c r="AH19" s="396">
        <v>0</v>
      </c>
      <c r="AI19" s="397">
        <v>0</v>
      </c>
      <c r="AJ19" s="396">
        <v>0</v>
      </c>
      <c r="AK19" s="397">
        <v>0</v>
      </c>
      <c r="AL19" s="396">
        <v>0</v>
      </c>
      <c r="AM19" s="397">
        <v>0</v>
      </c>
      <c r="AN19" s="396">
        <v>0</v>
      </c>
      <c r="AO19" s="397">
        <v>0</v>
      </c>
      <c r="AP19" s="396">
        <v>0</v>
      </c>
      <c r="AQ19" s="397">
        <v>0</v>
      </c>
    </row>
    <row r="20" spans="1:43" ht="19.2">
      <c r="A20" s="380" t="s">
        <v>455</v>
      </c>
      <c r="B20" s="396">
        <v>4375.2821800000002</v>
      </c>
      <c r="C20" s="397">
        <v>0.17310561929957452</v>
      </c>
      <c r="D20" s="396">
        <v>4554.7423200000003</v>
      </c>
      <c r="E20" s="397">
        <v>0.17866345562723762</v>
      </c>
      <c r="F20" s="396">
        <v>4731.6822899999997</v>
      </c>
      <c r="G20" s="397">
        <v>0.17412148796261578</v>
      </c>
      <c r="H20" s="396">
        <v>17017.861430000001</v>
      </c>
      <c r="I20" s="397">
        <v>0.17908317354641765</v>
      </c>
      <c r="J20" s="396">
        <v>344.6103</v>
      </c>
      <c r="K20" s="397">
        <v>5.1719944343859292E-2</v>
      </c>
      <c r="L20" s="396">
        <v>31223.031790000001</v>
      </c>
      <c r="M20" s="397">
        <v>0.18063816392582691</v>
      </c>
      <c r="N20" s="396">
        <v>17736.623019999999</v>
      </c>
      <c r="O20" s="397">
        <v>0.17848596357022586</v>
      </c>
      <c r="P20" s="396">
        <v>6134.5819800000008</v>
      </c>
      <c r="Q20" s="397">
        <v>0.23007041753993673</v>
      </c>
      <c r="R20" s="396">
        <v>37192.772450000004</v>
      </c>
      <c r="S20" s="397">
        <v>0.46400937871230286</v>
      </c>
      <c r="T20" s="396">
        <v>11803.927109999999</v>
      </c>
      <c r="U20" s="397">
        <v>0.29779535532472345</v>
      </c>
      <c r="V20" s="396">
        <v>15095.493869999998</v>
      </c>
      <c r="W20" s="397">
        <v>0.31368441137707753</v>
      </c>
      <c r="X20" s="396">
        <v>20528.41533</v>
      </c>
      <c r="Y20" s="397">
        <v>0.45992849425676818</v>
      </c>
      <c r="Z20" s="396">
        <v>111134.74586</v>
      </c>
      <c r="AA20" s="397">
        <v>0.45845930270416235</v>
      </c>
      <c r="AB20" s="396">
        <v>85698.596160000001</v>
      </c>
      <c r="AC20" s="397">
        <v>0.45778461422024808</v>
      </c>
      <c r="AD20" s="396">
        <v>11647.584199999999</v>
      </c>
      <c r="AE20" s="397">
        <v>0.31083943090518767</v>
      </c>
      <c r="AF20" s="396">
        <v>812.77159999999992</v>
      </c>
      <c r="AG20" s="397">
        <v>0.29583172331810992</v>
      </c>
      <c r="AH20" s="396">
        <v>216.30517</v>
      </c>
      <c r="AI20" s="397">
        <v>0.13478361733384311</v>
      </c>
      <c r="AJ20" s="396">
        <v>8660.1901500000004</v>
      </c>
      <c r="AK20" s="397">
        <v>0.14889282683544455</v>
      </c>
      <c r="AL20" s="396">
        <v>12263.885880000002</v>
      </c>
      <c r="AM20" s="397">
        <v>0.30384899908464419</v>
      </c>
      <c r="AN20" s="396">
        <v>12502.97602</v>
      </c>
      <c r="AO20" s="397">
        <v>0.22108035660177491</v>
      </c>
      <c r="AP20" s="396">
        <v>413676.07910999993</v>
      </c>
      <c r="AQ20" s="397">
        <v>0.31396552027106533</v>
      </c>
    </row>
    <row r="21" spans="1:43" s="268" customFormat="1" ht="19.2">
      <c r="A21" s="380" t="s">
        <v>456</v>
      </c>
      <c r="B21" s="396">
        <v>1847.3531699999999</v>
      </c>
      <c r="C21" s="397">
        <v>7.3089506322511558E-2</v>
      </c>
      <c r="D21" s="396">
        <v>2100.1751099999997</v>
      </c>
      <c r="E21" s="397">
        <v>8.2381069270876739E-2</v>
      </c>
      <c r="F21" s="396">
        <v>2491.2487000000001</v>
      </c>
      <c r="G21" s="397">
        <v>9.167562485031773E-2</v>
      </c>
      <c r="H21" s="396">
        <v>7940.5745199999992</v>
      </c>
      <c r="I21" s="397">
        <v>8.3560633671431989E-2</v>
      </c>
      <c r="J21" s="396">
        <v>0</v>
      </c>
      <c r="K21" s="397">
        <v>0</v>
      </c>
      <c r="L21" s="396">
        <v>13219.667640000001</v>
      </c>
      <c r="M21" s="397">
        <v>7.6481249683257271E-2</v>
      </c>
      <c r="N21" s="396">
        <v>8279.4330399999999</v>
      </c>
      <c r="O21" s="397">
        <v>8.3317020511358003E-2</v>
      </c>
      <c r="P21" s="396">
        <v>2095.0698200000002</v>
      </c>
      <c r="Q21" s="397">
        <v>7.8573175781851731E-2</v>
      </c>
      <c r="R21" s="396">
        <v>9006.7447400000001</v>
      </c>
      <c r="S21" s="397">
        <v>0.11236629473229016</v>
      </c>
      <c r="T21" s="396">
        <v>5353.8540899999998</v>
      </c>
      <c r="U21" s="397">
        <v>0.13506969894261522</v>
      </c>
      <c r="V21" s="396">
        <v>4002.8852900000002</v>
      </c>
      <c r="W21" s="397">
        <v>8.3179969255528063E-2</v>
      </c>
      <c r="X21" s="396">
        <v>4253.6409599999997</v>
      </c>
      <c r="Y21" s="397">
        <v>9.5300618698156175E-2</v>
      </c>
      <c r="Z21" s="396">
        <v>26207.071920000002</v>
      </c>
      <c r="AA21" s="397">
        <v>0.10811088670231503</v>
      </c>
      <c r="AB21" s="396">
        <v>19731.487300000001</v>
      </c>
      <c r="AC21" s="397">
        <v>0.10540162507164019</v>
      </c>
      <c r="AD21" s="396">
        <v>5298.3654100000003</v>
      </c>
      <c r="AE21" s="397">
        <v>0.14139763752659815</v>
      </c>
      <c r="AF21" s="396">
        <v>216.72028</v>
      </c>
      <c r="AG21" s="397">
        <v>7.8881611894883283E-2</v>
      </c>
      <c r="AH21" s="396">
        <v>72.08489999999999</v>
      </c>
      <c r="AI21" s="397">
        <v>4.4917389524939906E-2</v>
      </c>
      <c r="AJ21" s="396">
        <v>2683.6840999999999</v>
      </c>
      <c r="AK21" s="397">
        <v>4.6140015988255852E-2</v>
      </c>
      <c r="AL21" s="396">
        <v>5553.15524</v>
      </c>
      <c r="AM21" s="397">
        <v>0.13758450445036649</v>
      </c>
      <c r="AN21" s="396">
        <v>4126.5999700000002</v>
      </c>
      <c r="AO21" s="397">
        <v>7.296744322800626E-2</v>
      </c>
      <c r="AP21" s="396">
        <v>124479.81619999999</v>
      </c>
      <c r="AQ21" s="397">
        <v>9.4475780036793605E-2</v>
      </c>
    </row>
    <row r="22" spans="1:43" s="268" customFormat="1" ht="19.2">
      <c r="A22" s="380" t="s">
        <v>457</v>
      </c>
      <c r="B22" s="396">
        <v>243.60237000000001</v>
      </c>
      <c r="C22" s="397">
        <v>9.6379930223595527E-3</v>
      </c>
      <c r="D22" s="396">
        <v>256.42354999999998</v>
      </c>
      <c r="E22" s="397">
        <v>1.0058421383364612E-2</v>
      </c>
      <c r="F22" s="396">
        <v>250.01295999999999</v>
      </c>
      <c r="G22" s="397">
        <v>9.2002433673833896E-3</v>
      </c>
      <c r="H22" s="396">
        <v>897.48242000000005</v>
      </c>
      <c r="I22" s="397">
        <v>9.4444299383226842E-3</v>
      </c>
      <c r="J22" s="396">
        <v>224.38522</v>
      </c>
      <c r="K22" s="397">
        <v>3.3676274591863981E-2</v>
      </c>
      <c r="L22" s="396">
        <v>1634.70011</v>
      </c>
      <c r="M22" s="397">
        <v>9.4574168333749521E-3</v>
      </c>
      <c r="N22" s="396">
        <v>961.5883</v>
      </c>
      <c r="O22" s="397">
        <v>9.6765891731376182E-3</v>
      </c>
      <c r="P22" s="396">
        <v>400.89895000000001</v>
      </c>
      <c r="Q22" s="397">
        <v>1.5035252461948876E-2</v>
      </c>
      <c r="R22" s="396">
        <v>8994.8825899999993</v>
      </c>
      <c r="S22" s="397">
        <v>0.11221830498887719</v>
      </c>
      <c r="T22" s="396">
        <v>1229.7412099999999</v>
      </c>
      <c r="U22" s="397">
        <v>3.1024524056842077E-2</v>
      </c>
      <c r="V22" s="396">
        <v>776.47807</v>
      </c>
      <c r="W22" s="397">
        <v>1.6135216802625831E-2</v>
      </c>
      <c r="X22" s="396">
        <v>5369.0732400000006</v>
      </c>
      <c r="Y22" s="397">
        <v>0.12029130018714933</v>
      </c>
      <c r="Z22" s="396">
        <v>26822.990899999997</v>
      </c>
      <c r="AA22" s="397">
        <v>0.11065171031160076</v>
      </c>
      <c r="AB22" s="396">
        <v>21721.012429999999</v>
      </c>
      <c r="AC22" s="397">
        <v>0.11602926700428183</v>
      </c>
      <c r="AD22" s="396">
        <v>1180.90182</v>
      </c>
      <c r="AE22" s="397">
        <v>3.1514762493298862E-2</v>
      </c>
      <c r="AF22" s="396">
        <v>38.763169999999995</v>
      </c>
      <c r="AG22" s="397">
        <v>1.4108976473061875E-2</v>
      </c>
      <c r="AH22" s="396">
        <v>37.537750000000003</v>
      </c>
      <c r="AI22" s="397">
        <v>2.3390442917168693E-2</v>
      </c>
      <c r="AJ22" s="396">
        <v>1515.7971499999999</v>
      </c>
      <c r="AK22" s="397">
        <v>2.6060781422058074E-2</v>
      </c>
      <c r="AL22" s="396">
        <v>1186.8063999999999</v>
      </c>
      <c r="AM22" s="397">
        <v>2.9404214967079408E-2</v>
      </c>
      <c r="AN22" s="396">
        <v>2067.5604199999998</v>
      </c>
      <c r="AO22" s="397">
        <v>3.655905555750362E-2</v>
      </c>
      <c r="AP22" s="396">
        <v>75810.639030000006</v>
      </c>
      <c r="AQ22" s="397">
        <v>5.7537595058298627E-2</v>
      </c>
    </row>
    <row r="23" spans="1:43" ht="19.2">
      <c r="A23" s="380" t="s">
        <v>449</v>
      </c>
      <c r="B23" s="396">
        <v>0</v>
      </c>
      <c r="C23" s="397">
        <v>0</v>
      </c>
      <c r="D23" s="396">
        <v>0</v>
      </c>
      <c r="E23" s="397">
        <v>0</v>
      </c>
      <c r="F23" s="396">
        <v>0</v>
      </c>
      <c r="G23" s="397">
        <v>0</v>
      </c>
      <c r="H23" s="396">
        <v>0</v>
      </c>
      <c r="I23" s="397">
        <v>0</v>
      </c>
      <c r="J23" s="396">
        <v>0</v>
      </c>
      <c r="K23" s="397">
        <v>0</v>
      </c>
      <c r="L23" s="396">
        <v>0</v>
      </c>
      <c r="M23" s="397">
        <v>0</v>
      </c>
      <c r="N23" s="396">
        <v>0</v>
      </c>
      <c r="O23" s="397">
        <v>0</v>
      </c>
      <c r="P23" s="396">
        <v>0</v>
      </c>
      <c r="Q23" s="397">
        <v>0</v>
      </c>
      <c r="R23" s="396">
        <v>0</v>
      </c>
      <c r="S23" s="397">
        <v>0</v>
      </c>
      <c r="T23" s="396">
        <v>0</v>
      </c>
      <c r="U23" s="397">
        <v>0</v>
      </c>
      <c r="V23" s="396">
        <v>0</v>
      </c>
      <c r="W23" s="397">
        <v>0</v>
      </c>
      <c r="X23" s="396">
        <v>0</v>
      </c>
      <c r="Y23" s="397">
        <v>0</v>
      </c>
      <c r="Z23" s="396">
        <v>0</v>
      </c>
      <c r="AA23" s="397">
        <v>0</v>
      </c>
      <c r="AB23" s="396">
        <v>0</v>
      </c>
      <c r="AC23" s="397">
        <v>0</v>
      </c>
      <c r="AD23" s="396">
        <v>0</v>
      </c>
      <c r="AE23" s="397">
        <v>0</v>
      </c>
      <c r="AF23" s="396">
        <v>0</v>
      </c>
      <c r="AG23" s="397">
        <v>0</v>
      </c>
      <c r="AH23" s="396">
        <v>0</v>
      </c>
      <c r="AI23" s="397">
        <v>0</v>
      </c>
      <c r="AJ23" s="396">
        <v>0</v>
      </c>
      <c r="AK23" s="397">
        <v>0</v>
      </c>
      <c r="AL23" s="396">
        <v>0</v>
      </c>
      <c r="AM23" s="397">
        <v>0</v>
      </c>
      <c r="AN23" s="396">
        <v>0</v>
      </c>
      <c r="AO23" s="397">
        <v>0</v>
      </c>
      <c r="AP23" s="396">
        <v>0</v>
      </c>
      <c r="AQ23" s="397">
        <v>0</v>
      </c>
    </row>
    <row r="24" spans="1:43" ht="19.2">
      <c r="A24" s="380" t="s">
        <v>458</v>
      </c>
      <c r="B24" s="396">
        <v>0</v>
      </c>
      <c r="C24" s="397">
        <v>0</v>
      </c>
      <c r="D24" s="396">
        <v>0</v>
      </c>
      <c r="E24" s="397">
        <v>0</v>
      </c>
      <c r="F24" s="396">
        <v>0</v>
      </c>
      <c r="G24" s="397">
        <v>0</v>
      </c>
      <c r="H24" s="396">
        <v>0</v>
      </c>
      <c r="I24" s="397">
        <v>0</v>
      </c>
      <c r="J24" s="396">
        <v>0</v>
      </c>
      <c r="K24" s="397">
        <v>0</v>
      </c>
      <c r="L24" s="396">
        <v>0</v>
      </c>
      <c r="M24" s="397">
        <v>0</v>
      </c>
      <c r="N24" s="396">
        <v>0</v>
      </c>
      <c r="O24" s="397">
        <v>0</v>
      </c>
      <c r="P24" s="396">
        <v>0</v>
      </c>
      <c r="Q24" s="397">
        <v>0</v>
      </c>
      <c r="R24" s="396">
        <v>0</v>
      </c>
      <c r="S24" s="397">
        <v>0</v>
      </c>
      <c r="T24" s="396">
        <v>0</v>
      </c>
      <c r="U24" s="397">
        <v>0</v>
      </c>
      <c r="V24" s="396">
        <v>0</v>
      </c>
      <c r="W24" s="397">
        <v>0</v>
      </c>
      <c r="X24" s="396">
        <v>0</v>
      </c>
      <c r="Y24" s="397">
        <v>0</v>
      </c>
      <c r="Z24" s="396">
        <v>0</v>
      </c>
      <c r="AA24" s="397">
        <v>0</v>
      </c>
      <c r="AB24" s="396">
        <v>0</v>
      </c>
      <c r="AC24" s="397">
        <v>0</v>
      </c>
      <c r="AD24" s="396">
        <v>0</v>
      </c>
      <c r="AE24" s="397">
        <v>0</v>
      </c>
      <c r="AF24" s="396">
        <v>0</v>
      </c>
      <c r="AG24" s="397">
        <v>0</v>
      </c>
      <c r="AH24" s="396">
        <v>0</v>
      </c>
      <c r="AI24" s="397">
        <v>0</v>
      </c>
      <c r="AJ24" s="396">
        <v>0</v>
      </c>
      <c r="AK24" s="397">
        <v>0</v>
      </c>
      <c r="AL24" s="396">
        <v>0</v>
      </c>
      <c r="AM24" s="397">
        <v>0</v>
      </c>
      <c r="AN24" s="396">
        <v>0</v>
      </c>
      <c r="AO24" s="397">
        <v>0</v>
      </c>
      <c r="AP24" s="396">
        <v>0</v>
      </c>
      <c r="AQ24" s="397">
        <v>0</v>
      </c>
    </row>
    <row r="25" spans="1:43" ht="19.2">
      <c r="A25" s="381" t="s">
        <v>451</v>
      </c>
      <c r="B25" s="396">
        <v>0</v>
      </c>
      <c r="C25" s="397">
        <v>0</v>
      </c>
      <c r="D25" s="396">
        <v>0</v>
      </c>
      <c r="E25" s="397">
        <v>0</v>
      </c>
      <c r="F25" s="396">
        <v>0</v>
      </c>
      <c r="G25" s="397">
        <v>0</v>
      </c>
      <c r="H25" s="396">
        <v>0</v>
      </c>
      <c r="I25" s="397">
        <v>0</v>
      </c>
      <c r="J25" s="396">
        <v>0</v>
      </c>
      <c r="K25" s="397">
        <v>0</v>
      </c>
      <c r="L25" s="396">
        <v>0</v>
      </c>
      <c r="M25" s="397">
        <v>0</v>
      </c>
      <c r="N25" s="396">
        <v>0</v>
      </c>
      <c r="O25" s="397">
        <v>0</v>
      </c>
      <c r="P25" s="396">
        <v>0</v>
      </c>
      <c r="Q25" s="397">
        <v>0</v>
      </c>
      <c r="R25" s="396">
        <v>0</v>
      </c>
      <c r="S25" s="397">
        <v>0</v>
      </c>
      <c r="T25" s="396">
        <v>0</v>
      </c>
      <c r="U25" s="397">
        <v>0</v>
      </c>
      <c r="V25" s="396">
        <v>0</v>
      </c>
      <c r="W25" s="397">
        <v>0</v>
      </c>
      <c r="X25" s="396">
        <v>0</v>
      </c>
      <c r="Y25" s="397">
        <v>0</v>
      </c>
      <c r="Z25" s="396">
        <v>0</v>
      </c>
      <c r="AA25" s="397">
        <v>0</v>
      </c>
      <c r="AB25" s="396">
        <v>0</v>
      </c>
      <c r="AC25" s="397">
        <v>0</v>
      </c>
      <c r="AD25" s="396">
        <v>0</v>
      </c>
      <c r="AE25" s="397">
        <v>0</v>
      </c>
      <c r="AF25" s="396">
        <v>0</v>
      </c>
      <c r="AG25" s="397">
        <v>0</v>
      </c>
      <c r="AH25" s="396">
        <v>0</v>
      </c>
      <c r="AI25" s="397">
        <v>0</v>
      </c>
      <c r="AJ25" s="396">
        <v>0</v>
      </c>
      <c r="AK25" s="397">
        <v>0</v>
      </c>
      <c r="AL25" s="396">
        <v>0</v>
      </c>
      <c r="AM25" s="397">
        <v>0</v>
      </c>
      <c r="AN25" s="396">
        <v>0</v>
      </c>
      <c r="AO25" s="397">
        <v>0</v>
      </c>
      <c r="AP25" s="396">
        <v>0</v>
      </c>
      <c r="AQ25" s="397">
        <v>0</v>
      </c>
    </row>
    <row r="26" spans="1:43" ht="38.4">
      <c r="A26" s="381" t="s">
        <v>459</v>
      </c>
      <c r="B26" s="396">
        <v>2284.3266400000002</v>
      </c>
      <c r="C26" s="397">
        <v>9.0378119954703406E-2</v>
      </c>
      <c r="D26" s="396">
        <v>2198.1436600000002</v>
      </c>
      <c r="E26" s="397">
        <v>8.6223964972996267E-2</v>
      </c>
      <c r="F26" s="396">
        <v>1990.4206299999998</v>
      </c>
      <c r="G26" s="397">
        <v>7.3245619744914683E-2</v>
      </c>
      <c r="H26" s="396">
        <v>8179.8044900000004</v>
      </c>
      <c r="I26" s="397">
        <v>8.6078109936662955E-2</v>
      </c>
      <c r="J26" s="396">
        <v>120.22508000000001</v>
      </c>
      <c r="K26" s="397">
        <v>1.8043669751995315E-2</v>
      </c>
      <c r="L26" s="396">
        <v>16368.66404</v>
      </c>
      <c r="M26" s="397">
        <v>9.4699497409194672E-2</v>
      </c>
      <c r="N26" s="396">
        <v>8495.6016799999998</v>
      </c>
      <c r="O26" s="397">
        <v>8.549235388573026E-2</v>
      </c>
      <c r="P26" s="396">
        <v>3638.61321</v>
      </c>
      <c r="Q26" s="397">
        <v>0.13646198929613609</v>
      </c>
      <c r="R26" s="396">
        <v>19191.145120000001</v>
      </c>
      <c r="S26" s="397">
        <v>0.23942477899113548</v>
      </c>
      <c r="T26" s="396">
        <v>5220.3318099999997</v>
      </c>
      <c r="U26" s="397">
        <v>0.13170113232526617</v>
      </c>
      <c r="V26" s="396">
        <v>10316.130509999999</v>
      </c>
      <c r="W26" s="397">
        <v>0.21436922531892363</v>
      </c>
      <c r="X26" s="396">
        <v>10905.701130000001</v>
      </c>
      <c r="Y26" s="397">
        <v>0.24433657537146272</v>
      </c>
      <c r="Z26" s="396">
        <v>58104.683039999996</v>
      </c>
      <c r="AA26" s="397">
        <v>0.23969670569024656</v>
      </c>
      <c r="AB26" s="396">
        <v>44246.096429999998</v>
      </c>
      <c r="AC26" s="397">
        <v>0.23635372214432601</v>
      </c>
      <c r="AD26" s="396">
        <v>5168.3169699999999</v>
      </c>
      <c r="AE26" s="397">
        <v>0.13792703088529071</v>
      </c>
      <c r="AF26" s="396">
        <v>557.28814999999997</v>
      </c>
      <c r="AG26" s="397">
        <v>0.20284113495016476</v>
      </c>
      <c r="AH26" s="396">
        <v>106.68252000000001</v>
      </c>
      <c r="AI26" s="397">
        <v>6.6475784891734516E-2</v>
      </c>
      <c r="AJ26" s="396">
        <v>4460.7089000000005</v>
      </c>
      <c r="AK26" s="397">
        <v>7.669202942513062E-2</v>
      </c>
      <c r="AL26" s="396">
        <v>5523.9242400000003</v>
      </c>
      <c r="AM26" s="397">
        <v>0.13686027966719824</v>
      </c>
      <c r="AN26" s="396">
        <v>6308.8156300000001</v>
      </c>
      <c r="AO26" s="397">
        <v>0.11155385781626503</v>
      </c>
      <c r="AP26" s="396">
        <v>213385.62388</v>
      </c>
      <c r="AQ26" s="397">
        <v>0.16195214517597314</v>
      </c>
    </row>
    <row r="27" spans="1:43" ht="19.2">
      <c r="A27" s="382" t="s">
        <v>453</v>
      </c>
      <c r="B27" s="396">
        <v>0</v>
      </c>
      <c r="C27" s="397">
        <v>0</v>
      </c>
      <c r="D27" s="396">
        <v>0</v>
      </c>
      <c r="E27" s="397">
        <v>0</v>
      </c>
      <c r="F27" s="396">
        <v>0</v>
      </c>
      <c r="G27" s="397">
        <v>0</v>
      </c>
      <c r="H27" s="396">
        <v>0</v>
      </c>
      <c r="I27" s="397">
        <v>0</v>
      </c>
      <c r="J27" s="396">
        <v>0</v>
      </c>
      <c r="K27" s="397">
        <v>0</v>
      </c>
      <c r="L27" s="396">
        <v>0</v>
      </c>
      <c r="M27" s="397">
        <v>0</v>
      </c>
      <c r="N27" s="396">
        <v>0</v>
      </c>
      <c r="O27" s="397">
        <v>0</v>
      </c>
      <c r="P27" s="396">
        <v>0</v>
      </c>
      <c r="Q27" s="397">
        <v>0</v>
      </c>
      <c r="R27" s="396">
        <v>0</v>
      </c>
      <c r="S27" s="397">
        <v>0</v>
      </c>
      <c r="T27" s="396">
        <v>0</v>
      </c>
      <c r="U27" s="397">
        <v>0</v>
      </c>
      <c r="V27" s="396">
        <v>0</v>
      </c>
      <c r="W27" s="397">
        <v>0</v>
      </c>
      <c r="X27" s="396">
        <v>0</v>
      </c>
      <c r="Y27" s="397">
        <v>0</v>
      </c>
      <c r="Z27" s="396">
        <v>0</v>
      </c>
      <c r="AA27" s="397">
        <v>0</v>
      </c>
      <c r="AB27" s="396">
        <v>0</v>
      </c>
      <c r="AC27" s="397">
        <v>0</v>
      </c>
      <c r="AD27" s="396">
        <v>0</v>
      </c>
      <c r="AE27" s="397">
        <v>0</v>
      </c>
      <c r="AF27" s="396">
        <v>0</v>
      </c>
      <c r="AG27" s="397">
        <v>0</v>
      </c>
      <c r="AH27" s="396">
        <v>0</v>
      </c>
      <c r="AI27" s="397">
        <v>0</v>
      </c>
      <c r="AJ27" s="396">
        <v>0</v>
      </c>
      <c r="AK27" s="397">
        <v>0</v>
      </c>
      <c r="AL27" s="396">
        <v>0</v>
      </c>
      <c r="AM27" s="397">
        <v>0</v>
      </c>
      <c r="AN27" s="396">
        <v>0</v>
      </c>
      <c r="AO27" s="397">
        <v>0</v>
      </c>
      <c r="AP27" s="396">
        <v>0</v>
      </c>
      <c r="AQ27" s="397">
        <v>0</v>
      </c>
    </row>
    <row r="28" spans="1:43" ht="19.2">
      <c r="A28" s="380" t="s">
        <v>454</v>
      </c>
      <c r="B28" s="396">
        <v>0</v>
      </c>
      <c r="C28" s="397">
        <v>0</v>
      </c>
      <c r="D28" s="396">
        <v>0</v>
      </c>
      <c r="E28" s="397">
        <v>0</v>
      </c>
      <c r="F28" s="396">
        <v>0</v>
      </c>
      <c r="G28" s="397">
        <v>0</v>
      </c>
      <c r="H28" s="396">
        <v>0</v>
      </c>
      <c r="I28" s="397">
        <v>0</v>
      </c>
      <c r="J28" s="396">
        <v>0</v>
      </c>
      <c r="K28" s="397">
        <v>0</v>
      </c>
      <c r="L28" s="396">
        <v>0</v>
      </c>
      <c r="M28" s="397">
        <v>0</v>
      </c>
      <c r="N28" s="396">
        <v>0</v>
      </c>
      <c r="O28" s="397">
        <v>0</v>
      </c>
      <c r="P28" s="396">
        <v>0</v>
      </c>
      <c r="Q28" s="397">
        <v>0</v>
      </c>
      <c r="R28" s="396">
        <v>0</v>
      </c>
      <c r="S28" s="397">
        <v>0</v>
      </c>
      <c r="T28" s="396">
        <v>0</v>
      </c>
      <c r="U28" s="397">
        <v>0</v>
      </c>
      <c r="V28" s="396">
        <v>0</v>
      </c>
      <c r="W28" s="397">
        <v>0</v>
      </c>
      <c r="X28" s="396">
        <v>0</v>
      </c>
      <c r="Y28" s="397">
        <v>0</v>
      </c>
      <c r="Z28" s="396">
        <v>0</v>
      </c>
      <c r="AA28" s="397">
        <v>0</v>
      </c>
      <c r="AB28" s="396">
        <v>0</v>
      </c>
      <c r="AC28" s="397">
        <v>0</v>
      </c>
      <c r="AD28" s="396">
        <v>0</v>
      </c>
      <c r="AE28" s="397">
        <v>0</v>
      </c>
      <c r="AF28" s="396">
        <v>0</v>
      </c>
      <c r="AG28" s="397">
        <v>0</v>
      </c>
      <c r="AH28" s="396">
        <v>0</v>
      </c>
      <c r="AI28" s="397">
        <v>0</v>
      </c>
      <c r="AJ28" s="396">
        <v>0</v>
      </c>
      <c r="AK28" s="397">
        <v>0</v>
      </c>
      <c r="AL28" s="396">
        <v>0</v>
      </c>
      <c r="AM28" s="397">
        <v>0</v>
      </c>
      <c r="AN28" s="396">
        <v>0</v>
      </c>
      <c r="AO28" s="397">
        <v>0</v>
      </c>
      <c r="AP28" s="396">
        <v>0</v>
      </c>
      <c r="AQ28" s="397">
        <v>0</v>
      </c>
    </row>
    <row r="29" spans="1:43" ht="19.2">
      <c r="A29" s="380" t="s">
        <v>460</v>
      </c>
      <c r="B29" s="396">
        <v>0</v>
      </c>
      <c r="C29" s="397">
        <v>0</v>
      </c>
      <c r="D29" s="396">
        <v>0</v>
      </c>
      <c r="E29" s="397">
        <v>0</v>
      </c>
      <c r="F29" s="396">
        <v>0</v>
      </c>
      <c r="G29" s="397">
        <v>0</v>
      </c>
      <c r="H29" s="396">
        <v>0</v>
      </c>
      <c r="I29" s="397">
        <v>0</v>
      </c>
      <c r="J29" s="396">
        <v>0</v>
      </c>
      <c r="K29" s="397">
        <v>0</v>
      </c>
      <c r="L29" s="396">
        <v>0</v>
      </c>
      <c r="M29" s="397">
        <v>0</v>
      </c>
      <c r="N29" s="396">
        <v>0</v>
      </c>
      <c r="O29" s="397">
        <v>0</v>
      </c>
      <c r="P29" s="396">
        <v>0</v>
      </c>
      <c r="Q29" s="397">
        <v>0</v>
      </c>
      <c r="R29" s="396">
        <v>0</v>
      </c>
      <c r="S29" s="397">
        <v>0</v>
      </c>
      <c r="T29" s="396">
        <v>0</v>
      </c>
      <c r="U29" s="397">
        <v>0</v>
      </c>
      <c r="V29" s="396">
        <v>0</v>
      </c>
      <c r="W29" s="397">
        <v>0</v>
      </c>
      <c r="X29" s="396">
        <v>0</v>
      </c>
      <c r="Y29" s="397">
        <v>0</v>
      </c>
      <c r="Z29" s="396">
        <v>0</v>
      </c>
      <c r="AA29" s="397">
        <v>0</v>
      </c>
      <c r="AB29" s="396">
        <v>0</v>
      </c>
      <c r="AC29" s="397">
        <v>0</v>
      </c>
      <c r="AD29" s="396">
        <v>0</v>
      </c>
      <c r="AE29" s="397">
        <v>0</v>
      </c>
      <c r="AF29" s="396">
        <v>0</v>
      </c>
      <c r="AG29" s="397">
        <v>0</v>
      </c>
      <c r="AH29" s="396">
        <v>0</v>
      </c>
      <c r="AI29" s="397">
        <v>0</v>
      </c>
      <c r="AJ29" s="396">
        <v>0</v>
      </c>
      <c r="AK29" s="397">
        <v>0</v>
      </c>
      <c r="AL29" s="396">
        <v>0</v>
      </c>
      <c r="AM29" s="397">
        <v>0</v>
      </c>
      <c r="AN29" s="396">
        <v>0</v>
      </c>
      <c r="AO29" s="397">
        <v>0</v>
      </c>
      <c r="AP29" s="396">
        <v>0</v>
      </c>
      <c r="AQ29" s="397">
        <v>0</v>
      </c>
    </row>
    <row r="30" spans="1:43" ht="19.2">
      <c r="A30" s="373" t="s">
        <v>461</v>
      </c>
      <c r="B30" s="394">
        <v>25441.88336</v>
      </c>
      <c r="C30" s="395">
        <v>1.0065940421653763</v>
      </c>
      <c r="D30" s="394">
        <v>25638.83757</v>
      </c>
      <c r="E30" s="395">
        <v>1.0057041642965321</v>
      </c>
      <c r="F30" s="394">
        <v>27288.2029</v>
      </c>
      <c r="G30" s="395">
        <v>1.004180374243548</v>
      </c>
      <c r="H30" s="394">
        <v>95579.979229999997</v>
      </c>
      <c r="I30" s="395">
        <v>1.0058118100453401</v>
      </c>
      <c r="J30" s="394">
        <v>6706.1564400000007</v>
      </c>
      <c r="K30" s="395">
        <v>1.0064761205280679</v>
      </c>
      <c r="L30" s="394">
        <v>173507.67081000001</v>
      </c>
      <c r="M30" s="395">
        <v>1.0038137005069228</v>
      </c>
      <c r="N30" s="394">
        <v>99955.804739999992</v>
      </c>
      <c r="O30" s="395">
        <v>1.0058683720874533</v>
      </c>
      <c r="P30" s="394">
        <v>26715.52752</v>
      </c>
      <c r="Q30" s="395">
        <v>1.0019350285585504</v>
      </c>
      <c r="R30" s="394">
        <v>80294.797170000005</v>
      </c>
      <c r="S30" s="395">
        <v>1.0017413732404366</v>
      </c>
      <c r="T30" s="394">
        <v>39698.388279999999</v>
      </c>
      <c r="U30" s="395">
        <v>1.0015307222327838</v>
      </c>
      <c r="V30" s="394">
        <v>48220.68982</v>
      </c>
      <c r="W30" s="395">
        <v>1.0020260902125315</v>
      </c>
      <c r="X30" s="394">
        <v>44682.753380000002</v>
      </c>
      <c r="Y30" s="395">
        <v>1.0010939057374342</v>
      </c>
      <c r="Z30" s="394">
        <v>242699.46987999999</v>
      </c>
      <c r="AA30" s="395">
        <v>1.0011975000871671</v>
      </c>
      <c r="AB30" s="394">
        <v>187419.299</v>
      </c>
      <c r="AC30" s="395">
        <v>1.0011560904680323</v>
      </c>
      <c r="AD30" s="394">
        <v>37538.200560000005</v>
      </c>
      <c r="AE30" s="395">
        <v>1.0017830907180907</v>
      </c>
      <c r="AF30" s="394">
        <v>2750.6882500000002</v>
      </c>
      <c r="AG30" s="395">
        <v>1.0011925186711446</v>
      </c>
      <c r="AH30" s="394">
        <v>1606.5531599999999</v>
      </c>
      <c r="AI30" s="395">
        <v>1.0010719870630758</v>
      </c>
      <c r="AJ30" s="394">
        <v>58256.496060000005</v>
      </c>
      <c r="AK30" s="395">
        <v>1.0015916775108382</v>
      </c>
      <c r="AL30" s="394">
        <v>40466.875840000001</v>
      </c>
      <c r="AM30" s="395">
        <v>1.0026038924676106</v>
      </c>
      <c r="AN30" s="394">
        <v>56636.172340000005</v>
      </c>
      <c r="AO30" s="395">
        <v>1.0014531866219465</v>
      </c>
      <c r="AP30" s="394">
        <v>1321104.4463099998</v>
      </c>
      <c r="AQ30" s="395">
        <v>1.0026715726723057</v>
      </c>
    </row>
    <row r="31" spans="1:43" ht="19.2">
      <c r="A31" s="380" t="s">
        <v>462</v>
      </c>
      <c r="B31" s="396">
        <v>166.66585000000001</v>
      </c>
      <c r="C31" s="397">
        <v>6.5940421653764032E-3</v>
      </c>
      <c r="D31" s="396">
        <v>145.41864999999999</v>
      </c>
      <c r="E31" s="397">
        <v>5.7041642965321021E-3</v>
      </c>
      <c r="F31" s="396">
        <v>113.60001</v>
      </c>
      <c r="G31" s="397">
        <v>4.180374243547961E-3</v>
      </c>
      <c r="H31" s="396">
        <v>552.28291999999999</v>
      </c>
      <c r="I31" s="397">
        <v>5.8118100453402434E-3</v>
      </c>
      <c r="J31" s="396">
        <v>43.15043</v>
      </c>
      <c r="K31" s="397">
        <v>6.4761205280677815E-3</v>
      </c>
      <c r="L31" s="396">
        <v>659.19232999999997</v>
      </c>
      <c r="M31" s="397">
        <v>3.8137005069227383E-3</v>
      </c>
      <c r="N31" s="396">
        <v>583.15568000000007</v>
      </c>
      <c r="O31" s="397">
        <v>5.8683720874533373E-3</v>
      </c>
      <c r="P31" s="396">
        <v>51.595469999999999</v>
      </c>
      <c r="Q31" s="397">
        <v>1.9350285585505009E-3</v>
      </c>
      <c r="R31" s="396">
        <v>139.58015</v>
      </c>
      <c r="S31" s="397">
        <v>1.7413732404363965E-3</v>
      </c>
      <c r="T31" s="396">
        <v>60.674330000000005</v>
      </c>
      <c r="U31" s="397">
        <v>1.5307222327840628E-3</v>
      </c>
      <c r="V31" s="396">
        <v>97.501919999999998</v>
      </c>
      <c r="W31" s="397">
        <v>2.0260902125314104E-3</v>
      </c>
      <c r="X31" s="396">
        <v>48.825309999999995</v>
      </c>
      <c r="Y31" s="397">
        <v>1.0939057374342359E-3</v>
      </c>
      <c r="Z31" s="396">
        <v>290.28502000000003</v>
      </c>
      <c r="AA31" s="397">
        <v>1.1975000871672829E-3</v>
      </c>
      <c r="AB31" s="396">
        <v>216.42346000000001</v>
      </c>
      <c r="AC31" s="397">
        <v>1.1560904680321346E-3</v>
      </c>
      <c r="AD31" s="396">
        <v>66.814880000000002</v>
      </c>
      <c r="AE31" s="397">
        <v>1.7830907180905727E-3</v>
      </c>
      <c r="AF31" s="396">
        <v>3.2763400000000003</v>
      </c>
      <c r="AG31" s="397">
        <v>1.1925186711445827E-3</v>
      </c>
      <c r="AH31" s="396">
        <v>1.7203599999999999</v>
      </c>
      <c r="AI31" s="397">
        <v>1.0719870630759788E-3</v>
      </c>
      <c r="AJ31" s="396">
        <v>92.578199999999995</v>
      </c>
      <c r="AK31" s="397">
        <v>1.5916775108381599E-3</v>
      </c>
      <c r="AL31" s="396">
        <v>105.09773</v>
      </c>
      <c r="AM31" s="397">
        <v>2.6038924676106147E-3</v>
      </c>
      <c r="AN31" s="396">
        <v>82.183499999999995</v>
      </c>
      <c r="AO31" s="397">
        <v>1.4531866219465058E-3</v>
      </c>
      <c r="AP31" s="396">
        <v>3520.0225399999995</v>
      </c>
      <c r="AQ31" s="397">
        <v>2.6715726723060143E-3</v>
      </c>
    </row>
    <row r="32" spans="1:43" ht="22.5" customHeight="1">
      <c r="A32" s="724" t="s">
        <v>463</v>
      </c>
      <c r="B32" s="725">
        <v>25275.217510000002</v>
      </c>
      <c r="C32" s="726">
        <v>1</v>
      </c>
      <c r="D32" s="725">
        <v>25493.41892</v>
      </c>
      <c r="E32" s="726">
        <v>1</v>
      </c>
      <c r="F32" s="725">
        <v>27174.602890000002</v>
      </c>
      <c r="G32" s="726">
        <v>1</v>
      </c>
      <c r="H32" s="725">
        <v>95027.696309999999</v>
      </c>
      <c r="I32" s="726">
        <v>1</v>
      </c>
      <c r="J32" s="725">
        <v>6663.0060100000001</v>
      </c>
      <c r="K32" s="726">
        <v>1</v>
      </c>
      <c r="L32" s="725">
        <v>172848.47847999999</v>
      </c>
      <c r="M32" s="726">
        <v>1</v>
      </c>
      <c r="N32" s="725">
        <v>99372.649059999996</v>
      </c>
      <c r="O32" s="726">
        <v>1</v>
      </c>
      <c r="P32" s="725">
        <v>26663.932049999999</v>
      </c>
      <c r="Q32" s="726">
        <v>1</v>
      </c>
      <c r="R32" s="725">
        <v>80155.217019999996</v>
      </c>
      <c r="S32" s="726">
        <v>1</v>
      </c>
      <c r="T32" s="725">
        <v>39637.713950000005</v>
      </c>
      <c r="U32" s="726">
        <v>1</v>
      </c>
      <c r="V32" s="725">
        <v>48123.187899999997</v>
      </c>
      <c r="W32" s="726">
        <v>1</v>
      </c>
      <c r="X32" s="725">
        <v>44633.928070000002</v>
      </c>
      <c r="Y32" s="726">
        <v>1</v>
      </c>
      <c r="Z32" s="725">
        <v>242409.18486000001</v>
      </c>
      <c r="AA32" s="726">
        <v>1</v>
      </c>
      <c r="AB32" s="725">
        <v>187202.87553999998</v>
      </c>
      <c r="AC32" s="726">
        <v>1</v>
      </c>
      <c r="AD32" s="725">
        <v>37471.385679999999</v>
      </c>
      <c r="AE32" s="726">
        <v>1</v>
      </c>
      <c r="AF32" s="725">
        <v>2747.4119100000003</v>
      </c>
      <c r="AG32" s="726">
        <v>1</v>
      </c>
      <c r="AH32" s="725">
        <v>1604.8328000000001</v>
      </c>
      <c r="AI32" s="726">
        <v>1</v>
      </c>
      <c r="AJ32" s="725">
        <v>58163.917860000001</v>
      </c>
      <c r="AK32" s="726">
        <v>1</v>
      </c>
      <c r="AL32" s="725">
        <v>40361.778109999999</v>
      </c>
      <c r="AM32" s="726">
        <v>1</v>
      </c>
      <c r="AN32" s="725">
        <v>56553.988840000005</v>
      </c>
      <c r="AO32" s="726">
        <v>1</v>
      </c>
      <c r="AP32" s="725">
        <v>1317584.4237700002</v>
      </c>
      <c r="AQ32" s="726">
        <v>1</v>
      </c>
    </row>
    <row r="33" spans="1:43" ht="19.2">
      <c r="A33" s="382" t="s">
        <v>464</v>
      </c>
      <c r="B33" s="396">
        <v>15.7348</v>
      </c>
      <c r="C33" s="397">
        <v>6.2253865842201402E-4</v>
      </c>
      <c r="D33" s="396">
        <v>20.260009999999998</v>
      </c>
      <c r="E33" s="397">
        <v>7.947152974490092E-4</v>
      </c>
      <c r="F33" s="396">
        <v>24.63205</v>
      </c>
      <c r="G33" s="397">
        <v>9.0643642888575064E-4</v>
      </c>
      <c r="H33" s="396">
        <v>85.287890000000004</v>
      </c>
      <c r="I33" s="397">
        <v>8.9750560427954886E-4</v>
      </c>
      <c r="J33" s="396">
        <v>2.75312</v>
      </c>
      <c r="K33" s="397">
        <v>4.1319488469139173E-4</v>
      </c>
      <c r="L33" s="396">
        <v>139.12116</v>
      </c>
      <c r="M33" s="397">
        <v>8.0487350090326353E-4</v>
      </c>
      <c r="N33" s="396">
        <v>81.108500000000006</v>
      </c>
      <c r="O33" s="397">
        <v>8.1620547270534857E-4</v>
      </c>
      <c r="P33" s="396">
        <v>3.5017499999999999</v>
      </c>
      <c r="Q33" s="397">
        <v>1.3132909255219918E-4</v>
      </c>
      <c r="R33" s="396">
        <v>0</v>
      </c>
      <c r="S33" s="397">
        <v>0</v>
      </c>
      <c r="T33" s="396">
        <v>15.558959999999999</v>
      </c>
      <c r="U33" s="397">
        <v>3.9252919630093847E-4</v>
      </c>
      <c r="V33" s="396">
        <v>10.050049999999999</v>
      </c>
      <c r="W33" s="397">
        <v>2.0884007146168302E-4</v>
      </c>
      <c r="X33" s="396">
        <v>0</v>
      </c>
      <c r="Y33" s="397">
        <v>0</v>
      </c>
      <c r="Z33" s="396">
        <v>0</v>
      </c>
      <c r="AA33" s="397">
        <v>0</v>
      </c>
      <c r="AB33" s="396">
        <v>0</v>
      </c>
      <c r="AC33" s="397">
        <v>0</v>
      </c>
      <c r="AD33" s="396">
        <v>16.855540000000001</v>
      </c>
      <c r="AE33" s="397">
        <v>4.498243044424292E-4</v>
      </c>
      <c r="AF33" s="396">
        <v>0.49326999999999999</v>
      </c>
      <c r="AG33" s="397">
        <v>1.7953987831406028E-4</v>
      </c>
      <c r="AH33" s="396">
        <v>1.695E-2</v>
      </c>
      <c r="AI33" s="397">
        <v>1.0561847938302356E-5</v>
      </c>
      <c r="AJ33" s="396">
        <v>39.080400000000004</v>
      </c>
      <c r="AK33" s="397">
        <v>6.7190109328718465E-4</v>
      </c>
      <c r="AL33" s="396">
        <v>47.973459999999996</v>
      </c>
      <c r="AM33" s="397">
        <v>1.1885863865872186E-3</v>
      </c>
      <c r="AN33" s="396">
        <v>25.9316</v>
      </c>
      <c r="AO33" s="397">
        <v>4.5852822288741673E-4</v>
      </c>
      <c r="AP33" s="396">
        <v>528.35951</v>
      </c>
      <c r="AQ33" s="397">
        <v>4.0100619016746308E-4</v>
      </c>
    </row>
    <row r="34" spans="1:43" ht="28.8">
      <c r="A34" s="382" t="s">
        <v>465</v>
      </c>
      <c r="B34" s="396">
        <v>0</v>
      </c>
      <c r="C34" s="397">
        <v>0</v>
      </c>
      <c r="D34" s="396">
        <v>0</v>
      </c>
      <c r="E34" s="397">
        <v>0</v>
      </c>
      <c r="F34" s="396">
        <v>0</v>
      </c>
      <c r="G34" s="397">
        <v>0</v>
      </c>
      <c r="H34" s="396">
        <v>0</v>
      </c>
      <c r="I34" s="397">
        <v>0</v>
      </c>
      <c r="J34" s="396">
        <v>0</v>
      </c>
      <c r="K34" s="397">
        <v>0</v>
      </c>
      <c r="L34" s="396">
        <v>0</v>
      </c>
      <c r="M34" s="397">
        <v>0</v>
      </c>
      <c r="N34" s="396">
        <v>0</v>
      </c>
      <c r="O34" s="397">
        <v>0</v>
      </c>
      <c r="P34" s="396">
        <v>0</v>
      </c>
      <c r="Q34" s="397">
        <v>0</v>
      </c>
      <c r="R34" s="396">
        <v>0</v>
      </c>
      <c r="S34" s="397">
        <v>0</v>
      </c>
      <c r="T34" s="396">
        <v>0</v>
      </c>
      <c r="U34" s="397">
        <v>0</v>
      </c>
      <c r="V34" s="396">
        <v>0</v>
      </c>
      <c r="W34" s="397">
        <v>0</v>
      </c>
      <c r="X34" s="396">
        <v>0</v>
      </c>
      <c r="Y34" s="397">
        <v>0</v>
      </c>
      <c r="Z34" s="396">
        <v>0</v>
      </c>
      <c r="AA34" s="397">
        <v>0</v>
      </c>
      <c r="AB34" s="396">
        <v>0</v>
      </c>
      <c r="AC34" s="397">
        <v>0</v>
      </c>
      <c r="AD34" s="396">
        <v>0</v>
      </c>
      <c r="AE34" s="397">
        <v>0</v>
      </c>
      <c r="AF34" s="396">
        <v>0</v>
      </c>
      <c r="AG34" s="397">
        <v>0</v>
      </c>
      <c r="AH34" s="396">
        <v>0</v>
      </c>
      <c r="AI34" s="397">
        <v>0</v>
      </c>
      <c r="AJ34" s="396">
        <v>0</v>
      </c>
      <c r="AK34" s="397">
        <v>0</v>
      </c>
      <c r="AL34" s="396">
        <v>0</v>
      </c>
      <c r="AM34" s="397">
        <v>0</v>
      </c>
      <c r="AN34" s="396">
        <v>0</v>
      </c>
      <c r="AO34" s="397">
        <v>0</v>
      </c>
      <c r="AP34" s="396">
        <v>0</v>
      </c>
      <c r="AQ34" s="397">
        <v>0</v>
      </c>
    </row>
    <row r="35" spans="1:43" ht="12.75" customHeight="1">
      <c r="A35" s="34" t="s">
        <v>564</v>
      </c>
    </row>
    <row r="36" spans="1:43" ht="12.75" customHeight="1"/>
    <row r="37" spans="1:43">
      <c r="A37" s="631" t="s">
        <v>83</v>
      </c>
      <c r="AQ37" s="25" t="s">
        <v>1064</v>
      </c>
    </row>
    <row r="39" spans="1:43" ht="12.75" customHeight="1"/>
    <row r="51" spans="1:1">
      <c r="A51" s="34"/>
    </row>
    <row r="52" spans="1:1">
      <c r="A52" s="552"/>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09375" defaultRowHeight="13.2"/>
  <cols>
    <col min="1" max="1" width="10.88671875" style="58" customWidth="1"/>
    <col min="2" max="2" width="11.109375" style="58" customWidth="1"/>
    <col min="3" max="3" width="10.88671875" style="58" customWidth="1"/>
    <col min="4" max="4" width="9" style="58" customWidth="1"/>
    <col min="5" max="9" width="11.44140625" style="58" customWidth="1"/>
    <col min="10" max="16384" width="9.109375" style="58"/>
  </cols>
  <sheetData>
    <row r="1" spans="1:9" ht="13.8">
      <c r="A1" s="612" t="s">
        <v>85</v>
      </c>
      <c r="B1" s="611"/>
      <c r="C1" s="611"/>
      <c r="D1" s="611"/>
      <c r="E1" s="611"/>
      <c r="F1" s="565"/>
      <c r="G1" s="565"/>
      <c r="H1" s="565"/>
      <c r="I1" s="565"/>
    </row>
    <row r="2" spans="1:9">
      <c r="A2" s="613" t="s">
        <v>86</v>
      </c>
      <c r="B2" s="611"/>
      <c r="C2" s="611"/>
      <c r="D2" s="611"/>
      <c r="E2" s="611"/>
      <c r="G2" s="565"/>
      <c r="H2" s="565"/>
      <c r="I2" s="565"/>
    </row>
    <row r="4" spans="1:9">
      <c r="A4" s="59" t="s">
        <v>87</v>
      </c>
      <c r="I4" s="60"/>
    </row>
    <row r="5" spans="1:9">
      <c r="A5" s="564" t="s">
        <v>88</v>
      </c>
      <c r="I5" s="61"/>
    </row>
    <row r="7" spans="1:9" ht="26.25" customHeight="1">
      <c r="A7" s="1134" t="s">
        <v>695</v>
      </c>
      <c r="B7" s="1134"/>
      <c r="C7" s="1134"/>
      <c r="D7" s="59"/>
      <c r="E7" s="1134" t="s">
        <v>697</v>
      </c>
      <c r="F7" s="1134"/>
      <c r="G7" s="1134"/>
      <c r="I7" s="59"/>
    </row>
    <row r="8" spans="1:9" ht="27.75" customHeight="1">
      <c r="A8" s="1135" t="s">
        <v>696</v>
      </c>
      <c r="B8" s="1135"/>
      <c r="C8" s="1135"/>
      <c r="E8" s="1135" t="s">
        <v>698</v>
      </c>
      <c r="F8" s="1135"/>
      <c r="G8" s="1135"/>
      <c r="H8" s="566"/>
    </row>
    <row r="9" spans="1:9">
      <c r="B9" s="565"/>
    </row>
    <row r="10" spans="1:9" ht="26.25" customHeight="1">
      <c r="A10" s="141" t="s">
        <v>560</v>
      </c>
      <c r="B10" s="141" t="s">
        <v>561</v>
      </c>
      <c r="C10" s="141" t="s">
        <v>562</v>
      </c>
      <c r="E10" s="141" t="s">
        <v>563</v>
      </c>
      <c r="F10" s="141" t="s">
        <v>561</v>
      </c>
      <c r="G10" s="141" t="s">
        <v>562</v>
      </c>
    </row>
    <row r="11" spans="1:9">
      <c r="A11" s="81" t="s">
        <v>182</v>
      </c>
      <c r="B11" s="82">
        <v>191</v>
      </c>
      <c r="C11" s="82">
        <v>189</v>
      </c>
      <c r="E11" s="83" t="s">
        <v>1195</v>
      </c>
      <c r="F11" s="82">
        <v>3675</v>
      </c>
      <c r="G11" s="82">
        <v>3666</v>
      </c>
    </row>
    <row r="12" spans="1:9">
      <c r="A12" s="81" t="s">
        <v>234</v>
      </c>
      <c r="B12" s="82">
        <v>251</v>
      </c>
      <c r="C12" s="82">
        <v>249</v>
      </c>
      <c r="E12" s="83" t="s">
        <v>1196</v>
      </c>
      <c r="F12" s="82">
        <v>4427</v>
      </c>
      <c r="G12" s="82">
        <v>4419</v>
      </c>
    </row>
    <row r="13" spans="1:9">
      <c r="A13" s="81" t="s">
        <v>243</v>
      </c>
      <c r="B13" s="183">
        <v>347</v>
      </c>
      <c r="C13" s="82">
        <v>343</v>
      </c>
      <c r="E13" s="83" t="s">
        <v>1232</v>
      </c>
      <c r="F13" s="82">
        <v>5194</v>
      </c>
      <c r="G13" s="82">
        <v>5186</v>
      </c>
    </row>
    <row r="14" spans="1:9">
      <c r="A14" s="81" t="s">
        <v>918</v>
      </c>
      <c r="B14" s="82">
        <v>1521</v>
      </c>
      <c r="C14" s="82">
        <v>1513</v>
      </c>
      <c r="E14" s="83" t="s">
        <v>1481</v>
      </c>
      <c r="F14" s="82">
        <v>5769</v>
      </c>
      <c r="G14" s="82">
        <v>5761</v>
      </c>
    </row>
    <row r="15" spans="1:9">
      <c r="A15" s="81" t="s">
        <v>1194</v>
      </c>
      <c r="B15" s="82">
        <v>4427</v>
      </c>
      <c r="C15" s="82">
        <v>4419</v>
      </c>
      <c r="E15" s="83" t="s">
        <v>1561</v>
      </c>
      <c r="F15" s="82">
        <v>6954</v>
      </c>
      <c r="G15" s="82">
        <v>6947</v>
      </c>
    </row>
    <row r="16" spans="1:9" ht="14.4">
      <c r="A16" s="34" t="s">
        <v>564</v>
      </c>
      <c r="E16" s="34" t="s">
        <v>559</v>
      </c>
      <c r="F16"/>
      <c r="G16"/>
    </row>
    <row r="17" spans="1:9">
      <c r="A17" s="34"/>
    </row>
    <row r="18" spans="1:9">
      <c r="A18" s="928"/>
    </row>
    <row r="19" spans="1:9">
      <c r="A19" s="929"/>
    </row>
    <row r="21" spans="1:9">
      <c r="A21" s="59" t="s">
        <v>89</v>
      </c>
    </row>
    <row r="22" spans="1:9">
      <c r="A22" s="564" t="s">
        <v>90</v>
      </c>
    </row>
    <row r="23" spans="1:9">
      <c r="E23" s="34"/>
    </row>
    <row r="24" spans="1:9" ht="29.25" customHeight="1">
      <c r="A24" s="1134" t="s">
        <v>699</v>
      </c>
      <c r="B24" s="1134"/>
      <c r="C24" s="1134"/>
      <c r="E24" s="1134" t="s">
        <v>701</v>
      </c>
      <c r="F24" s="1134"/>
      <c r="G24" s="1134"/>
    </row>
    <row r="25" spans="1:9" ht="27" customHeight="1">
      <c r="A25" s="1135" t="s">
        <v>700</v>
      </c>
      <c r="B25" s="1135"/>
      <c r="C25" s="1135"/>
      <c r="E25" s="1135" t="s">
        <v>702</v>
      </c>
      <c r="F25" s="1135"/>
      <c r="G25" s="1135"/>
      <c r="H25" s="1136"/>
      <c r="I25" s="1136"/>
    </row>
    <row r="26" spans="1:9">
      <c r="H26" s="75"/>
      <c r="I26" s="76"/>
    </row>
    <row r="27" spans="1:9" ht="25.5" customHeight="1">
      <c r="A27" s="141" t="s">
        <v>560</v>
      </c>
      <c r="B27" s="141" t="s">
        <v>561</v>
      </c>
      <c r="C27" s="141" t="s">
        <v>562</v>
      </c>
      <c r="E27" s="141" t="s">
        <v>563</v>
      </c>
      <c r="F27" s="141" t="s">
        <v>561</v>
      </c>
      <c r="G27" s="141" t="s">
        <v>562</v>
      </c>
    </row>
    <row r="28" spans="1:9">
      <c r="A28" s="81" t="s">
        <v>182</v>
      </c>
      <c r="B28" s="82">
        <v>13006</v>
      </c>
      <c r="C28" s="82">
        <v>13515</v>
      </c>
      <c r="E28" s="83" t="s">
        <v>1195</v>
      </c>
      <c r="F28" s="82">
        <v>6412</v>
      </c>
      <c r="G28" s="82">
        <v>6532</v>
      </c>
    </row>
    <row r="29" spans="1:9">
      <c r="A29" s="81" t="s">
        <v>234</v>
      </c>
      <c r="B29" s="82">
        <v>11521</v>
      </c>
      <c r="C29" s="82">
        <v>11909</v>
      </c>
      <c r="E29" s="83" t="s">
        <v>1196</v>
      </c>
      <c r="F29" s="82">
        <v>6273</v>
      </c>
      <c r="G29" s="82">
        <v>6390</v>
      </c>
    </row>
    <row r="30" spans="1:9">
      <c r="A30" s="81" t="s">
        <v>243</v>
      </c>
      <c r="B30" s="82">
        <v>10024</v>
      </c>
      <c r="C30" s="82">
        <v>10317</v>
      </c>
      <c r="E30" s="83" t="s">
        <v>1232</v>
      </c>
      <c r="F30" s="82">
        <v>6043</v>
      </c>
      <c r="G30" s="82">
        <v>6164</v>
      </c>
    </row>
    <row r="31" spans="1:9">
      <c r="A31" s="81" t="s">
        <v>918</v>
      </c>
      <c r="B31" s="82">
        <v>7714</v>
      </c>
      <c r="C31" s="82">
        <v>7908</v>
      </c>
      <c r="E31" s="83" t="s">
        <v>1481</v>
      </c>
      <c r="F31" s="82">
        <v>5867</v>
      </c>
      <c r="G31" s="82">
        <v>5989</v>
      </c>
    </row>
    <row r="32" spans="1:9">
      <c r="A32" s="81" t="s">
        <v>1194</v>
      </c>
      <c r="B32" s="82">
        <v>6273</v>
      </c>
      <c r="C32" s="82">
        <v>6390</v>
      </c>
      <c r="E32" s="83" t="s">
        <v>1561</v>
      </c>
      <c r="F32" s="82">
        <v>5768</v>
      </c>
      <c r="G32" s="82">
        <v>5897</v>
      </c>
    </row>
    <row r="33" spans="1:9" ht="14.4">
      <c r="A33" s="34" t="s">
        <v>559</v>
      </c>
      <c r="E33" s="34" t="s">
        <v>559</v>
      </c>
      <c r="F33" s="268"/>
      <c r="G33" s="268"/>
    </row>
    <row r="35" spans="1:9">
      <c r="A35" s="928"/>
    </row>
    <row r="36" spans="1:9">
      <c r="A36" s="929"/>
    </row>
    <row r="37" spans="1:9">
      <c r="A37" s="631" t="s">
        <v>83</v>
      </c>
    </row>
    <row r="40" spans="1:9">
      <c r="E40" s="34"/>
    </row>
    <row r="41" spans="1:9">
      <c r="E41" s="34"/>
    </row>
    <row r="42" spans="1:9">
      <c r="D42" s="222"/>
      <c r="E42" s="222"/>
      <c r="F42" s="222"/>
      <c r="G42" s="222"/>
      <c r="H42" s="222"/>
      <c r="I42" s="222"/>
    </row>
    <row r="44" spans="1:9">
      <c r="D44" s="223"/>
      <c r="E44" s="223"/>
      <c r="F44" s="223"/>
      <c r="G44" s="223"/>
      <c r="H44" s="223"/>
      <c r="I44" s="223"/>
    </row>
    <row r="46" spans="1:9">
      <c r="I46" s="62"/>
    </row>
    <row r="53" spans="8:8">
      <c r="H53" s="62" t="s">
        <v>1065</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6"/>
  <sheetViews>
    <sheetView showGridLines="0" zoomScaleNormal="100" workbookViewId="0"/>
  </sheetViews>
  <sheetFormatPr defaultColWidth="9.109375" defaultRowHeight="13.8"/>
  <cols>
    <col min="1" max="1" width="50.109375" style="871" customWidth="1"/>
    <col min="2" max="2" width="14.33203125" style="871" bestFit="1" customWidth="1"/>
    <col min="3" max="3" width="12.5546875" style="871" customWidth="1"/>
    <col min="4" max="4" width="13.6640625" style="871" customWidth="1"/>
    <col min="5" max="16384" width="9.109375" style="871"/>
  </cols>
  <sheetData>
    <row r="1" spans="1:4">
      <c r="A1" s="151" t="s">
        <v>1002</v>
      </c>
      <c r="B1" s="293"/>
      <c r="C1" s="293"/>
      <c r="D1" s="293"/>
    </row>
    <row r="2" spans="1:4">
      <c r="A2" s="540" t="s">
        <v>1003</v>
      </c>
      <c r="B2" s="293"/>
      <c r="C2" s="293"/>
      <c r="D2" s="293"/>
    </row>
    <row r="3" spans="1:4">
      <c r="A3" s="293"/>
      <c r="B3" s="293"/>
      <c r="C3" s="293"/>
      <c r="D3" s="293"/>
    </row>
    <row r="4" spans="1:4">
      <c r="A4" s="293"/>
      <c r="B4" s="293"/>
      <c r="C4" s="293"/>
      <c r="D4" s="872" t="s">
        <v>333</v>
      </c>
    </row>
    <row r="5" spans="1:4" ht="35.25" customHeight="1">
      <c r="A5" s="1137" t="s">
        <v>323</v>
      </c>
      <c r="B5" s="873" t="s">
        <v>1004</v>
      </c>
      <c r="C5" s="1139" t="s">
        <v>362</v>
      </c>
      <c r="D5" s="1139"/>
    </row>
    <row r="6" spans="1:4" ht="20.399999999999999">
      <c r="A6" s="1138"/>
      <c r="B6" s="874" t="s">
        <v>1561</v>
      </c>
      <c r="C6" s="875" t="s">
        <v>363</v>
      </c>
      <c r="D6" s="875" t="s">
        <v>364</v>
      </c>
    </row>
    <row r="7" spans="1:4">
      <c r="A7" s="471" t="s">
        <v>1005</v>
      </c>
      <c r="B7" s="472">
        <v>5675.0989600000003</v>
      </c>
      <c r="C7" s="473">
        <v>8.7350721532953965</v>
      </c>
      <c r="D7" s="472">
        <v>5092.1449899999998</v>
      </c>
    </row>
    <row r="8" spans="1:4">
      <c r="A8" s="471" t="s">
        <v>1048</v>
      </c>
      <c r="B8" s="472">
        <v>12067.429249999999</v>
      </c>
      <c r="C8" s="473">
        <v>0.22349490467325497</v>
      </c>
      <c r="D8" s="472">
        <v>2204.3483300000003</v>
      </c>
    </row>
    <row r="9" spans="1:4">
      <c r="A9" s="471" t="s">
        <v>1049</v>
      </c>
      <c r="B9" s="472">
        <v>1740825.1900700002</v>
      </c>
      <c r="C9" s="473">
        <v>0.51329620735906079</v>
      </c>
      <c r="D9" s="472">
        <v>590471.9534700003</v>
      </c>
    </row>
    <row r="10" spans="1:4">
      <c r="A10" s="471" t="s">
        <v>1006</v>
      </c>
      <c r="B10" s="472">
        <v>17.976970000000001</v>
      </c>
      <c r="C10" s="473">
        <v>-0.12660315739048383</v>
      </c>
      <c r="D10" s="472">
        <v>-2.6058499999999984</v>
      </c>
    </row>
    <row r="11" spans="1:4">
      <c r="A11" s="471" t="s">
        <v>1007</v>
      </c>
      <c r="B11" s="472">
        <v>11178.994949999998</v>
      </c>
      <c r="C11" s="473">
        <v>470.71860046484073</v>
      </c>
      <c r="D11" s="472">
        <v>11155.29651</v>
      </c>
    </row>
    <row r="12" spans="1:4">
      <c r="A12" s="471" t="s">
        <v>1050</v>
      </c>
      <c r="B12" s="472">
        <v>128735.83431999999</v>
      </c>
      <c r="C12" s="473">
        <v>0.22818813280892222</v>
      </c>
      <c r="D12" s="472">
        <v>23918.151359999985</v>
      </c>
    </row>
    <row r="13" spans="1:4" ht="20.399999999999999">
      <c r="A13" s="474" t="s">
        <v>1051</v>
      </c>
      <c r="B13" s="472">
        <v>122.52878999999999</v>
      </c>
      <c r="C13" s="473">
        <v>1.0416030933099973</v>
      </c>
      <c r="D13" s="472">
        <v>62.512819999999998</v>
      </c>
    </row>
    <row r="14" spans="1:4">
      <c r="A14" s="876" t="s">
        <v>1008</v>
      </c>
      <c r="B14" s="877">
        <v>1898623.0533099999</v>
      </c>
      <c r="C14" s="878">
        <v>0.50003253148348858</v>
      </c>
      <c r="D14" s="877">
        <v>632901.80163000012</v>
      </c>
    </row>
    <row r="15" spans="1:4">
      <c r="A15" s="471" t="s">
        <v>1052</v>
      </c>
      <c r="B15" s="472">
        <v>818465.36074999999</v>
      </c>
      <c r="C15" s="473">
        <v>0.83037071416918207</v>
      </c>
      <c r="D15" s="472">
        <v>371307.11329000001</v>
      </c>
    </row>
    <row r="16" spans="1:4">
      <c r="A16" s="474" t="s">
        <v>1053</v>
      </c>
      <c r="B16" s="472">
        <v>103460.64638999999</v>
      </c>
      <c r="C16" s="473">
        <v>5.0052597106397673E-2</v>
      </c>
      <c r="D16" s="472">
        <v>4931.633010000005</v>
      </c>
    </row>
    <row r="17" spans="1:4" ht="20.399999999999999">
      <c r="A17" s="474" t="s">
        <v>1055</v>
      </c>
      <c r="B17" s="472">
        <v>0</v>
      </c>
      <c r="C17" s="473">
        <v>0</v>
      </c>
      <c r="D17" s="472">
        <v>0</v>
      </c>
    </row>
    <row r="18" spans="1:4">
      <c r="A18" s="471" t="s">
        <v>1056</v>
      </c>
      <c r="B18" s="472">
        <v>0</v>
      </c>
      <c r="C18" s="473">
        <v>0</v>
      </c>
      <c r="D18" s="472">
        <v>0</v>
      </c>
    </row>
    <row r="19" spans="1:4">
      <c r="A19" s="471" t="s">
        <v>1057</v>
      </c>
      <c r="B19" s="472">
        <v>1666016.93502</v>
      </c>
      <c r="C19" s="473">
        <v>0.56348893793869137</v>
      </c>
      <c r="D19" s="472">
        <v>600440.52153000003</v>
      </c>
    </row>
    <row r="20" spans="1:4">
      <c r="A20" s="471" t="s">
        <v>1058</v>
      </c>
      <c r="B20" s="472">
        <v>17042.875030000003</v>
      </c>
      <c r="C20" s="473">
        <v>8.0799886919206504E-2</v>
      </c>
      <c r="D20" s="472">
        <v>1274.1141000000016</v>
      </c>
    </row>
    <row r="21" spans="1:4">
      <c r="A21" s="471" t="s">
        <v>1059</v>
      </c>
      <c r="B21" s="472">
        <v>4181.5159899999999</v>
      </c>
      <c r="C21" s="473">
        <v>-0.53338885309634831</v>
      </c>
      <c r="D21" s="472">
        <v>-4779.94157</v>
      </c>
    </row>
    <row r="22" spans="1:4">
      <c r="A22" s="471" t="s">
        <v>1060</v>
      </c>
      <c r="B22" s="472">
        <v>481.93283000000002</v>
      </c>
      <c r="C22" s="473">
        <v>-0.51401423338098873</v>
      </c>
      <c r="D22" s="472">
        <v>-509.72755000000001</v>
      </c>
    </row>
    <row r="23" spans="1:4">
      <c r="A23" s="474" t="s">
        <v>1061</v>
      </c>
      <c r="B23" s="472">
        <v>2658.35716</v>
      </c>
      <c r="C23" s="473">
        <v>2.6896975430512708</v>
      </c>
      <c r="D23" s="472">
        <v>1937.8761100000002</v>
      </c>
    </row>
    <row r="24" spans="1:4" ht="20.399999999999999">
      <c r="A24" s="474" t="s">
        <v>1062</v>
      </c>
      <c r="B24" s="472">
        <v>104780.79087000001</v>
      </c>
      <c r="C24" s="473">
        <v>0.39385342098902443</v>
      </c>
      <c r="D24" s="472">
        <v>29607.326219999999</v>
      </c>
    </row>
    <row r="25" spans="1:4">
      <c r="A25" s="876" t="s">
        <v>1009</v>
      </c>
      <c r="B25" s="877">
        <v>1898623.05329</v>
      </c>
      <c r="C25" s="878">
        <v>0.50003253175211637</v>
      </c>
      <c r="D25" s="877">
        <v>632901.80185000016</v>
      </c>
    </row>
    <row r="26" spans="1:4">
      <c r="A26" s="471" t="s">
        <v>1079</v>
      </c>
      <c r="B26" s="472">
        <v>818465.36074999999</v>
      </c>
      <c r="C26" s="473">
        <v>0.83037071416918207</v>
      </c>
      <c r="D26" s="472">
        <v>371307.11329000001</v>
      </c>
    </row>
    <row r="27" spans="1:4">
      <c r="A27" s="34" t="s">
        <v>564</v>
      </c>
      <c r="B27" s="879"/>
      <c r="C27" s="879"/>
      <c r="D27" s="880"/>
    </row>
    <row r="28" spans="1:4">
      <c r="A28" s="928"/>
      <c r="B28" s="879"/>
      <c r="C28" s="879"/>
      <c r="D28" s="880"/>
    </row>
    <row r="29" spans="1:4">
      <c r="A29" s="929"/>
      <c r="B29" s="882"/>
      <c r="C29" s="882"/>
      <c r="D29" s="880"/>
    </row>
    <row r="30" spans="1:4">
      <c r="A30" s="929"/>
      <c r="B30" s="882"/>
      <c r="C30" s="882"/>
      <c r="D30" s="880"/>
    </row>
    <row r="31" spans="1:4">
      <c r="A31" s="151" t="s">
        <v>1068</v>
      </c>
      <c r="B31" s="882"/>
      <c r="C31" s="882"/>
      <c r="D31" s="880"/>
    </row>
    <row r="32" spans="1:4">
      <c r="A32" s="540" t="s">
        <v>1069</v>
      </c>
      <c r="B32" s="882"/>
      <c r="C32" s="882"/>
      <c r="D32" s="880"/>
    </row>
    <row r="33" spans="1:4">
      <c r="A33" s="881"/>
      <c r="B33" s="882"/>
      <c r="C33" s="882"/>
      <c r="D33" s="880"/>
    </row>
    <row r="34" spans="1:4">
      <c r="A34" s="883"/>
      <c r="B34" s="293"/>
      <c r="C34" s="293"/>
      <c r="D34" s="872" t="s">
        <v>333</v>
      </c>
    </row>
    <row r="35" spans="1:4" ht="40.5" customHeight="1">
      <c r="A35" s="1137" t="s">
        <v>323</v>
      </c>
      <c r="B35" s="873" t="s">
        <v>324</v>
      </c>
      <c r="C35" s="1139" t="s">
        <v>382</v>
      </c>
      <c r="D35" s="1139"/>
    </row>
    <row r="36" spans="1:4" ht="20.399999999999999">
      <c r="A36" s="1140"/>
      <c r="B36" s="874" t="s">
        <v>1562</v>
      </c>
      <c r="C36" s="875" t="s">
        <v>363</v>
      </c>
      <c r="D36" s="875" t="s">
        <v>364</v>
      </c>
    </row>
    <row r="37" spans="1:4" ht="40.799999999999997">
      <c r="A37" s="80" t="s">
        <v>1036</v>
      </c>
      <c r="B37" s="472">
        <v>662981.15052000002</v>
      </c>
      <c r="C37" s="473">
        <v>0.21990967275888185</v>
      </c>
      <c r="D37" s="472">
        <v>119513.74032999993</v>
      </c>
    </row>
    <row r="38" spans="1:4">
      <c r="A38" s="80" t="s">
        <v>1037</v>
      </c>
      <c r="B38" s="472">
        <v>112160.72463</v>
      </c>
      <c r="C38" s="473">
        <v>-0.12752458395186436</v>
      </c>
      <c r="D38" s="472">
        <v>-16393.871370000004</v>
      </c>
    </row>
    <row r="39" spans="1:4">
      <c r="A39" s="80" t="s">
        <v>1038</v>
      </c>
      <c r="B39" s="472">
        <v>0</v>
      </c>
      <c r="C39" s="473">
        <v>0</v>
      </c>
      <c r="D39" s="472">
        <v>0</v>
      </c>
    </row>
    <row r="40" spans="1:4">
      <c r="A40" s="80" t="s">
        <v>1039</v>
      </c>
      <c r="B40" s="472">
        <v>1351.63348</v>
      </c>
      <c r="C40" s="473">
        <v>23.762502775544725</v>
      </c>
      <c r="D40" s="472">
        <v>1297.0496000000001</v>
      </c>
    </row>
    <row r="41" spans="1:4" ht="20.399999999999999">
      <c r="A41" s="80" t="s">
        <v>1040</v>
      </c>
      <c r="B41" s="530">
        <v>-657969.85516000004</v>
      </c>
      <c r="C41" s="884">
        <v>0.20939060995823169</v>
      </c>
      <c r="D41" s="530">
        <v>-113919.11610000014</v>
      </c>
    </row>
    <row r="42" spans="1:4">
      <c r="A42" s="80" t="s">
        <v>1041</v>
      </c>
      <c r="B42" s="530">
        <v>-13995.99245</v>
      </c>
      <c r="C42" s="884">
        <v>1.2679769562203449</v>
      </c>
      <c r="D42" s="530">
        <v>-7824.8572399999994</v>
      </c>
    </row>
    <row r="43" spans="1:4">
      <c r="A43" s="80" t="s">
        <v>1042</v>
      </c>
      <c r="B43" s="530">
        <v>-95780.851980000007</v>
      </c>
      <c r="C43" s="884">
        <v>-0.14546476694912863</v>
      </c>
      <c r="D43" s="530">
        <v>16304.464429999993</v>
      </c>
    </row>
    <row r="44" spans="1:4">
      <c r="A44" s="80" t="s">
        <v>1043</v>
      </c>
      <c r="B44" s="530">
        <v>-2472.1114900000002</v>
      </c>
      <c r="C44" s="884">
        <v>0</v>
      </c>
      <c r="D44" s="530">
        <v>-2472.1114900000002</v>
      </c>
    </row>
    <row r="45" spans="1:4" ht="20.399999999999999">
      <c r="A45" s="80" t="s">
        <v>1044</v>
      </c>
      <c r="B45" s="530">
        <v>6274.6975500000008</v>
      </c>
      <c r="C45" s="884">
        <v>-0.35771921082243724</v>
      </c>
      <c r="D45" s="530">
        <v>-3494.7018399999997</v>
      </c>
    </row>
    <row r="46" spans="1:4">
      <c r="A46" s="80" t="s">
        <v>1045</v>
      </c>
      <c r="B46" s="530">
        <v>-1577.1498700000002</v>
      </c>
      <c r="C46" s="884">
        <v>-0.10441853803070249</v>
      </c>
      <c r="D46" s="530">
        <v>183.88464999999991</v>
      </c>
    </row>
    <row r="47" spans="1:4" ht="20.399999999999999">
      <c r="A47" s="80" t="s">
        <v>1046</v>
      </c>
      <c r="B47" s="530">
        <v>4697.5476799999997</v>
      </c>
      <c r="C47" s="884">
        <v>-0.41341987331304003</v>
      </c>
      <c r="D47" s="530">
        <v>-3310.8171900000002</v>
      </c>
    </row>
    <row r="48" spans="1:4">
      <c r="A48" s="80" t="s">
        <v>1047</v>
      </c>
      <c r="B48" s="530">
        <v>-487.62482</v>
      </c>
      <c r="C48" s="884">
        <v>-4.079256715811802E-2</v>
      </c>
      <c r="D48" s="530">
        <v>20.737399999999965</v>
      </c>
    </row>
    <row r="49" spans="1:5" ht="20.399999999999999">
      <c r="A49" s="885" t="s">
        <v>1054</v>
      </c>
      <c r="B49" s="886">
        <v>4209.9228600000006</v>
      </c>
      <c r="C49" s="887">
        <v>-0.43867715033407351</v>
      </c>
      <c r="D49" s="886">
        <v>-3290.0797900000002</v>
      </c>
    </row>
    <row r="50" spans="1:5">
      <c r="A50" s="34" t="s">
        <v>564</v>
      </c>
    </row>
    <row r="51" spans="1:5">
      <c r="A51" s="928"/>
    </row>
    <row r="52" spans="1:5">
      <c r="A52" s="929"/>
    </row>
    <row r="54" spans="1:5">
      <c r="A54" s="631" t="s">
        <v>83</v>
      </c>
    </row>
    <row r="56" spans="1:5">
      <c r="E56" s="62" t="s">
        <v>1137</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09375" defaultRowHeight="13.8"/>
  <cols>
    <col min="1" max="1" width="57.109375" style="871" customWidth="1"/>
    <col min="2" max="2" width="13.109375" style="871" customWidth="1"/>
    <col min="3" max="3" width="13.44140625" style="871" customWidth="1"/>
    <col min="4" max="4" width="12.88671875" style="871" customWidth="1"/>
    <col min="5" max="5" width="12.6640625" style="871" bestFit="1" customWidth="1"/>
    <col min="6" max="16384" width="9.109375" style="871"/>
  </cols>
  <sheetData>
    <row r="1" spans="1:5">
      <c r="A1" s="888" t="s">
        <v>1071</v>
      </c>
      <c r="B1" s="889"/>
      <c r="C1" s="889"/>
      <c r="D1" s="890"/>
      <c r="E1" s="730" t="s">
        <v>1563</v>
      </c>
    </row>
    <row r="2" spans="1:5">
      <c r="A2" s="540" t="s">
        <v>1072</v>
      </c>
      <c r="B2" s="890"/>
      <c r="C2" s="890"/>
      <c r="D2" s="890"/>
      <c r="E2" s="545" t="s">
        <v>1564</v>
      </c>
    </row>
    <row r="3" spans="1:5">
      <c r="A3" s="890"/>
      <c r="B3" s="890"/>
      <c r="C3" s="872" t="s">
        <v>333</v>
      </c>
      <c r="D3" s="890"/>
    </row>
    <row r="4" spans="1:5" ht="22.8">
      <c r="A4" s="873" t="s">
        <v>435</v>
      </c>
      <c r="B4" s="902" t="s">
        <v>1010</v>
      </c>
      <c r="C4" s="902" t="s">
        <v>1011</v>
      </c>
      <c r="D4" s="890"/>
    </row>
    <row r="5" spans="1:5">
      <c r="A5" s="917" t="s">
        <v>1070</v>
      </c>
      <c r="B5" s="900">
        <v>74631.384679999988</v>
      </c>
      <c r="C5" s="901">
        <v>4.2379448775477863E-2</v>
      </c>
      <c r="D5" s="890"/>
    </row>
    <row r="6" spans="1:5">
      <c r="A6" s="80" t="s">
        <v>1012</v>
      </c>
      <c r="B6" s="900">
        <v>69005.137489999994</v>
      </c>
      <c r="C6" s="901">
        <v>3.9184583028190202E-2</v>
      </c>
      <c r="D6" s="890"/>
    </row>
    <row r="7" spans="1:5">
      <c r="A7" s="80" t="s">
        <v>1016</v>
      </c>
      <c r="B7" s="900">
        <v>908.87003000000004</v>
      </c>
      <c r="C7" s="901">
        <v>5.1610205338015224E-4</v>
      </c>
      <c r="D7" s="890"/>
    </row>
    <row r="8" spans="1:5">
      <c r="A8" s="80" t="s">
        <v>1013</v>
      </c>
      <c r="B8" s="900">
        <v>1483356.5020999999</v>
      </c>
      <c r="C8" s="901">
        <v>0.84232432730630369</v>
      </c>
      <c r="D8" s="890"/>
    </row>
    <row r="9" spans="1:5">
      <c r="A9" s="80" t="s">
        <v>1014</v>
      </c>
      <c r="B9" s="900">
        <v>1529.2188999999998</v>
      </c>
      <c r="C9" s="901">
        <v>8.6836730039138547E-4</v>
      </c>
      <c r="D9" s="890"/>
    </row>
    <row r="10" spans="1:5">
      <c r="A10" s="80" t="s">
        <v>1015</v>
      </c>
      <c r="B10" s="900">
        <v>54459.25189</v>
      </c>
      <c r="C10" s="901">
        <v>3.0924698579813371E-2</v>
      </c>
      <c r="D10" s="890"/>
    </row>
    <row r="11" spans="1:5">
      <c r="A11" s="80" t="s">
        <v>1017</v>
      </c>
      <c r="B11" s="900"/>
      <c r="C11" s="901">
        <v>0</v>
      </c>
      <c r="D11" s="890"/>
    </row>
    <row r="12" spans="1:5">
      <c r="A12" s="899" t="s">
        <v>1022</v>
      </c>
      <c r="B12" s="900">
        <v>72271.954750000004</v>
      </c>
      <c r="C12" s="901">
        <v>4.1039645952757893E-2</v>
      </c>
      <c r="D12" s="890"/>
    </row>
    <row r="13" spans="1:5">
      <c r="A13" s="80" t="s">
        <v>1018</v>
      </c>
      <c r="B13" s="900">
        <v>4865.4149799999996</v>
      </c>
      <c r="C13" s="901">
        <v>2.7628270036856115E-3</v>
      </c>
      <c r="D13" s="890"/>
    </row>
    <row r="14" spans="1:5" ht="20.399999999999999">
      <c r="A14" s="918" t="s">
        <v>1094</v>
      </c>
      <c r="B14" s="919">
        <v>1761027.7348199997</v>
      </c>
      <c r="C14" s="920">
        <v>1.0000000000000002</v>
      </c>
      <c r="D14" s="890"/>
    </row>
    <row r="15" spans="1:5">
      <c r="A15" s="34" t="s">
        <v>564</v>
      </c>
      <c r="B15" s="890"/>
      <c r="C15" s="890"/>
      <c r="D15" s="890"/>
    </row>
    <row r="16" spans="1:5">
      <c r="A16" s="928"/>
      <c r="B16" s="890"/>
      <c r="C16" s="890"/>
      <c r="D16" s="890"/>
    </row>
    <row r="17" spans="1:5">
      <c r="A17" s="929"/>
      <c r="B17" s="890"/>
      <c r="C17" s="890"/>
      <c r="D17" s="890"/>
    </row>
    <row r="18" spans="1:5">
      <c r="A18" s="929"/>
      <c r="B18" s="890"/>
      <c r="C18" s="890"/>
      <c r="D18" s="890"/>
    </row>
    <row r="19" spans="1:5">
      <c r="A19" s="891" t="s">
        <v>1073</v>
      </c>
      <c r="B19" s="890"/>
      <c r="C19" s="890"/>
      <c r="E19" s="730" t="s">
        <v>1563</v>
      </c>
    </row>
    <row r="20" spans="1:5">
      <c r="A20" s="540" t="s">
        <v>1074</v>
      </c>
      <c r="B20" s="890"/>
      <c r="C20" s="890"/>
      <c r="E20" s="545" t="s">
        <v>1564</v>
      </c>
    </row>
    <row r="21" spans="1:5">
      <c r="A21" s="890"/>
      <c r="B21" s="872" t="s">
        <v>333</v>
      </c>
      <c r="C21" s="890"/>
      <c r="D21" s="890"/>
    </row>
    <row r="22" spans="1:5" ht="22.8">
      <c r="A22" s="905" t="s">
        <v>1027</v>
      </c>
      <c r="B22" s="906" t="s">
        <v>1028</v>
      </c>
      <c r="C22" s="890"/>
      <c r="D22" s="890"/>
    </row>
    <row r="23" spans="1:5">
      <c r="A23" s="892" t="s">
        <v>1019</v>
      </c>
      <c r="B23" s="893">
        <v>63648.62401</v>
      </c>
      <c r="C23" s="890"/>
      <c r="D23" s="890"/>
    </row>
    <row r="24" spans="1:5">
      <c r="A24" s="892" t="s">
        <v>1020</v>
      </c>
      <c r="B24" s="893">
        <v>107340.89688</v>
      </c>
      <c r="C24" s="890"/>
      <c r="D24" s="890"/>
    </row>
    <row r="25" spans="1:5" ht="22.8">
      <c r="A25" s="903" t="s">
        <v>1102</v>
      </c>
      <c r="B25" s="895">
        <v>43692.272870000008</v>
      </c>
      <c r="C25" s="890"/>
      <c r="D25" s="890"/>
    </row>
    <row r="26" spans="1:5">
      <c r="A26" s="892" t="s">
        <v>1021</v>
      </c>
      <c r="B26" s="893">
        <v>21216.208009999998</v>
      </c>
      <c r="C26" s="890"/>
      <c r="D26" s="890"/>
    </row>
    <row r="27" spans="1:5">
      <c r="A27" s="892" t="s">
        <v>1031</v>
      </c>
      <c r="B27" s="893">
        <v>107340.89688</v>
      </c>
      <c r="C27" s="890"/>
      <c r="D27" s="890"/>
    </row>
    <row r="28" spans="1:5" ht="30.6">
      <c r="A28" s="903" t="s">
        <v>1023</v>
      </c>
      <c r="B28" s="895">
        <v>86124.688869999998</v>
      </c>
      <c r="C28" s="890"/>
      <c r="D28" s="890"/>
    </row>
    <row r="29" spans="1:5" ht="20.399999999999999">
      <c r="A29" s="904" t="s">
        <v>1024</v>
      </c>
      <c r="B29" s="893">
        <v>46200</v>
      </c>
      <c r="C29" s="890"/>
      <c r="D29" s="890"/>
    </row>
    <row r="30" spans="1:5">
      <c r="A30" s="892" t="s">
        <v>1031</v>
      </c>
      <c r="B30" s="893">
        <v>107340.89688</v>
      </c>
      <c r="C30" s="890"/>
      <c r="D30" s="890"/>
    </row>
    <row r="31" spans="1:5" ht="30.6">
      <c r="A31" s="903" t="s">
        <v>1025</v>
      </c>
      <c r="B31" s="895">
        <v>61140.896879999993</v>
      </c>
      <c r="C31" s="890"/>
      <c r="D31" s="890"/>
    </row>
    <row r="32" spans="1:5">
      <c r="A32" s="34" t="s">
        <v>564</v>
      </c>
      <c r="B32" s="890"/>
      <c r="C32" s="890"/>
      <c r="D32" s="890"/>
    </row>
    <row r="33" spans="1:4">
      <c r="A33" s="57" t="s">
        <v>1103</v>
      </c>
      <c r="B33" s="890"/>
      <c r="C33" s="890"/>
      <c r="D33" s="890"/>
    </row>
    <row r="34" spans="1:4">
      <c r="A34" s="928"/>
      <c r="B34" s="890"/>
      <c r="C34" s="890"/>
      <c r="D34" s="890"/>
    </row>
    <row r="35" spans="1:4">
      <c r="A35" s="929"/>
    </row>
    <row r="36" spans="1:4">
      <c r="A36" s="929"/>
    </row>
    <row r="37" spans="1:4">
      <c r="A37" s="891" t="s">
        <v>1075</v>
      </c>
      <c r="B37" s="890"/>
      <c r="C37" s="890"/>
      <c r="D37" s="890"/>
    </row>
    <row r="38" spans="1:4">
      <c r="A38" s="540" t="s">
        <v>1076</v>
      </c>
      <c r="B38" s="890"/>
      <c r="C38" s="890"/>
      <c r="D38" s="890"/>
    </row>
    <row r="39" spans="1:4">
      <c r="A39" s="890"/>
      <c r="C39" s="890"/>
      <c r="D39" s="872" t="s">
        <v>333</v>
      </c>
    </row>
    <row r="40" spans="1:4" ht="78.75" customHeight="1">
      <c r="A40" s="914" t="s">
        <v>1029</v>
      </c>
      <c r="B40" s="914" t="s">
        <v>1004</v>
      </c>
      <c r="C40" s="1139" t="s">
        <v>362</v>
      </c>
      <c r="D40" s="1139"/>
    </row>
    <row r="41" spans="1:4" ht="20.399999999999999">
      <c r="A41" s="915"/>
      <c r="B41" s="930" t="s">
        <v>1561</v>
      </c>
      <c r="C41" s="916" t="s">
        <v>363</v>
      </c>
      <c r="D41" s="916" t="s">
        <v>364</v>
      </c>
    </row>
    <row r="42" spans="1:4">
      <c r="A42" s="892" t="s">
        <v>1030</v>
      </c>
      <c r="B42" s="893">
        <v>8122.4336700000013</v>
      </c>
      <c r="C42" s="896">
        <v>0.17064247095647267</v>
      </c>
      <c r="D42" s="893">
        <v>1183.9927100000009</v>
      </c>
    </row>
    <row r="43" spans="1:4">
      <c r="A43" s="892" t="s">
        <v>1032</v>
      </c>
      <c r="B43" s="893">
        <v>2883.9352899999999</v>
      </c>
      <c r="C43" s="896">
        <v>0.32363120943663759</v>
      </c>
      <c r="D43" s="893">
        <v>705.12954000000002</v>
      </c>
    </row>
    <row r="44" spans="1:4">
      <c r="A44" s="892" t="s">
        <v>1033</v>
      </c>
      <c r="B44" s="893">
        <v>1185232.98021</v>
      </c>
      <c r="C44" s="896">
        <v>0.76224844781447954</v>
      </c>
      <c r="D44" s="893">
        <v>512664.37520999991</v>
      </c>
    </row>
    <row r="45" spans="1:4">
      <c r="A45" s="892" t="s">
        <v>1034</v>
      </c>
      <c r="B45" s="893">
        <v>161238.51404000001</v>
      </c>
      <c r="C45" s="896">
        <v>-0.10200450381984794</v>
      </c>
      <c r="D45" s="893">
        <v>-18315.297449999958</v>
      </c>
    </row>
    <row r="46" spans="1:4">
      <c r="A46" s="892" t="s">
        <v>1035</v>
      </c>
      <c r="B46" s="893">
        <v>233737.73699</v>
      </c>
      <c r="C46" s="896">
        <v>0.84756054742989551</v>
      </c>
      <c r="D46" s="893">
        <v>107226.19325999999</v>
      </c>
    </row>
    <row r="47" spans="1:4">
      <c r="A47" s="894" t="s">
        <v>1063</v>
      </c>
      <c r="B47" s="897">
        <v>1591215.6002000002</v>
      </c>
      <c r="C47" s="898">
        <v>0.61094776603271317</v>
      </c>
      <c r="D47" s="897">
        <v>603464.39326999988</v>
      </c>
    </row>
    <row r="48" spans="1:4">
      <c r="A48" s="34" t="s">
        <v>564</v>
      </c>
    </row>
    <row r="49" spans="1:5">
      <c r="E49" s="871" t="s">
        <v>1026</v>
      </c>
    </row>
    <row r="50" spans="1:5">
      <c r="A50" s="928"/>
    </row>
    <row r="51" spans="1:5">
      <c r="A51" s="929"/>
    </row>
    <row r="54" spans="1:5">
      <c r="A54" s="631" t="s">
        <v>83</v>
      </c>
    </row>
    <row r="58" spans="1:5">
      <c r="E58" s="62" t="s">
        <v>1138</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Q115"/>
  <sheetViews>
    <sheetView showGridLines="0" zoomScaleNormal="100" workbookViewId="0"/>
  </sheetViews>
  <sheetFormatPr defaultRowHeight="14.4"/>
  <cols>
    <col min="1" max="1" width="29.109375" customWidth="1"/>
    <col min="2" max="2" width="21.6640625" style="268" bestFit="1" customWidth="1"/>
    <col min="3" max="4" width="12.109375" customWidth="1"/>
    <col min="5" max="5" width="10.88671875" customWidth="1"/>
    <col min="6" max="7" width="11.44140625" customWidth="1"/>
    <col min="8" max="8" width="11.5546875" customWidth="1"/>
    <col min="9" max="9" width="11.88671875" customWidth="1"/>
    <col min="10" max="10" width="10.88671875" customWidth="1"/>
    <col min="11" max="12" width="11.44140625" customWidth="1"/>
    <col min="13" max="14" width="11" bestFit="1" customWidth="1"/>
    <col min="15" max="15" width="10.88671875" customWidth="1"/>
    <col min="16" max="17" width="11.44140625" customWidth="1"/>
  </cols>
  <sheetData>
    <row r="1" spans="1:17" ht="17.399999999999999">
      <c r="A1" s="614" t="s">
        <v>91</v>
      </c>
      <c r="B1" s="614"/>
      <c r="C1" s="561"/>
      <c r="D1" s="561"/>
      <c r="E1" s="204"/>
      <c r="F1" s="204"/>
      <c r="G1" s="204"/>
      <c r="H1" s="204"/>
      <c r="I1" s="204"/>
      <c r="J1" s="204"/>
      <c r="K1" s="204"/>
      <c r="L1" s="204"/>
      <c r="M1" s="204"/>
      <c r="N1" s="204"/>
      <c r="O1" s="204"/>
      <c r="P1" s="204"/>
      <c r="Q1" s="204"/>
    </row>
    <row r="2" spans="1:17" ht="17.399999999999999">
      <c r="A2" s="615" t="s">
        <v>92</v>
      </c>
      <c r="B2" s="615"/>
      <c r="C2" s="561"/>
      <c r="D2" s="561"/>
      <c r="E2" s="204"/>
      <c r="F2" s="204"/>
      <c r="G2" s="204"/>
      <c r="H2" s="204"/>
      <c r="I2" s="204"/>
      <c r="J2" s="204"/>
      <c r="K2" s="204"/>
      <c r="L2" s="204"/>
      <c r="M2" s="204"/>
      <c r="N2" s="204"/>
      <c r="O2" s="204"/>
      <c r="P2" s="204"/>
      <c r="Q2" s="204"/>
    </row>
    <row r="3" spans="1:17" s="268" customFormat="1" ht="17.399999999999999">
      <c r="A3" s="562"/>
      <c r="B3" s="562"/>
      <c r="C3" s="561"/>
      <c r="D3" s="561"/>
      <c r="E3" s="204"/>
      <c r="F3" s="204"/>
      <c r="G3" s="204"/>
      <c r="H3" s="204"/>
      <c r="I3" s="204"/>
      <c r="J3" s="204"/>
      <c r="K3" s="204"/>
      <c r="L3" s="204"/>
      <c r="M3" s="204"/>
      <c r="N3" s="204"/>
      <c r="O3" s="204"/>
      <c r="P3" s="204"/>
      <c r="Q3" s="204"/>
    </row>
    <row r="4" spans="1:17" ht="12.6" customHeight="1">
      <c r="A4" s="151" t="s">
        <v>1507</v>
      </c>
      <c r="B4" s="151"/>
    </row>
    <row r="5" spans="1:17" ht="12.75" customHeight="1">
      <c r="A5" s="540" t="s">
        <v>1508</v>
      </c>
      <c r="B5" s="540"/>
      <c r="I5" s="53"/>
      <c r="K5" s="53"/>
    </row>
    <row r="6" spans="1:17" ht="12.75" customHeight="1">
      <c r="M6" s="1141" t="s">
        <v>553</v>
      </c>
      <c r="N6" s="1142"/>
      <c r="O6" s="1142"/>
      <c r="P6" s="1142"/>
      <c r="Q6" s="1142"/>
    </row>
    <row r="7" spans="1:17" ht="24" customHeight="1">
      <c r="A7" s="1051"/>
      <c r="B7" s="1050"/>
      <c r="C7" s="1143" t="s">
        <v>550</v>
      </c>
      <c r="D7" s="1143"/>
      <c r="E7" s="1143"/>
      <c r="F7" s="1143"/>
      <c r="G7" s="1143"/>
      <c r="H7" s="1143" t="s">
        <v>551</v>
      </c>
      <c r="I7" s="1143"/>
      <c r="J7" s="1143"/>
      <c r="K7" s="1143"/>
      <c r="L7" s="1143"/>
      <c r="M7" s="1143" t="s">
        <v>552</v>
      </c>
      <c r="N7" s="1143"/>
      <c r="O7" s="1143"/>
      <c r="P7" s="1143"/>
      <c r="Q7" s="1143"/>
    </row>
    <row r="8" spans="1:17" ht="48" customHeight="1">
      <c r="A8" s="1050" t="s">
        <v>1597</v>
      </c>
      <c r="B8" s="1050" t="s">
        <v>1598</v>
      </c>
      <c r="C8" s="1144" t="s">
        <v>554</v>
      </c>
      <c r="D8" s="1144"/>
      <c r="E8" s="1144"/>
      <c r="F8" s="1144" t="s">
        <v>555</v>
      </c>
      <c r="G8" s="1144"/>
      <c r="H8" s="1144" t="s">
        <v>554</v>
      </c>
      <c r="I8" s="1144"/>
      <c r="J8" s="1144"/>
      <c r="K8" s="1144" t="s">
        <v>556</v>
      </c>
      <c r="L8" s="1144"/>
      <c r="M8" s="1144" t="s">
        <v>557</v>
      </c>
      <c r="N8" s="1144"/>
      <c r="O8" s="1144"/>
      <c r="P8" s="1144" t="s">
        <v>556</v>
      </c>
      <c r="Q8" s="1144"/>
    </row>
    <row r="9" spans="1:17" ht="46.8">
      <c r="A9" s="1051"/>
      <c r="B9" s="1050"/>
      <c r="C9" s="849" t="s">
        <v>1509</v>
      </c>
      <c r="D9" s="849" t="s">
        <v>1510</v>
      </c>
      <c r="E9" s="398" t="s">
        <v>1511</v>
      </c>
      <c r="F9" s="849" t="s">
        <v>1509</v>
      </c>
      <c r="G9" s="849" t="s">
        <v>1510</v>
      </c>
      <c r="H9" s="849" t="s">
        <v>1509</v>
      </c>
      <c r="I9" s="849" t="s">
        <v>1510</v>
      </c>
      <c r="J9" s="1046" t="s">
        <v>1511</v>
      </c>
      <c r="K9" s="849" t="s">
        <v>1509</v>
      </c>
      <c r="L9" s="849" t="s">
        <v>1510</v>
      </c>
      <c r="M9" s="849" t="s">
        <v>1509</v>
      </c>
      <c r="N9" s="849" t="s">
        <v>1510</v>
      </c>
      <c r="O9" s="1045" t="s">
        <v>1511</v>
      </c>
      <c r="P9" s="849" t="s">
        <v>1509</v>
      </c>
      <c r="Q9" s="849" t="s">
        <v>1510</v>
      </c>
    </row>
    <row r="10" spans="1:17">
      <c r="A10" s="84" t="s">
        <v>1546</v>
      </c>
      <c r="B10" s="84" t="s">
        <v>1582</v>
      </c>
      <c r="C10" s="85">
        <v>800551.55345000001</v>
      </c>
      <c r="D10" s="85">
        <v>982872.49005999998</v>
      </c>
      <c r="E10" s="86">
        <v>122.77441544198904</v>
      </c>
      <c r="F10" s="87">
        <v>0.12035914315042079</v>
      </c>
      <c r="G10" s="88">
        <v>0.1312180570938194</v>
      </c>
      <c r="H10" s="85">
        <v>0</v>
      </c>
      <c r="I10" s="85">
        <v>0</v>
      </c>
      <c r="J10" s="86" t="s">
        <v>145</v>
      </c>
      <c r="K10" s="87">
        <v>0</v>
      </c>
      <c r="L10" s="88">
        <v>0</v>
      </c>
      <c r="M10" s="85">
        <v>800551.55345000001</v>
      </c>
      <c r="N10" s="85">
        <v>982872.49005999998</v>
      </c>
      <c r="O10" s="89">
        <v>122.77441544198904</v>
      </c>
      <c r="P10" s="90">
        <v>9.0597662070364016E-2</v>
      </c>
      <c r="Q10" s="88">
        <v>9.9348559047650178E-2</v>
      </c>
    </row>
    <row r="11" spans="1:17">
      <c r="A11" s="84" t="s">
        <v>1547</v>
      </c>
      <c r="B11" s="84" t="s">
        <v>1583</v>
      </c>
      <c r="C11" s="85">
        <v>67253.838599999988</v>
      </c>
      <c r="D11" s="85">
        <v>71603.094719999994</v>
      </c>
      <c r="E11" s="86">
        <v>106.46692621646135</v>
      </c>
      <c r="F11" s="87">
        <v>1.0111296833525235E-2</v>
      </c>
      <c r="G11" s="88">
        <v>9.5593467780236245E-3</v>
      </c>
      <c r="H11" s="85">
        <v>257510.20983000001</v>
      </c>
      <c r="I11" s="85">
        <v>253748.89122999998</v>
      </c>
      <c r="J11" s="86">
        <v>98.539351662024146</v>
      </c>
      <c r="K11" s="87">
        <v>0.11785464008959602</v>
      </c>
      <c r="L11" s="88">
        <v>0.10560559452568548</v>
      </c>
      <c r="M11" s="85">
        <v>324764.04843000002</v>
      </c>
      <c r="N11" s="85">
        <v>325351.98595</v>
      </c>
      <c r="O11" s="89">
        <v>100.18103528479898</v>
      </c>
      <c r="P11" s="90">
        <v>3.675324016981267E-2</v>
      </c>
      <c r="Q11" s="88">
        <v>3.2886515101720505E-2</v>
      </c>
    </row>
    <row r="12" spans="1:17">
      <c r="A12" s="84" t="s">
        <v>1548</v>
      </c>
      <c r="B12" s="84" t="s">
        <v>1584</v>
      </c>
      <c r="C12" s="85">
        <v>666737.06978000002</v>
      </c>
      <c r="D12" s="85">
        <v>695061.46214999992</v>
      </c>
      <c r="E12" s="86">
        <v>104.24821022466111</v>
      </c>
      <c r="F12" s="87">
        <v>0.10024076785500255</v>
      </c>
      <c r="G12" s="88">
        <v>9.2793943819248256E-2</v>
      </c>
      <c r="H12" s="85">
        <v>297761.72651999997</v>
      </c>
      <c r="I12" s="85">
        <v>374720.34785000002</v>
      </c>
      <c r="J12" s="86">
        <v>125.84570630666023</v>
      </c>
      <c r="K12" s="87">
        <v>0.13627654272286263</v>
      </c>
      <c r="L12" s="88">
        <v>0.1559516769659578</v>
      </c>
      <c r="M12" s="85">
        <v>964498.79629999993</v>
      </c>
      <c r="N12" s="85">
        <v>1069781.81</v>
      </c>
      <c r="O12" s="89">
        <v>110.91582634461399</v>
      </c>
      <c r="P12" s="90">
        <v>0.1091514164676689</v>
      </c>
      <c r="Q12" s="88">
        <v>0.10813333610792088</v>
      </c>
    </row>
    <row r="13" spans="1:17">
      <c r="A13" s="84" t="s">
        <v>1549</v>
      </c>
      <c r="B13" s="84" t="s">
        <v>1585</v>
      </c>
      <c r="C13" s="85">
        <v>1992498.3633900001</v>
      </c>
      <c r="D13" s="85">
        <v>2100968.6087600002</v>
      </c>
      <c r="E13" s="86">
        <v>105.44393146629496</v>
      </c>
      <c r="F13" s="87">
        <v>0.29956271362255782</v>
      </c>
      <c r="G13" s="88">
        <v>0.28048909868233535</v>
      </c>
      <c r="H13" s="85">
        <v>383530.62458</v>
      </c>
      <c r="I13" s="85">
        <v>386538.24816000002</v>
      </c>
      <c r="J13" s="86">
        <v>100.78419385239279</v>
      </c>
      <c r="K13" s="88">
        <v>0.17553037509873504</v>
      </c>
      <c r="L13" s="88">
        <v>0.16087006846013621</v>
      </c>
      <c r="M13" s="85">
        <v>2376028.9879699997</v>
      </c>
      <c r="N13" s="85">
        <v>2487506.8569200002</v>
      </c>
      <c r="O13" s="89">
        <v>104.69177226012059</v>
      </c>
      <c r="P13" s="90">
        <v>0.2688929531069103</v>
      </c>
      <c r="Q13" s="88">
        <v>0.25143670654681277</v>
      </c>
    </row>
    <row r="14" spans="1:17">
      <c r="A14" s="84" t="s">
        <v>1550</v>
      </c>
      <c r="B14" s="84" t="s">
        <v>1586</v>
      </c>
      <c r="C14" s="85">
        <v>1087300.7877</v>
      </c>
      <c r="D14" s="85">
        <v>1212041.9126600001</v>
      </c>
      <c r="E14" s="86">
        <v>111.47254985659201</v>
      </c>
      <c r="F14" s="87">
        <v>0.16347053552063728</v>
      </c>
      <c r="G14" s="88">
        <v>0.16181324282035114</v>
      </c>
      <c r="H14" s="85">
        <v>0</v>
      </c>
      <c r="I14" s="85">
        <v>0</v>
      </c>
      <c r="J14" s="86" t="s">
        <v>145</v>
      </c>
      <c r="K14" s="87">
        <v>0</v>
      </c>
      <c r="L14" s="88">
        <v>0</v>
      </c>
      <c r="M14" s="85">
        <v>1087300.7877</v>
      </c>
      <c r="N14" s="85">
        <v>1212041.9126600001</v>
      </c>
      <c r="O14" s="89">
        <v>111.47254985659201</v>
      </c>
      <c r="P14" s="90">
        <v>0.12304880167725218</v>
      </c>
      <c r="Q14" s="88">
        <v>0.12251295945904246</v>
      </c>
    </row>
    <row r="15" spans="1:17">
      <c r="A15" s="84" t="s">
        <v>1551</v>
      </c>
      <c r="B15" s="84" t="s">
        <v>1587</v>
      </c>
      <c r="C15" s="85">
        <v>497975.01656000002</v>
      </c>
      <c r="D15" s="85">
        <v>630834.10141</v>
      </c>
      <c r="E15" s="86">
        <v>126.67986955807291</v>
      </c>
      <c r="F15" s="87">
        <v>7.4868190618309266E-2</v>
      </c>
      <c r="G15" s="88">
        <v>8.4219291894610332E-2</v>
      </c>
      <c r="H15" s="85">
        <v>163476.54586000001</v>
      </c>
      <c r="I15" s="85">
        <v>212654.09165000002</v>
      </c>
      <c r="J15" s="86">
        <v>130.08232497896992</v>
      </c>
      <c r="K15" s="87">
        <v>7.4818274149750202E-2</v>
      </c>
      <c r="L15" s="88">
        <v>8.8502699137558954E-2</v>
      </c>
      <c r="M15" s="85">
        <v>661451.56241999997</v>
      </c>
      <c r="N15" s="85">
        <v>843488.19305999996</v>
      </c>
      <c r="O15" s="89">
        <v>127.52078020255892</v>
      </c>
      <c r="P15" s="90">
        <v>7.4855847658765726E-2</v>
      </c>
      <c r="Q15" s="88">
        <v>8.5259621570140387E-2</v>
      </c>
    </row>
    <row r="16" spans="1:17">
      <c r="A16" s="84" t="s">
        <v>1552</v>
      </c>
      <c r="B16" s="84" t="s">
        <v>1588</v>
      </c>
      <c r="C16" s="85">
        <v>145320.65147000001</v>
      </c>
      <c r="D16" s="85">
        <v>166537.71369</v>
      </c>
      <c r="E16" s="86">
        <v>114.60017004147551</v>
      </c>
      <c r="F16" s="87">
        <v>2.1848273253126042E-2</v>
      </c>
      <c r="G16" s="88">
        <v>2.2233560756100269E-2</v>
      </c>
      <c r="H16" s="85">
        <v>199992.19493999999</v>
      </c>
      <c r="I16" s="85">
        <v>205781.43385</v>
      </c>
      <c r="J16" s="86">
        <v>102.89473242280123</v>
      </c>
      <c r="K16" s="87">
        <v>9.1530383090216855E-2</v>
      </c>
      <c r="L16" s="88">
        <v>8.5642426095881977E-2</v>
      </c>
      <c r="M16" s="85">
        <v>345312.84641</v>
      </c>
      <c r="N16" s="85">
        <v>372319.14754000003</v>
      </c>
      <c r="O16" s="89">
        <v>107.82082144083765</v>
      </c>
      <c r="P16" s="90">
        <v>3.9078728200310248E-2</v>
      </c>
      <c r="Q16" s="88">
        <v>3.7633946608568156E-2</v>
      </c>
    </row>
    <row r="17" spans="1:17">
      <c r="A17" s="84" t="s">
        <v>1553</v>
      </c>
      <c r="B17" s="84" t="s">
        <v>1589</v>
      </c>
      <c r="C17" s="85">
        <v>0</v>
      </c>
      <c r="D17" s="85">
        <v>0</v>
      </c>
      <c r="E17" s="86" t="s">
        <v>145</v>
      </c>
      <c r="F17" s="87">
        <v>0</v>
      </c>
      <c r="G17" s="88">
        <v>0</v>
      </c>
      <c r="H17" s="85">
        <v>27918.056659999998</v>
      </c>
      <c r="I17" s="85">
        <v>33129.565170000002</v>
      </c>
      <c r="J17" s="86">
        <v>118.66716073209662</v>
      </c>
      <c r="K17" s="87">
        <v>1.2777250742164287E-2</v>
      </c>
      <c r="L17" s="88">
        <v>1.3787912172526787E-2</v>
      </c>
      <c r="M17" s="85">
        <v>27918.056659999998</v>
      </c>
      <c r="N17" s="85">
        <v>33129.565170000002</v>
      </c>
      <c r="O17" s="89">
        <v>118.66716073209662</v>
      </c>
      <c r="P17" s="90">
        <v>3.1594600648063428E-3</v>
      </c>
      <c r="Q17" s="88">
        <v>3.348729967316306E-3</v>
      </c>
    </row>
    <row r="18" spans="1:17">
      <c r="A18" s="84" t="s">
        <v>1554</v>
      </c>
      <c r="B18" s="84" t="s">
        <v>1590</v>
      </c>
      <c r="C18" s="85">
        <v>201512.02013999998</v>
      </c>
      <c r="D18" s="85">
        <v>210812.21786999999</v>
      </c>
      <c r="E18" s="86">
        <v>104.61520743206223</v>
      </c>
      <c r="F18" s="87">
        <v>3.0296380007056662E-2</v>
      </c>
      <c r="G18" s="88">
        <v>2.8144413360121297E-2</v>
      </c>
      <c r="H18" s="85">
        <v>0</v>
      </c>
      <c r="I18" s="85">
        <v>0</v>
      </c>
      <c r="J18" s="86" t="s">
        <v>145</v>
      </c>
      <c r="K18" s="87">
        <v>0</v>
      </c>
      <c r="L18" s="88">
        <v>0</v>
      </c>
      <c r="M18" s="85">
        <v>201512.02013999998</v>
      </c>
      <c r="N18" s="85">
        <v>210812.21786999999</v>
      </c>
      <c r="O18" s="89">
        <v>104.61520743206223</v>
      </c>
      <c r="P18" s="90">
        <v>2.2804924711073402E-2</v>
      </c>
      <c r="Q18" s="88">
        <v>2.1308857747911185E-2</v>
      </c>
    </row>
    <row r="19" spans="1:17">
      <c r="A19" s="84" t="s">
        <v>1555</v>
      </c>
      <c r="B19" s="84" t="s">
        <v>1591</v>
      </c>
      <c r="C19" s="85">
        <v>10526.30897</v>
      </c>
      <c r="D19" s="85">
        <v>14110.478070000001</v>
      </c>
      <c r="E19" s="86">
        <v>134.04962850905184</v>
      </c>
      <c r="F19" s="87">
        <v>1.5825808128232149E-3</v>
      </c>
      <c r="G19" s="88">
        <v>1.8838145697793595E-3</v>
      </c>
      <c r="H19" s="85">
        <v>0</v>
      </c>
      <c r="I19" s="85">
        <v>0</v>
      </c>
      <c r="J19" s="86" t="s">
        <v>145</v>
      </c>
      <c r="K19" s="87">
        <v>0</v>
      </c>
      <c r="L19" s="88">
        <v>0</v>
      </c>
      <c r="M19" s="85">
        <v>10526.30897</v>
      </c>
      <c r="N19" s="85">
        <v>14110.478070000001</v>
      </c>
      <c r="O19" s="89">
        <v>134.04962850905184</v>
      </c>
      <c r="P19" s="90">
        <v>1.191252429406302E-3</v>
      </c>
      <c r="Q19" s="88">
        <v>1.4262843633383116E-3</v>
      </c>
    </row>
    <row r="20" spans="1:17">
      <c r="A20" s="84" t="s">
        <v>1556</v>
      </c>
      <c r="B20" s="84" t="s">
        <v>1592</v>
      </c>
      <c r="C20" s="85">
        <v>26082.36346</v>
      </c>
      <c r="D20" s="85">
        <v>27949.006020000001</v>
      </c>
      <c r="E20" s="86">
        <v>107.15672321207659</v>
      </c>
      <c r="F20" s="87">
        <v>3.9213600971164846E-3</v>
      </c>
      <c r="G20" s="88">
        <v>3.7313225313936526E-3</v>
      </c>
      <c r="H20" s="85">
        <v>167827.56862000001</v>
      </c>
      <c r="I20" s="85">
        <v>165685.21177000002</v>
      </c>
      <c r="J20" s="86">
        <v>98.723477395510173</v>
      </c>
      <c r="K20" s="87">
        <v>7.6809605762349048E-2</v>
      </c>
      <c r="L20" s="88">
        <v>6.8955120190950028E-2</v>
      </c>
      <c r="M20" s="85">
        <v>193909.93208</v>
      </c>
      <c r="N20" s="85">
        <v>193634.21779</v>
      </c>
      <c r="O20" s="89">
        <v>99.857813219239205</v>
      </c>
      <c r="P20" s="90">
        <v>2.1944603596060985E-2</v>
      </c>
      <c r="Q20" s="88">
        <v>1.9572508859802374E-2</v>
      </c>
    </row>
    <row r="21" spans="1:17">
      <c r="A21" s="84" t="s">
        <v>1557</v>
      </c>
      <c r="B21" s="84" t="s">
        <v>1593</v>
      </c>
      <c r="C21" s="85">
        <v>424034.06635000004</v>
      </c>
      <c r="D21" s="85">
        <v>523847.84698999999</v>
      </c>
      <c r="E21" s="86">
        <v>123.53909474754632</v>
      </c>
      <c r="F21" s="87">
        <v>6.3751518153368061E-2</v>
      </c>
      <c r="G21" s="88">
        <v>6.9936128429652175E-2</v>
      </c>
      <c r="H21" s="85">
        <v>49411.803549999997</v>
      </c>
      <c r="I21" s="85">
        <v>50795.727340000005</v>
      </c>
      <c r="J21" s="86">
        <v>102.80079594463621</v>
      </c>
      <c r="K21" s="86">
        <v>2.2614289069965429E-2</v>
      </c>
      <c r="L21" s="88">
        <v>2.1140242068065081E-2</v>
      </c>
      <c r="M21" s="85">
        <v>473445.86989999999</v>
      </c>
      <c r="N21" s="85">
        <v>574643.57433000009</v>
      </c>
      <c r="O21" s="89">
        <v>121.37471480137208</v>
      </c>
      <c r="P21" s="90">
        <v>5.3579421268949788E-2</v>
      </c>
      <c r="Q21" s="88">
        <v>5.8084860094305496E-2</v>
      </c>
    </row>
    <row r="22" spans="1:17">
      <c r="A22" s="84" t="s">
        <v>1558</v>
      </c>
      <c r="B22" s="84" t="s">
        <v>1594</v>
      </c>
      <c r="C22" s="85">
        <v>333738.81841000001</v>
      </c>
      <c r="D22" s="85">
        <v>362557.95523000002</v>
      </c>
      <c r="E22" s="86">
        <v>108.63523666719391</v>
      </c>
      <c r="F22" s="87">
        <v>5.0176054305002708E-2</v>
      </c>
      <c r="G22" s="88">
        <v>4.8403176353307403E-2</v>
      </c>
      <c r="H22" s="85">
        <v>144342.42859</v>
      </c>
      <c r="I22" s="85">
        <v>136998.08734</v>
      </c>
      <c r="J22" s="86">
        <v>94.911862491339008</v>
      </c>
      <c r="K22" s="86">
        <v>6.6061166981934663E-2</v>
      </c>
      <c r="L22" s="88">
        <v>5.7016069675389393E-2</v>
      </c>
      <c r="M22" s="85">
        <v>478081.24699999997</v>
      </c>
      <c r="N22" s="85">
        <v>499556.04256999999</v>
      </c>
      <c r="O22" s="89">
        <v>104.49187156048394</v>
      </c>
      <c r="P22" s="90">
        <v>5.4104002510800733E-2</v>
      </c>
      <c r="Q22" s="88">
        <v>5.0495027070954435E-2</v>
      </c>
    </row>
    <row r="23" spans="1:17" ht="22.8">
      <c r="A23" s="84" t="s">
        <v>1559</v>
      </c>
      <c r="B23" s="84" t="s">
        <v>1595</v>
      </c>
      <c r="C23" s="85">
        <v>397825.51145999995</v>
      </c>
      <c r="D23" s="85">
        <v>491178.38410000002</v>
      </c>
      <c r="E23" s="86">
        <v>123.46578335245511</v>
      </c>
      <c r="F23" s="87">
        <v>5.9811185771053606E-2</v>
      </c>
      <c r="G23" s="88">
        <v>6.5574602911257884E-2</v>
      </c>
      <c r="H23" s="85">
        <v>457968.76788</v>
      </c>
      <c r="I23" s="85">
        <v>536576.03645000001</v>
      </c>
      <c r="J23" s="86">
        <v>117.16432955327582</v>
      </c>
      <c r="K23" s="86">
        <v>0.20959846347997185</v>
      </c>
      <c r="L23" s="88">
        <v>0.22331302045444659</v>
      </c>
      <c r="M23" s="85">
        <v>855794.27934000001</v>
      </c>
      <c r="N23" s="85">
        <v>1027754.4205499999</v>
      </c>
      <c r="O23" s="89">
        <v>120.09363060274461</v>
      </c>
      <c r="P23" s="90">
        <v>9.6849429105802742E-2</v>
      </c>
      <c r="Q23" s="88">
        <v>0.10388521580277627</v>
      </c>
    </row>
    <row r="24" spans="1:17" s="268" customFormat="1">
      <c r="A24" s="84" t="s">
        <v>1560</v>
      </c>
      <c r="B24" s="84" t="s">
        <v>1596</v>
      </c>
      <c r="C24" s="85">
        <v>0</v>
      </c>
      <c r="D24" s="85">
        <v>0</v>
      </c>
      <c r="E24" s="86" t="s">
        <v>145</v>
      </c>
      <c r="F24" s="87">
        <v>0</v>
      </c>
      <c r="G24" s="88">
        <v>0</v>
      </c>
      <c r="H24" s="85">
        <v>35241.586080000001</v>
      </c>
      <c r="I24" s="85">
        <v>46170.169000000002</v>
      </c>
      <c r="J24" s="86">
        <v>131.01047408930921</v>
      </c>
      <c r="K24" s="86">
        <v>1.6129008812453879E-2</v>
      </c>
      <c r="L24" s="88">
        <v>1.9215170253401755E-2</v>
      </c>
      <c r="M24" s="85">
        <v>35241.586080000001</v>
      </c>
      <c r="N24" s="85">
        <v>46170.169000000002</v>
      </c>
      <c r="O24" s="89">
        <v>131.01047408930921</v>
      </c>
      <c r="P24" s="90">
        <v>3.9882569620157482E-3</v>
      </c>
      <c r="Q24" s="88">
        <v>4.6668716517403756E-3</v>
      </c>
    </row>
    <row r="25" spans="1:17" ht="18.75" customHeight="1">
      <c r="A25" s="399" t="s">
        <v>558</v>
      </c>
      <c r="B25" s="399"/>
      <c r="C25" s="400">
        <v>6651356.3697400019</v>
      </c>
      <c r="D25" s="400">
        <v>7490375.2717299992</v>
      </c>
      <c r="E25" s="401">
        <v>112.61425272305465</v>
      </c>
      <c r="F25" s="402">
        <v>1</v>
      </c>
      <c r="G25" s="403">
        <v>1</v>
      </c>
      <c r="H25" s="404">
        <v>2184981.5131100002</v>
      </c>
      <c r="I25" s="400">
        <v>2402797.80981</v>
      </c>
      <c r="J25" s="401">
        <v>109.96879357528158</v>
      </c>
      <c r="K25" s="402">
        <v>1</v>
      </c>
      <c r="L25" s="403">
        <v>1</v>
      </c>
      <c r="M25" s="405">
        <v>8836337.8828499988</v>
      </c>
      <c r="N25" s="406">
        <v>9893173.0815399997</v>
      </c>
      <c r="O25" s="407">
        <v>111.96010397860815</v>
      </c>
      <c r="P25" s="408">
        <v>1</v>
      </c>
      <c r="Q25" s="403">
        <v>1</v>
      </c>
    </row>
    <row r="26" spans="1:17" ht="12.75" customHeight="1">
      <c r="A26" s="34" t="s">
        <v>559</v>
      </c>
      <c r="B26" s="34"/>
    </row>
    <row r="27" spans="1:17" ht="12.75" customHeight="1">
      <c r="N27" s="77"/>
    </row>
    <row r="28" spans="1:17" ht="12.75" customHeight="1">
      <c r="A28" s="295" t="s">
        <v>242</v>
      </c>
      <c r="B28" s="295"/>
    </row>
    <row r="29" spans="1:17" ht="12.75" customHeight="1">
      <c r="A29" s="923" t="s">
        <v>1226</v>
      </c>
      <c r="B29" s="923"/>
    </row>
    <row r="30" spans="1:17">
      <c r="A30" s="1044" t="s">
        <v>1500</v>
      </c>
      <c r="B30" s="1044"/>
    </row>
    <row r="31" spans="1:17" ht="12.75" customHeight="1">
      <c r="A31" s="563" t="s">
        <v>1083</v>
      </c>
      <c r="B31" s="563"/>
    </row>
    <row r="32" spans="1:17" ht="12.75" customHeight="1">
      <c r="A32" s="924" t="s">
        <v>1227</v>
      </c>
      <c r="B32" s="924"/>
    </row>
    <row r="33" spans="1:17" ht="12.75" customHeight="1">
      <c r="A33" s="924" t="s">
        <v>1501</v>
      </c>
      <c r="B33" s="924"/>
    </row>
    <row r="34" spans="1:17" ht="12.75" customHeight="1">
      <c r="A34" s="924"/>
      <c r="B34" s="924"/>
    </row>
    <row r="35" spans="1:17" ht="12.75" customHeight="1"/>
    <row r="36" spans="1:17" ht="12.75" customHeight="1">
      <c r="A36" s="631" t="s">
        <v>83</v>
      </c>
      <c r="B36" s="631"/>
    </row>
    <row r="37" spans="1:17" ht="12.75" customHeight="1"/>
    <row r="38" spans="1:17" ht="12.75" customHeight="1"/>
    <row r="39" spans="1:17" ht="12.75" customHeight="1"/>
    <row r="40" spans="1:17" ht="12.75" customHeight="1"/>
    <row r="41" spans="1:17" ht="12.75" customHeight="1"/>
    <row r="42" spans="1:17" ht="12.75" customHeight="1"/>
    <row r="43" spans="1:17" ht="12.75" customHeight="1"/>
    <row r="44" spans="1:17" ht="12.75" customHeight="1">
      <c r="Q44" s="25" t="s">
        <v>1139</v>
      </c>
    </row>
    <row r="45" spans="1:17" ht="12.75" customHeight="1"/>
    <row r="46" spans="1:17" ht="12.75" customHeight="1"/>
    <row r="47" spans="1:17" ht="12.75" customHeight="1"/>
    <row r="48" spans="1:17" ht="12.75" customHeight="1"/>
    <row r="49" ht="12.75" customHeight="1"/>
    <row r="50" ht="12.75" customHeight="1"/>
    <row r="51" ht="12.75" customHeight="1"/>
    <row r="103" spans="1:2">
      <c r="A103" s="661"/>
      <c r="B103" s="661"/>
    </row>
    <row r="105" spans="1:2">
      <c r="A105" s="662"/>
      <c r="B105" s="662"/>
    </row>
    <row r="107" spans="1:2">
      <c r="A107" s="662"/>
      <c r="B107" s="662"/>
    </row>
    <row r="109" spans="1:2">
      <c r="A109" s="662"/>
      <c r="B109" s="662"/>
    </row>
    <row r="111" spans="1:2">
      <c r="A111" s="662"/>
      <c r="B111" s="662"/>
    </row>
    <row r="113" spans="1:2">
      <c r="A113" s="662"/>
      <c r="B113" s="662"/>
    </row>
    <row r="115" spans="1:2">
      <c r="A115" s="662"/>
      <c r="B115" s="662"/>
    </row>
  </sheetData>
  <mergeCells count="10">
    <mergeCell ref="M6:Q6"/>
    <mergeCell ref="C7:G7"/>
    <mergeCell ref="H7:L7"/>
    <mergeCell ref="M7:Q7"/>
    <mergeCell ref="C8:E8"/>
    <mergeCell ref="F8:G8"/>
    <mergeCell ref="H8:J8"/>
    <mergeCell ref="K8:L8"/>
    <mergeCell ref="M8:O8"/>
    <mergeCell ref="P8:Q8"/>
  </mergeCells>
  <hyperlinks>
    <hyperlink ref="A36" location="'2 Sadržaj'!A1" display="Sadržaj / Contents"/>
  </hyperlinks>
  <pageMargins left="0.7" right="0.7" top="0.75" bottom="0.75" header="0.3" footer="0.3"/>
  <pageSetup paperSize="9" scale="6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4.4"/>
  <cols>
    <col min="1" max="1" width="106.33203125" style="21" bestFit="1" customWidth="1"/>
  </cols>
  <sheetData>
    <row r="1" spans="1:1">
      <c r="A1" s="1" t="s">
        <v>1078</v>
      </c>
    </row>
    <row r="2" spans="1:1">
      <c r="A2" s="1"/>
    </row>
    <row r="3" spans="1:1">
      <c r="A3" s="680" t="s">
        <v>656</v>
      </c>
    </row>
    <row r="4" spans="1:1">
      <c r="A4" s="648"/>
    </row>
    <row r="5" spans="1:1">
      <c r="A5" s="858" t="s">
        <v>799</v>
      </c>
    </row>
    <row r="6" spans="1:1">
      <c r="A6" s="859" t="s">
        <v>992</v>
      </c>
    </row>
    <row r="7" spans="1:1">
      <c r="A7" s="858" t="s">
        <v>677</v>
      </c>
    </row>
    <row r="8" spans="1:1">
      <c r="A8" s="859" t="s">
        <v>678</v>
      </c>
    </row>
    <row r="9" spans="1:1">
      <c r="A9" s="858" t="s">
        <v>766</v>
      </c>
    </row>
    <row r="10" spans="1:1">
      <c r="A10" s="859" t="s">
        <v>767</v>
      </c>
    </row>
    <row r="11" spans="1:1">
      <c r="A11" s="858" t="s">
        <v>679</v>
      </c>
    </row>
    <row r="12" spans="1:1" s="268" customFormat="1">
      <c r="A12" s="859" t="s">
        <v>810</v>
      </c>
    </row>
    <row r="13" spans="1:1">
      <c r="A13" s="858" t="s">
        <v>770</v>
      </c>
    </row>
    <row r="14" spans="1:1">
      <c r="A14" s="859" t="s">
        <v>993</v>
      </c>
    </row>
    <row r="15" spans="1:1">
      <c r="A15" s="858" t="s">
        <v>681</v>
      </c>
    </row>
    <row r="16" spans="1:1">
      <c r="A16" s="859" t="s">
        <v>994</v>
      </c>
    </row>
    <row r="17" spans="1:2">
      <c r="A17" s="858" t="s">
        <v>682</v>
      </c>
    </row>
    <row r="18" spans="1:2">
      <c r="A18" s="859" t="s">
        <v>683</v>
      </c>
      <c r="B18" s="153"/>
    </row>
    <row r="19" spans="1:2">
      <c r="A19" s="858" t="s">
        <v>684</v>
      </c>
      <c r="B19" s="567"/>
    </row>
    <row r="20" spans="1:2">
      <c r="A20" s="859" t="s">
        <v>685</v>
      </c>
      <c r="B20" s="350"/>
    </row>
    <row r="21" spans="1:2">
      <c r="A21" s="858" t="s">
        <v>686</v>
      </c>
      <c r="B21" s="153"/>
    </row>
    <row r="22" spans="1:2">
      <c r="A22" s="859" t="s">
        <v>974</v>
      </c>
      <c r="B22" s="567"/>
    </row>
    <row r="23" spans="1:2">
      <c r="A23" s="858" t="s">
        <v>687</v>
      </c>
      <c r="B23" s="153"/>
    </row>
    <row r="24" spans="1:2">
      <c r="A24" s="859" t="s">
        <v>975</v>
      </c>
      <c r="B24" s="567"/>
    </row>
    <row r="25" spans="1:2">
      <c r="A25" s="858" t="s">
        <v>822</v>
      </c>
      <c r="B25" s="315"/>
    </row>
    <row r="26" spans="1:2">
      <c r="A26" s="859" t="s">
        <v>995</v>
      </c>
      <c r="B26" s="574"/>
    </row>
    <row r="27" spans="1:2">
      <c r="A27" s="858" t="s">
        <v>690</v>
      </c>
      <c r="B27" s="139"/>
    </row>
    <row r="28" spans="1:2">
      <c r="A28" s="859" t="s">
        <v>689</v>
      </c>
      <c r="B28" s="543"/>
    </row>
    <row r="29" spans="1:2">
      <c r="A29" s="858" t="s">
        <v>768</v>
      </c>
      <c r="B29" s="154"/>
    </row>
    <row r="30" spans="1:2">
      <c r="A30" s="859" t="s">
        <v>996</v>
      </c>
      <c r="B30" s="571"/>
    </row>
    <row r="31" spans="1:2">
      <c r="A31" s="858" t="s">
        <v>692</v>
      </c>
      <c r="B31" s="153"/>
    </row>
    <row r="32" spans="1:2">
      <c r="A32" s="859" t="s">
        <v>978</v>
      </c>
      <c r="B32" s="567"/>
    </row>
    <row r="33" spans="1:2">
      <c r="A33" s="858" t="s">
        <v>693</v>
      </c>
      <c r="B33" s="139"/>
    </row>
    <row r="34" spans="1:2">
      <c r="A34" s="859" t="s">
        <v>979</v>
      </c>
      <c r="B34" s="543"/>
    </row>
    <row r="35" spans="1:2">
      <c r="A35" s="858" t="s">
        <v>769</v>
      </c>
      <c r="B35" s="139"/>
    </row>
    <row r="36" spans="1:2">
      <c r="A36" s="859" t="s">
        <v>997</v>
      </c>
      <c r="B36" s="543"/>
    </row>
    <row r="37" spans="1:2">
      <c r="A37" s="858" t="s">
        <v>694</v>
      </c>
      <c r="B37" s="153"/>
    </row>
    <row r="38" spans="1:2">
      <c r="A38" s="859" t="s">
        <v>980</v>
      </c>
      <c r="B38" s="570"/>
    </row>
    <row r="39" spans="1:2">
      <c r="A39" s="858" t="s">
        <v>1150</v>
      </c>
      <c r="B39" s="155"/>
    </row>
    <row r="40" spans="1:2">
      <c r="A40" s="859" t="s">
        <v>1151</v>
      </c>
      <c r="B40" s="570"/>
    </row>
    <row r="41" spans="1:2">
      <c r="A41" s="858" t="s">
        <v>1152</v>
      </c>
      <c r="B41" s="154"/>
    </row>
    <row r="42" spans="1:2">
      <c r="A42" s="859" t="s">
        <v>1153</v>
      </c>
      <c r="B42" s="543"/>
    </row>
    <row r="43" spans="1:2">
      <c r="A43" s="858" t="s">
        <v>1154</v>
      </c>
      <c r="B43" s="154"/>
    </row>
    <row r="44" spans="1:2">
      <c r="A44" s="859" t="s">
        <v>1155</v>
      </c>
      <c r="B44" s="543"/>
    </row>
    <row r="45" spans="1:2" s="268" customFormat="1">
      <c r="A45" s="858" t="s">
        <v>1156</v>
      </c>
      <c r="B45" s="543"/>
    </row>
    <row r="46" spans="1:2" s="268" customFormat="1">
      <c r="A46" s="859" t="s">
        <v>981</v>
      </c>
      <c r="B46" s="543"/>
    </row>
    <row r="47" spans="1:2" s="268" customFormat="1">
      <c r="A47" s="858" t="s">
        <v>1130</v>
      </c>
      <c r="B47" s="543"/>
    </row>
    <row r="48" spans="1:2" s="268" customFormat="1">
      <c r="A48" s="859" t="s">
        <v>1131</v>
      </c>
      <c r="B48" s="543"/>
    </row>
    <row r="49" spans="1:5" s="268" customFormat="1">
      <c r="A49" s="858" t="s">
        <v>1133</v>
      </c>
      <c r="B49" s="543"/>
    </row>
    <row r="50" spans="1:5" s="268" customFormat="1">
      <c r="A50" s="859" t="s">
        <v>1134</v>
      </c>
      <c r="B50" s="543"/>
    </row>
    <row r="51" spans="1:5" s="268" customFormat="1">
      <c r="A51" s="858" t="s">
        <v>1157</v>
      </c>
      <c r="B51" s="543"/>
    </row>
    <row r="52" spans="1:5" s="268" customFormat="1">
      <c r="A52" s="859" t="s">
        <v>1158</v>
      </c>
      <c r="B52" s="543"/>
    </row>
    <row r="53" spans="1:5">
      <c r="A53" s="650"/>
      <c r="B53" s="567"/>
    </row>
    <row r="54" spans="1:5">
      <c r="A54" s="658" t="s">
        <v>657</v>
      </c>
      <c r="B54" s="139"/>
    </row>
    <row r="55" spans="1:5">
      <c r="A55" s="649"/>
      <c r="B55" s="543"/>
    </row>
    <row r="56" spans="1:5">
      <c r="A56" s="860" t="s">
        <v>87</v>
      </c>
      <c r="B56" s="156"/>
    </row>
    <row r="57" spans="1:5">
      <c r="A57" s="861" t="s">
        <v>88</v>
      </c>
      <c r="B57" s="543"/>
    </row>
    <row r="58" spans="1:5" ht="15" customHeight="1">
      <c r="A58" s="907" t="s">
        <v>695</v>
      </c>
      <c r="C58" s="778"/>
      <c r="D58" s="59"/>
      <c r="E58" s="59"/>
    </row>
    <row r="59" spans="1:5">
      <c r="A59" s="861" t="s">
        <v>771</v>
      </c>
      <c r="C59" s="779"/>
    </row>
    <row r="60" spans="1:5">
      <c r="A60" s="907" t="s">
        <v>697</v>
      </c>
      <c r="C60" s="779"/>
    </row>
    <row r="61" spans="1:5">
      <c r="A61" s="861" t="s">
        <v>772</v>
      </c>
      <c r="C61" s="779"/>
    </row>
    <row r="62" spans="1:5">
      <c r="A62" s="907" t="s">
        <v>89</v>
      </c>
    </row>
    <row r="63" spans="1:5">
      <c r="A63" s="861" t="s">
        <v>90</v>
      </c>
    </row>
    <row r="64" spans="1:5">
      <c r="A64" s="907" t="s">
        <v>699</v>
      </c>
    </row>
    <row r="65" spans="1:1">
      <c r="A65" s="861" t="s">
        <v>773</v>
      </c>
    </row>
    <row r="66" spans="1:1">
      <c r="A66" s="907" t="s">
        <v>701</v>
      </c>
    </row>
    <row r="67" spans="1:1">
      <c r="A67" s="861" t="s">
        <v>774</v>
      </c>
    </row>
    <row r="68" spans="1:1" s="268" customFormat="1">
      <c r="A68" s="907" t="s">
        <v>1002</v>
      </c>
    </row>
    <row r="69" spans="1:1" s="268" customFormat="1">
      <c r="A69" s="861" t="s">
        <v>1003</v>
      </c>
    </row>
    <row r="70" spans="1:1" s="268" customFormat="1">
      <c r="A70" s="907" t="s">
        <v>1068</v>
      </c>
    </row>
    <row r="71" spans="1:1" s="268" customFormat="1">
      <c r="A71" s="861" t="s">
        <v>1069</v>
      </c>
    </row>
    <row r="72" spans="1:1" s="268" customFormat="1">
      <c r="A72" s="907" t="s">
        <v>1071</v>
      </c>
    </row>
    <row r="73" spans="1:1" s="268" customFormat="1">
      <c r="A73" s="861" t="s">
        <v>1072</v>
      </c>
    </row>
    <row r="74" spans="1:1" s="268" customFormat="1">
      <c r="A74" s="907" t="s">
        <v>1073</v>
      </c>
    </row>
    <row r="75" spans="1:1" s="268" customFormat="1">
      <c r="A75" s="861" t="s">
        <v>1074</v>
      </c>
    </row>
    <row r="76" spans="1:1" s="268" customFormat="1">
      <c r="A76" s="907" t="s">
        <v>1075</v>
      </c>
    </row>
    <row r="77" spans="1:1" s="268" customFormat="1">
      <c r="A77" s="861" t="s">
        <v>1076</v>
      </c>
    </row>
    <row r="78" spans="1:1">
      <c r="A78" s="649"/>
    </row>
    <row r="79" spans="1:1">
      <c r="A79" s="659" t="s">
        <v>658</v>
      </c>
    </row>
    <row r="80" spans="1:1">
      <c r="A80" s="651"/>
    </row>
    <row r="81" spans="1:1">
      <c r="A81" s="909" t="s">
        <v>775</v>
      </c>
    </row>
    <row r="82" spans="1:1">
      <c r="A82" s="910" t="s">
        <v>776</v>
      </c>
    </row>
    <row r="83" spans="1:1">
      <c r="A83" s="909" t="s">
        <v>777</v>
      </c>
    </row>
    <row r="84" spans="1:1">
      <c r="A84" s="910" t="s">
        <v>778</v>
      </c>
    </row>
    <row r="85" spans="1:1">
      <c r="A85" s="652"/>
    </row>
    <row r="86" spans="1:1">
      <c r="A86" s="660" t="s">
        <v>659</v>
      </c>
    </row>
    <row r="87" spans="1:1">
      <c r="A87" s="653"/>
    </row>
    <row r="88" spans="1:1">
      <c r="A88" s="863" t="s">
        <v>703</v>
      </c>
    </row>
    <row r="89" spans="1:1">
      <c r="A89" s="908" t="s">
        <v>704</v>
      </c>
    </row>
    <row r="90" spans="1:1" s="268" customFormat="1">
      <c r="A90" s="863" t="s">
        <v>705</v>
      </c>
    </row>
    <row r="91" spans="1:1" s="268" customFormat="1">
      <c r="A91" s="908" t="s">
        <v>706</v>
      </c>
    </row>
    <row r="92" spans="1:1">
      <c r="A92" s="863" t="s">
        <v>945</v>
      </c>
    </row>
    <row r="93" spans="1:1">
      <c r="A93" s="908" t="s">
        <v>946</v>
      </c>
    </row>
    <row r="94" spans="1:1">
      <c r="A94" s="863" t="s">
        <v>955</v>
      </c>
    </row>
    <row r="95" spans="1:1">
      <c r="A95" s="908" t="s">
        <v>956</v>
      </c>
    </row>
    <row r="96" spans="1:1">
      <c r="A96" s="863" t="s">
        <v>957</v>
      </c>
    </row>
    <row r="97" spans="1:5">
      <c r="A97" s="908" t="s">
        <v>958</v>
      </c>
    </row>
    <row r="98" spans="1:5">
      <c r="A98" s="863" t="s">
        <v>959</v>
      </c>
    </row>
    <row r="99" spans="1:5">
      <c r="A99" s="908" t="s">
        <v>960</v>
      </c>
    </row>
    <row r="100" spans="1:5">
      <c r="A100" s="863" t="s">
        <v>961</v>
      </c>
    </row>
    <row r="101" spans="1:5">
      <c r="A101" s="908" t="s">
        <v>962</v>
      </c>
    </row>
    <row r="102" spans="1:5" s="268" customFormat="1">
      <c r="A102" s="863" t="s">
        <v>1116</v>
      </c>
    </row>
    <row r="103" spans="1:5" s="268" customFormat="1">
      <c r="A103" s="908" t="s">
        <v>1117</v>
      </c>
    </row>
    <row r="104" spans="1:5">
      <c r="A104" s="654"/>
    </row>
    <row r="105" spans="1:5" s="268" customFormat="1">
      <c r="A105" s="780" t="s">
        <v>782</v>
      </c>
    </row>
    <row r="106" spans="1:5" s="268" customFormat="1">
      <c r="A106" s="654"/>
    </row>
    <row r="107" spans="1:5" s="268" customFormat="1">
      <c r="A107" s="911" t="s">
        <v>710</v>
      </c>
      <c r="E107" s="151"/>
    </row>
    <row r="108" spans="1:5" s="268" customFormat="1">
      <c r="A108" s="908" t="s">
        <v>711</v>
      </c>
      <c r="E108" s="151"/>
    </row>
    <row r="109" spans="1:5" s="268" customFormat="1">
      <c r="A109" s="911" t="s">
        <v>712</v>
      </c>
      <c r="E109" s="151"/>
    </row>
    <row r="110" spans="1:5" s="268" customFormat="1">
      <c r="A110" s="908" t="s">
        <v>713</v>
      </c>
      <c r="E110" s="151"/>
    </row>
    <row r="111" spans="1:5" s="268" customFormat="1">
      <c r="A111" s="911" t="s">
        <v>714</v>
      </c>
      <c r="E111" s="151"/>
    </row>
    <row r="112" spans="1:5" s="268" customFormat="1">
      <c r="A112" s="908" t="s">
        <v>715</v>
      </c>
      <c r="E112" s="753"/>
    </row>
    <row r="113" spans="1:5" s="268" customFormat="1">
      <c r="A113" s="911" t="s">
        <v>919</v>
      </c>
      <c r="E113" s="753"/>
    </row>
    <row r="114" spans="1:5" s="268" customFormat="1">
      <c r="A114" s="908" t="s">
        <v>920</v>
      </c>
      <c r="E114" s="753"/>
    </row>
    <row r="115" spans="1:5" s="268" customFormat="1">
      <c r="A115" s="654"/>
      <c r="E115" s="753"/>
    </row>
    <row r="116" spans="1:5">
      <c r="A116" s="679" t="s">
        <v>779</v>
      </c>
      <c r="E116" s="151"/>
    </row>
    <row r="117" spans="1:5">
      <c r="A117" s="651"/>
      <c r="E117" s="753"/>
    </row>
    <row r="118" spans="1:5">
      <c r="A118" s="912" t="s">
        <v>783</v>
      </c>
    </row>
    <row r="119" spans="1:5">
      <c r="A119" s="908" t="s">
        <v>784</v>
      </c>
    </row>
    <row r="120" spans="1:5">
      <c r="A120" s="912" t="s">
        <v>785</v>
      </c>
    </row>
    <row r="121" spans="1:5">
      <c r="A121" s="908" t="s">
        <v>786</v>
      </c>
      <c r="C121" s="663"/>
    </row>
    <row r="122" spans="1:5">
      <c r="A122" s="912" t="s">
        <v>749</v>
      </c>
    </row>
    <row r="123" spans="1:5">
      <c r="A123" s="908" t="s">
        <v>750</v>
      </c>
    </row>
    <row r="124" spans="1:5">
      <c r="A124" s="912" t="s">
        <v>787</v>
      </c>
    </row>
    <row r="125" spans="1:5">
      <c r="A125" s="908" t="s">
        <v>788</v>
      </c>
    </row>
    <row r="126" spans="1:5">
      <c r="A126" s="912" t="s">
        <v>789</v>
      </c>
    </row>
    <row r="127" spans="1:5">
      <c r="A127" s="908" t="s">
        <v>790</v>
      </c>
    </row>
    <row r="128" spans="1:5">
      <c r="A128" s="912" t="s">
        <v>791</v>
      </c>
    </row>
    <row r="129" spans="1:1">
      <c r="A129" s="908" t="s">
        <v>863</v>
      </c>
    </row>
    <row r="130" spans="1:1">
      <c r="A130" s="912" t="s">
        <v>756</v>
      </c>
    </row>
    <row r="131" spans="1:1">
      <c r="A131" s="908" t="s">
        <v>859</v>
      </c>
    </row>
    <row r="132" spans="1:1">
      <c r="A132" s="912" t="s">
        <v>757</v>
      </c>
    </row>
    <row r="133" spans="1:1">
      <c r="A133" s="908" t="s">
        <v>861</v>
      </c>
    </row>
    <row r="134" spans="1:1">
      <c r="A134" s="912" t="s">
        <v>758</v>
      </c>
    </row>
    <row r="135" spans="1:1">
      <c r="A135" s="908" t="s">
        <v>792</v>
      </c>
    </row>
    <row r="136" spans="1:1">
      <c r="A136" s="912" t="s">
        <v>793</v>
      </c>
    </row>
    <row r="137" spans="1:1">
      <c r="A137" s="908" t="s">
        <v>794</v>
      </c>
    </row>
    <row r="138" spans="1:1">
      <c r="A138" s="912" t="s">
        <v>795</v>
      </c>
    </row>
    <row r="139" spans="1:1">
      <c r="A139" s="908" t="s">
        <v>796</v>
      </c>
    </row>
    <row r="140" spans="1:1">
      <c r="A140" s="912" t="s">
        <v>797</v>
      </c>
    </row>
    <row r="141" spans="1:1">
      <c r="A141" s="908" t="s">
        <v>798</v>
      </c>
    </row>
    <row r="142" spans="1:1">
      <c r="A142" s="664"/>
    </row>
    <row r="143" spans="1:1">
      <c r="A143" s="665" t="s">
        <v>780</v>
      </c>
    </row>
    <row r="144" spans="1:1">
      <c r="A144" s="654"/>
    </row>
    <row r="145" spans="1:1">
      <c r="A145" s="913" t="s">
        <v>724</v>
      </c>
    </row>
    <row r="146" spans="1:1">
      <c r="A146" s="908" t="s">
        <v>725</v>
      </c>
    </row>
    <row r="147" spans="1:1">
      <c r="A147" s="913" t="s">
        <v>726</v>
      </c>
    </row>
    <row r="148" spans="1:1">
      <c r="A148" s="908" t="s">
        <v>727</v>
      </c>
    </row>
    <row r="149" spans="1:1">
      <c r="A149" s="913" t="s">
        <v>728</v>
      </c>
    </row>
    <row r="150" spans="1:1">
      <c r="A150" s="908" t="s">
        <v>729</v>
      </c>
    </row>
    <row r="151" spans="1:1">
      <c r="A151" s="913" t="s">
        <v>730</v>
      </c>
    </row>
    <row r="152" spans="1:1">
      <c r="A152" s="908" t="s">
        <v>1077</v>
      </c>
    </row>
    <row r="153" spans="1:1">
      <c r="A153" s="913" t="s">
        <v>731</v>
      </c>
    </row>
    <row r="154" spans="1:1">
      <c r="A154" s="908" t="s">
        <v>732</v>
      </c>
    </row>
    <row r="155" spans="1:1">
      <c r="A155" s="913" t="s">
        <v>733</v>
      </c>
    </row>
    <row r="156" spans="1:1">
      <c r="A156" s="908" t="s">
        <v>734</v>
      </c>
    </row>
    <row r="157" spans="1:1">
      <c r="A157" s="913" t="s">
        <v>735</v>
      </c>
    </row>
    <row r="158" spans="1:1">
      <c r="A158" s="908" t="s">
        <v>736</v>
      </c>
    </row>
    <row r="159" spans="1:1" s="268" customFormat="1">
      <c r="A159" s="913" t="s">
        <v>874</v>
      </c>
    </row>
    <row r="160" spans="1:1" s="268" customFormat="1">
      <c r="A160" s="908" t="s">
        <v>875</v>
      </c>
    </row>
    <row r="161" spans="1:8">
      <c r="A161" s="666"/>
    </row>
    <row r="162" spans="1:8">
      <c r="A162" s="647" t="s">
        <v>781</v>
      </c>
    </row>
    <row r="163" spans="1:8">
      <c r="A163" s="193"/>
      <c r="B163" s="193"/>
      <c r="C163" s="193"/>
      <c r="D163" s="193"/>
      <c r="E163" s="193"/>
    </row>
    <row r="164" spans="1:8">
      <c r="A164" s="63" t="s">
        <v>739</v>
      </c>
    </row>
    <row r="165" spans="1:8">
      <c r="A165" s="908" t="s">
        <v>740</v>
      </c>
    </row>
    <row r="166" spans="1:8">
      <c r="A166" s="63" t="s">
        <v>741</v>
      </c>
    </row>
    <row r="167" spans="1:8">
      <c r="A167" s="908" t="s">
        <v>742</v>
      </c>
      <c r="H167" s="241"/>
    </row>
    <row r="168" spans="1:8">
      <c r="A168" s="63" t="s">
        <v>743</v>
      </c>
    </row>
    <row r="169" spans="1:8">
      <c r="A169" s="908" t="s">
        <v>744</v>
      </c>
      <c r="F169" s="63"/>
    </row>
    <row r="170" spans="1:8">
      <c r="A170" s="63" t="s">
        <v>745</v>
      </c>
    </row>
    <row r="171" spans="1:8">
      <c r="A171" s="908" t="s">
        <v>746</v>
      </c>
    </row>
    <row r="172" spans="1:8">
      <c r="A172" s="63" t="s">
        <v>747</v>
      </c>
    </row>
    <row r="173" spans="1:8" s="268" customFormat="1">
      <c r="A173" s="908" t="s">
        <v>748</v>
      </c>
    </row>
    <row r="174" spans="1:8">
      <c r="A174" s="63" t="s">
        <v>879</v>
      </c>
    </row>
    <row r="175" spans="1:8" s="268" customFormat="1">
      <c r="A175" s="908" t="s">
        <v>880</v>
      </c>
    </row>
    <row r="176" spans="1:8" s="268" customFormat="1">
      <c r="A176" s="655"/>
    </row>
    <row r="177" spans="1:1">
      <c r="A177" s="656"/>
    </row>
    <row r="178" spans="1:1">
      <c r="A178" s="26" t="s">
        <v>4</v>
      </c>
    </row>
    <row r="179" spans="1:1">
      <c r="A179" s="657" t="s">
        <v>5</v>
      </c>
    </row>
    <row r="180" spans="1:1">
      <c r="A180" s="655"/>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Članstvo ZDMF-ova"/>
    <hyperlink ref="A40" location="'12 Tablice 1.18 - 1.20'!A2" display="Table 1.18: Closed voluntary pension funds' (ZDMFs'data "/>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 1.20'!A33" display="Tablica 1.19: Cijene udjela i prinosi zatvorenih dobrovoljnih mirovinskih fondova (ZDMF) "/>
    <hyperlink ref="A42" location="'12 Tablice 1.18 - 1.20'!A34" display="Table 1.19: Unit prices and rates of return of closed voluntary pension funds (CVPFs)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0"/>
  <sheetViews>
    <sheetView showGridLines="0" zoomScaleNormal="100" workbookViewId="0"/>
  </sheetViews>
  <sheetFormatPr defaultRowHeight="14.4"/>
  <cols>
    <col min="1" max="1" width="6" customWidth="1"/>
    <col min="2" max="2" width="41.109375" customWidth="1"/>
    <col min="3" max="3" width="13.109375" bestFit="1" customWidth="1"/>
    <col min="4" max="4" width="13.88671875" customWidth="1"/>
    <col min="5" max="5" width="12.44140625" bestFit="1" customWidth="1"/>
    <col min="6" max="6" width="12.109375" customWidth="1"/>
  </cols>
  <sheetData>
    <row r="1" spans="1:8">
      <c r="A1" s="150" t="s">
        <v>1512</v>
      </c>
    </row>
    <row r="2" spans="1:8">
      <c r="A2" s="560" t="s">
        <v>1513</v>
      </c>
    </row>
    <row r="3" spans="1:8" ht="12.75" customHeight="1"/>
    <row r="4" spans="1:8" ht="12.75" customHeight="1">
      <c r="B4" s="846"/>
      <c r="C4" s="845"/>
      <c r="D4" s="845"/>
      <c r="E4" s="845"/>
      <c r="F4" s="25" t="s">
        <v>516</v>
      </c>
    </row>
    <row r="5" spans="1:8">
      <c r="A5" s="1145" t="s">
        <v>517</v>
      </c>
      <c r="B5" s="1145" t="s">
        <v>518</v>
      </c>
      <c r="C5" s="1146" t="s">
        <v>922</v>
      </c>
      <c r="D5" s="1146"/>
      <c r="E5" s="1147" t="s">
        <v>923</v>
      </c>
      <c r="F5" s="1147"/>
    </row>
    <row r="6" spans="1:8" ht="51">
      <c r="A6" s="1145"/>
      <c r="B6" s="1145"/>
      <c r="C6" s="409" t="s">
        <v>519</v>
      </c>
      <c r="D6" s="409" t="s">
        <v>520</v>
      </c>
      <c r="E6" s="409" t="s">
        <v>521</v>
      </c>
      <c r="F6" s="409" t="s">
        <v>522</v>
      </c>
    </row>
    <row r="7" spans="1:8" ht="20.399999999999999">
      <c r="A7" s="91">
        <v>1</v>
      </c>
      <c r="B7" s="92" t="s">
        <v>523</v>
      </c>
      <c r="C7" s="931">
        <v>2411858</v>
      </c>
      <c r="D7" s="931">
        <v>400153.84863999998</v>
      </c>
      <c r="E7" s="931">
        <v>10239</v>
      </c>
      <c r="F7" s="931">
        <v>77038.57987999999</v>
      </c>
      <c r="G7" s="53"/>
    </row>
    <row r="8" spans="1:8" ht="20.399999999999999">
      <c r="A8" s="91">
        <v>2</v>
      </c>
      <c r="B8" s="92" t="s">
        <v>525</v>
      </c>
      <c r="C8" s="931">
        <v>512720</v>
      </c>
      <c r="D8" s="931">
        <v>605254.14819000009</v>
      </c>
      <c r="E8" s="931">
        <v>4068512</v>
      </c>
      <c r="F8" s="931">
        <v>292416.31257999997</v>
      </c>
      <c r="G8" s="53"/>
    </row>
    <row r="9" spans="1:8" ht="20.399999999999999">
      <c r="A9" s="91">
        <v>3</v>
      </c>
      <c r="B9" s="92" t="s">
        <v>524</v>
      </c>
      <c r="C9" s="931">
        <v>579142</v>
      </c>
      <c r="D9" s="931">
        <v>1179016.54852</v>
      </c>
      <c r="E9" s="931">
        <v>90525</v>
      </c>
      <c r="F9" s="931">
        <v>643338.19517999992</v>
      </c>
      <c r="G9" s="53"/>
    </row>
    <row r="10" spans="1:8" ht="20.399999999999999">
      <c r="A10" s="91">
        <v>4</v>
      </c>
      <c r="B10" s="92" t="s">
        <v>526</v>
      </c>
      <c r="C10" s="931">
        <v>60</v>
      </c>
      <c r="D10" s="931">
        <v>3184.80008</v>
      </c>
      <c r="E10" s="931">
        <v>148</v>
      </c>
      <c r="F10" s="931">
        <v>2089.0367200000001</v>
      </c>
    </row>
    <row r="11" spans="1:8" ht="20.399999999999999">
      <c r="A11" s="91">
        <v>5</v>
      </c>
      <c r="B11" s="92" t="s">
        <v>527</v>
      </c>
      <c r="C11" s="931">
        <v>186</v>
      </c>
      <c r="D11" s="931">
        <v>7127.0649199999998</v>
      </c>
      <c r="E11" s="931">
        <v>15</v>
      </c>
      <c r="F11" s="190">
        <v>3528.1554900000001</v>
      </c>
    </row>
    <row r="12" spans="1:8" ht="20.399999999999999">
      <c r="A12" s="91">
        <v>6</v>
      </c>
      <c r="B12" s="92" t="s">
        <v>528</v>
      </c>
      <c r="C12" s="931">
        <v>23880</v>
      </c>
      <c r="D12" s="931">
        <v>179344.60677000001</v>
      </c>
      <c r="E12" s="931">
        <v>1333</v>
      </c>
      <c r="F12" s="931">
        <v>122389.28273000001</v>
      </c>
    </row>
    <row r="13" spans="1:8" ht="20.399999999999999">
      <c r="A13" s="91">
        <v>7</v>
      </c>
      <c r="B13" s="92" t="s">
        <v>529</v>
      </c>
      <c r="C13" s="931">
        <v>7865</v>
      </c>
      <c r="D13" s="931">
        <v>29491.04494</v>
      </c>
      <c r="E13" s="931">
        <v>2267</v>
      </c>
      <c r="F13" s="931">
        <v>9457.1910200000002</v>
      </c>
    </row>
    <row r="14" spans="1:8" ht="20.399999999999999">
      <c r="A14" s="91">
        <v>8</v>
      </c>
      <c r="B14" s="92" t="s">
        <v>530</v>
      </c>
      <c r="C14" s="931">
        <v>641867</v>
      </c>
      <c r="D14" s="931">
        <v>698182.02323000005</v>
      </c>
      <c r="E14" s="931">
        <v>31077</v>
      </c>
      <c r="F14" s="931">
        <v>483018.89500000002</v>
      </c>
      <c r="H14" s="268"/>
    </row>
    <row r="15" spans="1:8" ht="20.399999999999999">
      <c r="A15" s="91">
        <v>9</v>
      </c>
      <c r="B15" s="92" t="s">
        <v>531</v>
      </c>
      <c r="C15" s="931">
        <v>646655</v>
      </c>
      <c r="D15" s="931">
        <v>826690.77627999999</v>
      </c>
      <c r="E15" s="931">
        <v>63419</v>
      </c>
      <c r="F15" s="931">
        <v>424484.45055000001</v>
      </c>
    </row>
    <row r="16" spans="1:8" ht="20.399999999999999">
      <c r="A16" s="91">
        <v>10</v>
      </c>
      <c r="B16" s="92" t="s">
        <v>532</v>
      </c>
      <c r="C16" s="931">
        <v>2847614</v>
      </c>
      <c r="D16" s="931">
        <v>2491586.9129499998</v>
      </c>
      <c r="E16" s="931">
        <v>81436</v>
      </c>
      <c r="F16" s="931">
        <v>1159037.76033</v>
      </c>
    </row>
    <row r="17" spans="1:6" ht="20.399999999999999">
      <c r="A17" s="91">
        <v>11</v>
      </c>
      <c r="B17" s="92" t="s">
        <v>533</v>
      </c>
      <c r="C17" s="931">
        <v>1438</v>
      </c>
      <c r="D17" s="931">
        <v>1507.7234900000001</v>
      </c>
      <c r="E17" s="931">
        <v>6</v>
      </c>
      <c r="F17" s="931">
        <v>1396.7200700000001</v>
      </c>
    </row>
    <row r="18" spans="1:6" ht="20.399999999999999">
      <c r="A18" s="91">
        <v>12</v>
      </c>
      <c r="B18" s="92" t="s">
        <v>534</v>
      </c>
      <c r="C18" s="931">
        <v>59547</v>
      </c>
      <c r="D18" s="931">
        <v>37579.414509999995</v>
      </c>
      <c r="E18" s="931">
        <v>328</v>
      </c>
      <c r="F18" s="931">
        <v>10347.945890000001</v>
      </c>
    </row>
    <row r="19" spans="1:6" ht="20.399999999999999">
      <c r="A19" s="91">
        <v>13</v>
      </c>
      <c r="B19" s="92" t="s">
        <v>535</v>
      </c>
      <c r="C19" s="931">
        <v>235516</v>
      </c>
      <c r="D19" s="931">
        <v>451971.64562999998</v>
      </c>
      <c r="E19" s="931">
        <v>11415</v>
      </c>
      <c r="F19" s="931">
        <v>174043.75069999998</v>
      </c>
    </row>
    <row r="20" spans="1:6" ht="20.399999999999999">
      <c r="A20" s="91">
        <v>14</v>
      </c>
      <c r="B20" s="92" t="s">
        <v>536</v>
      </c>
      <c r="C20" s="931">
        <v>77482</v>
      </c>
      <c r="D20" s="931">
        <v>319414.67557999998</v>
      </c>
      <c r="E20" s="931">
        <v>1132</v>
      </c>
      <c r="F20" s="931">
        <v>-23881.097870000001</v>
      </c>
    </row>
    <row r="21" spans="1:6" ht="20.399999999999999">
      <c r="A21" s="91">
        <v>15</v>
      </c>
      <c r="B21" s="92" t="s">
        <v>537</v>
      </c>
      <c r="C21" s="931">
        <v>2942</v>
      </c>
      <c r="D21" s="931">
        <v>14565.51822</v>
      </c>
      <c r="E21" s="931">
        <v>541</v>
      </c>
      <c r="F21" s="931">
        <v>3411.4577100000001</v>
      </c>
    </row>
    <row r="22" spans="1:6" ht="20.399999999999999">
      <c r="A22" s="91">
        <v>16</v>
      </c>
      <c r="B22" s="92" t="s">
        <v>538</v>
      </c>
      <c r="C22" s="931">
        <v>261692</v>
      </c>
      <c r="D22" s="931">
        <v>148014.74240000002</v>
      </c>
      <c r="E22" s="931">
        <v>1409</v>
      </c>
      <c r="F22" s="931">
        <v>33219.173949999997</v>
      </c>
    </row>
    <row r="23" spans="1:6" ht="20.399999999999999">
      <c r="A23" s="91">
        <v>17</v>
      </c>
      <c r="B23" s="92" t="s">
        <v>539</v>
      </c>
      <c r="C23" s="931">
        <v>48406</v>
      </c>
      <c r="D23" s="931">
        <v>3677.4913700000002</v>
      </c>
      <c r="E23" s="931">
        <v>28</v>
      </c>
      <c r="F23" s="931">
        <v>303.39868999999999</v>
      </c>
    </row>
    <row r="24" spans="1:6" ht="20.399999999999999">
      <c r="A24" s="91">
        <v>18</v>
      </c>
      <c r="B24" s="92" t="s">
        <v>540</v>
      </c>
      <c r="C24" s="931">
        <v>671728</v>
      </c>
      <c r="D24" s="931">
        <v>93612.286010000011</v>
      </c>
      <c r="E24" s="931">
        <v>296658</v>
      </c>
      <c r="F24" s="931">
        <v>40556.568079999997</v>
      </c>
    </row>
    <row r="25" spans="1:6" ht="20.399999999999999">
      <c r="A25" s="91">
        <v>19</v>
      </c>
      <c r="B25" s="92" t="s">
        <v>541</v>
      </c>
      <c r="C25" s="931">
        <v>695232</v>
      </c>
      <c r="D25" s="931">
        <v>1970489.4638199999</v>
      </c>
      <c r="E25" s="931">
        <v>51187</v>
      </c>
      <c r="F25" s="931">
        <v>2136627.0179699999</v>
      </c>
    </row>
    <row r="26" spans="1:6" ht="20.399999999999999">
      <c r="A26" s="91">
        <v>20</v>
      </c>
      <c r="B26" s="92" t="s">
        <v>542</v>
      </c>
      <c r="C26" s="931">
        <v>3465</v>
      </c>
      <c r="D26" s="931">
        <v>8768.6183399999991</v>
      </c>
      <c r="E26" s="931">
        <v>2188</v>
      </c>
      <c r="F26" s="931">
        <v>20171.808789999999</v>
      </c>
    </row>
    <row r="27" spans="1:6" ht="20.399999999999999">
      <c r="A27" s="91">
        <v>21</v>
      </c>
      <c r="B27" s="92" t="s">
        <v>543</v>
      </c>
      <c r="C27" s="931">
        <v>587987</v>
      </c>
      <c r="D27" s="931">
        <v>99882.276459999994</v>
      </c>
      <c r="E27" s="931">
        <v>1784</v>
      </c>
      <c r="F27" s="931">
        <v>11223.531570000001</v>
      </c>
    </row>
    <row r="28" spans="1:6" ht="20.399999999999999">
      <c r="A28" s="91">
        <v>22</v>
      </c>
      <c r="B28" s="92" t="s">
        <v>544</v>
      </c>
      <c r="C28" s="931">
        <v>2072</v>
      </c>
      <c r="D28" s="931">
        <v>2674.75623</v>
      </c>
      <c r="E28" s="931">
        <v>186</v>
      </c>
      <c r="F28" s="931">
        <v>6438.1940500000001</v>
      </c>
    </row>
    <row r="29" spans="1:6" ht="40.799999999999997">
      <c r="A29" s="91">
        <v>23</v>
      </c>
      <c r="B29" s="92" t="s">
        <v>545</v>
      </c>
      <c r="C29" s="931">
        <v>71793</v>
      </c>
      <c r="D29" s="931">
        <v>320982.69497000001</v>
      </c>
      <c r="E29" s="931">
        <v>4703</v>
      </c>
      <c r="F29" s="931">
        <v>208897.06636000003</v>
      </c>
    </row>
    <row r="30" spans="1:6" ht="20.399999999999999">
      <c r="A30" s="91">
        <v>24</v>
      </c>
      <c r="B30" s="92" t="s">
        <v>546</v>
      </c>
      <c r="C30" s="931">
        <v>0</v>
      </c>
      <c r="D30" s="931">
        <v>0</v>
      </c>
      <c r="E30" s="931">
        <v>0</v>
      </c>
      <c r="F30" s="931">
        <v>0</v>
      </c>
    </row>
    <row r="31" spans="1:6" ht="20.399999999999999">
      <c r="A31" s="91">
        <v>25</v>
      </c>
      <c r="B31" s="92" t="s">
        <v>547</v>
      </c>
      <c r="C31" s="931">
        <v>0</v>
      </c>
      <c r="D31" s="931">
        <v>0</v>
      </c>
      <c r="E31" s="931">
        <v>0</v>
      </c>
      <c r="F31" s="931">
        <v>0</v>
      </c>
    </row>
    <row r="32" spans="1:6" ht="20.399999999999999">
      <c r="A32" s="412"/>
      <c r="B32" s="413" t="s">
        <v>548</v>
      </c>
      <c r="C32" s="932">
        <v>9030598</v>
      </c>
      <c r="D32" s="932">
        <v>7490375.2717299992</v>
      </c>
      <c r="E32" s="932">
        <v>4660488</v>
      </c>
      <c r="F32" s="932">
        <v>3456195.7766999998</v>
      </c>
    </row>
    <row r="33" spans="1:7" ht="20.399999999999999">
      <c r="A33" s="412"/>
      <c r="B33" s="413" t="s">
        <v>549</v>
      </c>
      <c r="C33" s="932">
        <v>1360549</v>
      </c>
      <c r="D33" s="932">
        <v>2402797.80981</v>
      </c>
      <c r="E33" s="932">
        <v>60048</v>
      </c>
      <c r="F33" s="932">
        <v>2383357.6187399998</v>
      </c>
    </row>
    <row r="34" spans="1:7">
      <c r="A34" s="410"/>
      <c r="B34" s="411" t="s">
        <v>294</v>
      </c>
      <c r="C34" s="933">
        <v>10391147</v>
      </c>
      <c r="D34" s="933">
        <v>9893173.0815400016</v>
      </c>
      <c r="E34" s="933">
        <v>4720536</v>
      </c>
      <c r="F34" s="933">
        <v>5839553.3954399992</v>
      </c>
    </row>
    <row r="35" spans="1:7" ht="12.75" customHeight="1">
      <c r="A35" s="34" t="s">
        <v>515</v>
      </c>
      <c r="F35" s="268"/>
    </row>
    <row r="36" spans="1:7" ht="12.75" customHeight="1">
      <c r="G36" s="77"/>
    </row>
    <row r="37" spans="1:7" ht="12.75" customHeight="1">
      <c r="A37" s="631" t="s">
        <v>83</v>
      </c>
    </row>
    <row r="38" spans="1:7" ht="12.75" customHeight="1">
      <c r="F38" s="35" t="s">
        <v>1140</v>
      </c>
    </row>
    <row r="39" spans="1:7" ht="12.75" customHeight="1"/>
    <row r="40" spans="1:7">
      <c r="D40" s="77"/>
      <c r="E40" s="77"/>
      <c r="F40" s="77"/>
    </row>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8"/>
  <sheetViews>
    <sheetView showGridLines="0" zoomScaleNormal="100" workbookViewId="0">
      <pane ySplit="6" topLeftCell="A7" activePane="bottomLeft" state="frozen"/>
      <selection activeCell="A113" sqref="A113"/>
      <selection pane="bottomLeft"/>
    </sheetView>
  </sheetViews>
  <sheetFormatPr defaultRowHeight="14.4"/>
  <cols>
    <col min="1" max="1" width="45.88671875" bestFit="1" customWidth="1"/>
    <col min="2" max="2" width="14.88671875" bestFit="1" customWidth="1"/>
    <col min="3" max="3" width="18.109375" bestFit="1" customWidth="1"/>
    <col min="4" max="4" width="17.109375" bestFit="1" customWidth="1"/>
    <col min="5" max="5" width="14.88671875" bestFit="1" customWidth="1"/>
    <col min="6" max="6" width="16.109375" bestFit="1" customWidth="1"/>
    <col min="7" max="7" width="17.109375" bestFit="1" customWidth="1"/>
    <col min="9" max="9" width="13.109375" bestFit="1" customWidth="1"/>
  </cols>
  <sheetData>
    <row r="1" spans="1:9">
      <c r="A1" s="616" t="s">
        <v>93</v>
      </c>
      <c r="B1" s="204"/>
      <c r="C1" s="204"/>
      <c r="D1" s="204"/>
      <c r="E1" s="204"/>
      <c r="F1" s="204"/>
      <c r="G1" s="204"/>
    </row>
    <row r="2" spans="1:9">
      <c r="A2" s="617" t="s">
        <v>94</v>
      </c>
      <c r="B2" s="204"/>
      <c r="C2" s="204"/>
      <c r="D2" s="204"/>
      <c r="E2" s="204"/>
      <c r="F2" s="204"/>
      <c r="G2" s="204"/>
    </row>
    <row r="3" spans="1:9" s="268" customFormat="1">
      <c r="A3" s="559"/>
      <c r="B3" s="204"/>
      <c r="C3" s="204"/>
      <c r="D3" s="204"/>
      <c r="E3" s="204"/>
      <c r="F3" s="204"/>
      <c r="G3" s="204"/>
    </row>
    <row r="4" spans="1:9" ht="12.75" customHeight="1">
      <c r="A4" s="24" t="s">
        <v>703</v>
      </c>
    </row>
    <row r="5" spans="1:9" ht="12.75" customHeight="1">
      <c r="A5" s="541" t="s">
        <v>704</v>
      </c>
      <c r="B5" s="204"/>
    </row>
    <row r="6" spans="1:9" ht="53.25" customHeight="1">
      <c r="A6" s="852" t="s">
        <v>887</v>
      </c>
      <c r="B6" s="1148" t="s">
        <v>495</v>
      </c>
      <c r="C6" s="1149"/>
      <c r="D6" s="1150"/>
      <c r="E6" s="1148" t="s">
        <v>893</v>
      </c>
      <c r="F6" s="1149"/>
      <c r="G6" s="1150"/>
      <c r="I6" s="195"/>
    </row>
    <row r="7" spans="1:9" s="268" customFormat="1">
      <c r="A7" s="1151" t="s">
        <v>904</v>
      </c>
      <c r="B7" s="421" t="str">
        <f>Naslovnica!A20</f>
        <v>Listopad 2021.</v>
      </c>
      <c r="C7" s="1152" t="s">
        <v>905</v>
      </c>
      <c r="D7" s="1154" t="s">
        <v>900</v>
      </c>
      <c r="E7" s="421" t="str">
        <f>$B$7</f>
        <v>Listopad 2021.</v>
      </c>
      <c r="F7" s="1152" t="s">
        <v>905</v>
      </c>
      <c r="G7" s="1154" t="s">
        <v>900</v>
      </c>
    </row>
    <row r="8" spans="1:9" s="268" customFormat="1">
      <c r="A8" s="1151"/>
      <c r="B8" s="836" t="str">
        <f>Naslovnica!A24</f>
        <v>October 2021</v>
      </c>
      <c r="C8" s="1153"/>
      <c r="D8" s="1151"/>
      <c r="E8" s="836" t="str">
        <f>$B$8</f>
        <v>October 2021</v>
      </c>
      <c r="F8" s="1153"/>
      <c r="G8" s="1151"/>
    </row>
    <row r="9" spans="1:9" ht="26.4">
      <c r="A9" s="248" t="s">
        <v>501</v>
      </c>
      <c r="B9" s="256">
        <v>235130397.55000001</v>
      </c>
      <c r="C9" s="252">
        <v>1659000990.76</v>
      </c>
      <c r="D9" s="259">
        <v>-7.8641219597002987E-2</v>
      </c>
      <c r="E9" s="256">
        <v>81120</v>
      </c>
      <c r="F9" s="251">
        <v>1390440</v>
      </c>
      <c r="G9" s="262">
        <v>-0.36403904198189019</v>
      </c>
    </row>
    <row r="10" spans="1:9">
      <c r="A10" s="93" t="s">
        <v>503</v>
      </c>
      <c r="B10" s="257">
        <v>204402159.38</v>
      </c>
      <c r="C10" s="196">
        <v>1473607320.73</v>
      </c>
      <c r="D10" s="260">
        <v>-0.13594415744948474</v>
      </c>
      <c r="E10" s="257">
        <v>81120</v>
      </c>
      <c r="F10" s="197">
        <v>1390440</v>
      </c>
      <c r="G10" s="260">
        <v>-0.36403904198189019</v>
      </c>
    </row>
    <row r="11" spans="1:9">
      <c r="A11" s="93" t="s">
        <v>502</v>
      </c>
      <c r="B11" s="257">
        <v>28859676.309999999</v>
      </c>
      <c r="C11" s="196">
        <v>145526353.77000001</v>
      </c>
      <c r="D11" s="260">
        <v>0.78956749682946903</v>
      </c>
      <c r="E11" s="257" t="s">
        <v>145</v>
      </c>
      <c r="F11" s="197" t="s">
        <v>145</v>
      </c>
      <c r="G11" s="260" t="s">
        <v>145</v>
      </c>
    </row>
    <row r="12" spans="1:9">
      <c r="A12" s="93" t="s">
        <v>504</v>
      </c>
      <c r="B12" s="257" t="s">
        <v>145</v>
      </c>
      <c r="C12" s="197" t="s">
        <v>145</v>
      </c>
      <c r="D12" s="261" t="s">
        <v>145</v>
      </c>
      <c r="E12" s="257" t="s">
        <v>145</v>
      </c>
      <c r="F12" s="197" t="s">
        <v>145</v>
      </c>
      <c r="G12" s="260" t="s">
        <v>145</v>
      </c>
    </row>
    <row r="13" spans="1:9">
      <c r="A13" s="93" t="s">
        <v>894</v>
      </c>
      <c r="B13" s="257" t="s">
        <v>145</v>
      </c>
      <c r="C13" s="197" t="s">
        <v>145</v>
      </c>
      <c r="D13" s="261" t="s">
        <v>145</v>
      </c>
      <c r="E13" s="257" t="s">
        <v>145</v>
      </c>
      <c r="F13" s="197" t="s">
        <v>145</v>
      </c>
      <c r="G13" s="260" t="s">
        <v>145</v>
      </c>
    </row>
    <row r="14" spans="1:9">
      <c r="A14" s="93" t="s">
        <v>505</v>
      </c>
      <c r="B14" s="257" t="s">
        <v>145</v>
      </c>
      <c r="C14" s="197" t="s">
        <v>145</v>
      </c>
      <c r="D14" s="261" t="s">
        <v>145</v>
      </c>
      <c r="E14" s="257" t="s">
        <v>145</v>
      </c>
      <c r="F14" s="197" t="s">
        <v>145</v>
      </c>
      <c r="G14" s="260" t="s">
        <v>145</v>
      </c>
    </row>
    <row r="15" spans="1:9" s="268" customFormat="1">
      <c r="A15" s="93" t="s">
        <v>1112</v>
      </c>
      <c r="B15" s="257">
        <v>1868561.86</v>
      </c>
      <c r="C15" s="197">
        <v>39867316.259999998</v>
      </c>
      <c r="D15" s="261">
        <v>-0.25605728286332896</v>
      </c>
      <c r="E15" s="257" t="s">
        <v>145</v>
      </c>
      <c r="F15" s="197" t="s">
        <v>145</v>
      </c>
      <c r="G15" s="260" t="s">
        <v>145</v>
      </c>
    </row>
    <row r="16" spans="1:9">
      <c r="A16" s="934" t="s">
        <v>1108</v>
      </c>
      <c r="B16" s="935">
        <v>117602670</v>
      </c>
      <c r="C16" s="936">
        <v>486840122</v>
      </c>
      <c r="D16" s="937">
        <v>0.80136799764724631</v>
      </c>
      <c r="E16" s="257" t="s">
        <v>145</v>
      </c>
      <c r="F16" s="197" t="s">
        <v>145</v>
      </c>
      <c r="G16" s="260" t="s">
        <v>145</v>
      </c>
    </row>
    <row r="17" spans="1:9">
      <c r="A17" s="934" t="s">
        <v>1109</v>
      </c>
      <c r="B17" s="935">
        <v>50344900.700000003</v>
      </c>
      <c r="C17" s="936">
        <v>50344900.700000003</v>
      </c>
      <c r="D17" s="937">
        <v>1</v>
      </c>
      <c r="E17" s="257" t="s">
        <v>145</v>
      </c>
      <c r="F17" s="197" t="s">
        <v>145</v>
      </c>
      <c r="G17" s="260" t="s">
        <v>145</v>
      </c>
    </row>
    <row r="18" spans="1:9" ht="18.75" customHeight="1">
      <c r="A18" s="414" t="s">
        <v>506</v>
      </c>
      <c r="B18" s="415">
        <v>403077968.25</v>
      </c>
      <c r="C18" s="416">
        <v>2196186013.46</v>
      </c>
      <c r="D18" s="417">
        <v>0.25771319253780733</v>
      </c>
      <c r="E18" s="415">
        <v>81120</v>
      </c>
      <c r="F18" s="806">
        <v>1390440</v>
      </c>
      <c r="G18" s="417">
        <v>-0.36403904198189019</v>
      </c>
      <c r="I18" s="45"/>
    </row>
    <row r="19" spans="1:9" ht="15" customHeight="1">
      <c r="A19" s="1155" t="s">
        <v>903</v>
      </c>
      <c r="B19" s="418" t="str">
        <f>B7</f>
        <v>Listopad 2021.</v>
      </c>
      <c r="C19" s="1153" t="s">
        <v>905</v>
      </c>
      <c r="D19" s="1151" t="s">
        <v>900</v>
      </c>
      <c r="E19" s="837" t="str">
        <f>E7</f>
        <v>Listopad 2021.</v>
      </c>
      <c r="F19" s="1153" t="s">
        <v>905</v>
      </c>
      <c r="G19" s="1151" t="s">
        <v>900</v>
      </c>
    </row>
    <row r="20" spans="1:9" s="268" customFormat="1">
      <c r="A20" s="1155"/>
      <c r="B20" s="836" t="str">
        <f>B8</f>
        <v>October 2021</v>
      </c>
      <c r="C20" s="1153"/>
      <c r="D20" s="1151"/>
      <c r="E20" s="839" t="str">
        <f>E8</f>
        <v>October 2021</v>
      </c>
      <c r="F20" s="1153"/>
      <c r="G20" s="1151"/>
    </row>
    <row r="21" spans="1:9" ht="26.4">
      <c r="A21" s="249" t="s">
        <v>507</v>
      </c>
      <c r="B21" s="256">
        <v>23367608.02</v>
      </c>
      <c r="C21" s="251">
        <v>160818840.02000001</v>
      </c>
      <c r="D21" s="262">
        <v>0.36139107628368961</v>
      </c>
      <c r="E21" s="256">
        <v>133</v>
      </c>
      <c r="F21" s="251">
        <v>2199</v>
      </c>
      <c r="G21" s="262">
        <v>-0.25698324022346364</v>
      </c>
    </row>
    <row r="22" spans="1:9">
      <c r="A22" s="93" t="s">
        <v>503</v>
      </c>
      <c r="B22" s="257">
        <v>2604202.02</v>
      </c>
      <c r="C22" s="197">
        <v>29551303.02</v>
      </c>
      <c r="D22" s="260">
        <v>0.2200747729754724</v>
      </c>
      <c r="E22" s="257">
        <v>133</v>
      </c>
      <c r="F22" s="197">
        <v>2199</v>
      </c>
      <c r="G22" s="260">
        <v>-0.25698324022346364</v>
      </c>
    </row>
    <row r="23" spans="1:9">
      <c r="A23" s="93" t="s">
        <v>502</v>
      </c>
      <c r="B23" s="257">
        <v>20750056</v>
      </c>
      <c r="C23" s="197">
        <v>130941877</v>
      </c>
      <c r="D23" s="260">
        <v>0.38223128164135356</v>
      </c>
      <c r="E23" s="257" t="s">
        <v>145</v>
      </c>
      <c r="F23" s="197" t="s">
        <v>145</v>
      </c>
      <c r="G23" s="260" t="s">
        <v>145</v>
      </c>
    </row>
    <row r="24" spans="1:9">
      <c r="A24" s="93" t="s">
        <v>504</v>
      </c>
      <c r="B24" s="257" t="s">
        <v>145</v>
      </c>
      <c r="C24" s="197" t="s">
        <v>145</v>
      </c>
      <c r="D24" s="261" t="s">
        <v>145</v>
      </c>
      <c r="E24" s="257" t="s">
        <v>145</v>
      </c>
      <c r="F24" s="197" t="s">
        <v>145</v>
      </c>
      <c r="G24" s="260" t="s">
        <v>145</v>
      </c>
    </row>
    <row r="25" spans="1:9">
      <c r="A25" s="93" t="s">
        <v>894</v>
      </c>
      <c r="B25" s="257" t="s">
        <v>145</v>
      </c>
      <c r="C25" s="197" t="s">
        <v>145</v>
      </c>
      <c r="D25" s="261" t="s">
        <v>145</v>
      </c>
      <c r="E25" s="257" t="s">
        <v>145</v>
      </c>
      <c r="F25" s="197" t="s">
        <v>145</v>
      </c>
      <c r="G25" s="260" t="s">
        <v>145</v>
      </c>
    </row>
    <row r="26" spans="1:9">
      <c r="A26" s="93" t="s">
        <v>505</v>
      </c>
      <c r="B26" s="257" t="s">
        <v>145</v>
      </c>
      <c r="C26" s="197" t="s">
        <v>145</v>
      </c>
      <c r="D26" s="261" t="s">
        <v>145</v>
      </c>
      <c r="E26" s="257" t="s">
        <v>145</v>
      </c>
      <c r="F26" s="197" t="s">
        <v>145</v>
      </c>
      <c r="G26" s="260" t="s">
        <v>145</v>
      </c>
    </row>
    <row r="27" spans="1:9" s="268" customFormat="1">
      <c r="A27" s="93" t="s">
        <v>1112</v>
      </c>
      <c r="B27" s="257">
        <v>13350</v>
      </c>
      <c r="C27" s="197">
        <v>325660</v>
      </c>
      <c r="D27" s="261">
        <v>-0.26026486396631021</v>
      </c>
      <c r="E27" s="257" t="s">
        <v>145</v>
      </c>
      <c r="F27" s="197" t="s">
        <v>145</v>
      </c>
      <c r="G27" s="260" t="s">
        <v>145</v>
      </c>
    </row>
    <row r="28" spans="1:9">
      <c r="A28" s="934" t="s">
        <v>1110</v>
      </c>
      <c r="B28" s="935">
        <v>423334</v>
      </c>
      <c r="C28" s="936">
        <v>2970415</v>
      </c>
      <c r="D28" s="1020">
        <v>1.1883380718531922</v>
      </c>
      <c r="E28" s="257" t="s">
        <v>145</v>
      </c>
      <c r="F28" s="197" t="s">
        <v>145</v>
      </c>
      <c r="G28" s="260" t="s">
        <v>145</v>
      </c>
    </row>
    <row r="29" spans="1:9">
      <c r="A29" s="934" t="s">
        <v>1111</v>
      </c>
      <c r="B29" s="935">
        <v>50000000</v>
      </c>
      <c r="C29" s="936">
        <v>50000000</v>
      </c>
      <c r="D29" s="937">
        <v>1</v>
      </c>
      <c r="E29" s="257" t="s">
        <v>145</v>
      </c>
      <c r="F29" s="197" t="s">
        <v>145</v>
      </c>
      <c r="G29" s="260" t="s">
        <v>145</v>
      </c>
    </row>
    <row r="30" spans="1:9" ht="18.75" customHeight="1">
      <c r="A30" s="414" t="s">
        <v>508</v>
      </c>
      <c r="B30" s="415">
        <v>73790942.019999996</v>
      </c>
      <c r="C30" s="419">
        <v>213789255.02000001</v>
      </c>
      <c r="D30" s="417">
        <v>3.2511303472447617</v>
      </c>
      <c r="E30" s="415">
        <v>133</v>
      </c>
      <c r="F30" s="419">
        <v>2199</v>
      </c>
      <c r="G30" s="417">
        <v>-0.25698324022346364</v>
      </c>
    </row>
    <row r="31" spans="1:9" ht="18.75" customHeight="1">
      <c r="A31" s="422" t="s">
        <v>509</v>
      </c>
      <c r="B31" s="256">
        <v>10013</v>
      </c>
      <c r="C31" s="423">
        <v>78200</v>
      </c>
      <c r="D31" s="424">
        <v>0.29685273928247646</v>
      </c>
      <c r="E31" s="256">
        <v>17</v>
      </c>
      <c r="F31" s="423">
        <v>26</v>
      </c>
      <c r="G31" s="424">
        <v>-0.10526315789473684</v>
      </c>
    </row>
    <row r="32" spans="1:9" ht="15" customHeight="1">
      <c r="A32" s="1155" t="s">
        <v>902</v>
      </c>
      <c r="B32" s="418" t="str">
        <f>B7</f>
        <v>Listopad 2021.</v>
      </c>
      <c r="C32" s="1153" t="s">
        <v>905</v>
      </c>
      <c r="D32" s="1151" t="s">
        <v>900</v>
      </c>
      <c r="E32" s="418" t="str">
        <f>E7</f>
        <v>Listopad 2021.</v>
      </c>
      <c r="F32" s="1153" t="s">
        <v>905</v>
      </c>
      <c r="G32" s="1151" t="s">
        <v>900</v>
      </c>
    </row>
    <row r="33" spans="1:7" s="268" customFormat="1">
      <c r="A33" s="1155"/>
      <c r="B33" s="836" t="str">
        <f>B8</f>
        <v>October 2021</v>
      </c>
      <c r="C33" s="1153"/>
      <c r="D33" s="1151"/>
      <c r="E33" s="836" t="str">
        <f>E8</f>
        <v>October 2021</v>
      </c>
      <c r="F33" s="1153"/>
      <c r="G33" s="1151"/>
    </row>
    <row r="34" spans="1:7" ht="17.25" customHeight="1">
      <c r="A34" s="250" t="s">
        <v>510</v>
      </c>
      <c r="B34" s="257">
        <v>1013496681.53</v>
      </c>
      <c r="C34" s="197">
        <v>5674429680.8399992</v>
      </c>
      <c r="D34" s="260">
        <v>0.1773634299614375</v>
      </c>
      <c r="E34" s="257" t="s">
        <v>145</v>
      </c>
      <c r="F34" s="197" t="s">
        <v>145</v>
      </c>
      <c r="G34" s="260" t="s">
        <v>145</v>
      </c>
    </row>
    <row r="35" spans="1:7" ht="17.25" customHeight="1">
      <c r="A35" s="250" t="s">
        <v>511</v>
      </c>
      <c r="B35" s="257">
        <v>622597768</v>
      </c>
      <c r="C35" s="266">
        <v>3884216514</v>
      </c>
      <c r="D35" s="260">
        <v>0.1040617052475048</v>
      </c>
      <c r="E35" s="257" t="s">
        <v>145</v>
      </c>
      <c r="F35" s="197" t="s">
        <v>145</v>
      </c>
      <c r="G35" s="260" t="s">
        <v>145</v>
      </c>
    </row>
    <row r="36" spans="1:7">
      <c r="A36" s="1155" t="s">
        <v>898</v>
      </c>
      <c r="B36" s="838" t="str">
        <f>B7</f>
        <v>Listopad 2021.</v>
      </c>
      <c r="C36" s="1156" t="s">
        <v>899</v>
      </c>
      <c r="D36" s="1151" t="s">
        <v>900</v>
      </c>
      <c r="E36" s="420"/>
      <c r="F36" s="1156"/>
      <c r="G36" s="1151"/>
    </row>
    <row r="37" spans="1:7" s="268" customFormat="1" ht="21" customHeight="1">
      <c r="A37" s="1155"/>
      <c r="B37" s="836" t="str">
        <f>B8</f>
        <v>October 2021</v>
      </c>
      <c r="C37" s="1156"/>
      <c r="D37" s="1151"/>
      <c r="E37" s="420"/>
      <c r="F37" s="1156"/>
      <c r="G37" s="1151"/>
    </row>
    <row r="38" spans="1:7">
      <c r="A38" s="198" t="s">
        <v>63</v>
      </c>
      <c r="B38" s="258">
        <v>2032.51</v>
      </c>
      <c r="C38" s="94">
        <v>0.16858603223154267</v>
      </c>
      <c r="D38" s="260">
        <v>1.6641323703007194E-2</v>
      </c>
      <c r="E38" s="258"/>
      <c r="F38" s="94"/>
      <c r="G38" s="260"/>
    </row>
    <row r="39" spans="1:7">
      <c r="A39" s="95" t="s">
        <v>115</v>
      </c>
      <c r="B39" s="258">
        <v>1408.59</v>
      </c>
      <c r="C39" s="94">
        <v>0.19383162837213619</v>
      </c>
      <c r="D39" s="260">
        <v>1.6643450520739345E-2</v>
      </c>
      <c r="E39" s="258"/>
      <c r="F39" s="94"/>
      <c r="G39" s="260"/>
    </row>
    <row r="40" spans="1:7">
      <c r="A40" s="95" t="s">
        <v>64</v>
      </c>
      <c r="B40" s="258">
        <v>1249.75</v>
      </c>
      <c r="C40" s="94">
        <v>0.14886790891791768</v>
      </c>
      <c r="D40" s="260">
        <v>1.7264395135689448E-2</v>
      </c>
      <c r="E40" s="258"/>
      <c r="F40" s="94"/>
      <c r="G40" s="260"/>
    </row>
    <row r="41" spans="1:7" s="268" customFormat="1">
      <c r="A41" s="95" t="s">
        <v>1090</v>
      </c>
      <c r="B41" s="258">
        <v>1280.45</v>
      </c>
      <c r="C41" s="94">
        <v>0.17760937341929317</v>
      </c>
      <c r="D41" s="260">
        <v>1.7255487674084247E-2</v>
      </c>
      <c r="E41" s="258"/>
      <c r="F41" s="94"/>
      <c r="G41" s="260"/>
    </row>
    <row r="42" spans="1:7">
      <c r="A42" s="95" t="s">
        <v>857</v>
      </c>
      <c r="B42" s="258">
        <v>1214.27</v>
      </c>
      <c r="C42" s="94">
        <v>0.1585329784087548</v>
      </c>
      <c r="D42" s="260">
        <v>4.2094642650389869E-3</v>
      </c>
      <c r="E42" s="258"/>
      <c r="F42" s="94"/>
      <c r="G42" s="260"/>
    </row>
    <row r="43" spans="1:7" s="268" customFormat="1">
      <c r="A43" s="95" t="s">
        <v>95</v>
      </c>
      <c r="B43" s="258">
        <v>1219.45</v>
      </c>
      <c r="C43" s="94">
        <v>0.10427420085121808</v>
      </c>
      <c r="D43" s="260">
        <v>6.0472560472561998E-3</v>
      </c>
      <c r="E43" s="258"/>
      <c r="F43" s="94"/>
      <c r="G43" s="260"/>
    </row>
    <row r="44" spans="1:7">
      <c r="A44" s="95" t="s">
        <v>96</v>
      </c>
      <c r="B44" s="258">
        <v>1136.32</v>
      </c>
      <c r="C44" s="94">
        <v>0.19555999789573342</v>
      </c>
      <c r="D44" s="260">
        <v>-2.4054922479940233E-3</v>
      </c>
      <c r="E44" s="258"/>
      <c r="F44" s="94"/>
      <c r="G44" s="260"/>
    </row>
    <row r="45" spans="1:7">
      <c r="A45" s="95" t="s">
        <v>97</v>
      </c>
      <c r="B45" s="258">
        <v>434.23</v>
      </c>
      <c r="C45" s="94">
        <v>-0.37873064926889288</v>
      </c>
      <c r="D45" s="260">
        <v>-7.0884686621086601E-3</v>
      </c>
      <c r="E45" s="258"/>
      <c r="F45" s="94"/>
      <c r="G45" s="260"/>
    </row>
    <row r="46" spans="1:7">
      <c r="A46" s="95" t="s">
        <v>98</v>
      </c>
      <c r="B46" s="258">
        <v>771.05</v>
      </c>
      <c r="C46" s="94">
        <v>0.23692569301848043</v>
      </c>
      <c r="D46" s="260">
        <v>1.959721248826396E-2</v>
      </c>
      <c r="E46" s="258"/>
      <c r="F46" s="94"/>
      <c r="G46" s="260"/>
    </row>
    <row r="47" spans="1:7">
      <c r="A47" s="95" t="s">
        <v>99</v>
      </c>
      <c r="B47" s="258">
        <v>887.27</v>
      </c>
      <c r="C47" s="94">
        <v>0.1800529332748142</v>
      </c>
      <c r="D47" s="260">
        <v>6.7283908593731567E-3</v>
      </c>
      <c r="E47" s="258"/>
      <c r="F47" s="94"/>
      <c r="G47" s="260"/>
    </row>
    <row r="48" spans="1:7">
      <c r="A48" s="95" t="s">
        <v>100</v>
      </c>
      <c r="B48" s="258">
        <v>3615.13</v>
      </c>
      <c r="C48" s="94">
        <v>3.9436797902224763E-2</v>
      </c>
      <c r="D48" s="260">
        <v>2.4754804694143706E-2</v>
      </c>
      <c r="E48" s="258"/>
      <c r="F48" s="94"/>
      <c r="G48" s="260"/>
    </row>
    <row r="49" spans="1:7">
      <c r="A49" s="198" t="s">
        <v>65</v>
      </c>
      <c r="B49" s="258">
        <v>111.34010000000001</v>
      </c>
      <c r="C49" s="94">
        <v>-9.0744279310108755E-3</v>
      </c>
      <c r="D49" s="260">
        <v>-4.1750553856693129E-3</v>
      </c>
      <c r="E49" s="258"/>
      <c r="F49" s="94"/>
      <c r="G49" s="260"/>
    </row>
    <row r="50" spans="1:7">
      <c r="A50" s="198" t="s">
        <v>84</v>
      </c>
      <c r="B50" s="258">
        <v>188.86920000000001</v>
      </c>
      <c r="C50" s="94">
        <v>1.0607490737708725E-2</v>
      </c>
      <c r="D50" s="260">
        <v>-2.4175117217890563E-3</v>
      </c>
      <c r="E50" s="258"/>
      <c r="F50" s="94"/>
      <c r="G50" s="260"/>
    </row>
    <row r="51" spans="1:7" ht="15" customHeight="1">
      <c r="A51" s="1155" t="s">
        <v>901</v>
      </c>
      <c r="B51" s="418" t="str">
        <f>B7</f>
        <v>Listopad 2021.</v>
      </c>
      <c r="C51" s="1157"/>
      <c r="D51" s="1151" t="s">
        <v>900</v>
      </c>
      <c r="E51" s="418" t="str">
        <f>E7</f>
        <v>Listopad 2021.</v>
      </c>
      <c r="F51" s="1157"/>
      <c r="G51" s="1151" t="s">
        <v>900</v>
      </c>
    </row>
    <row r="52" spans="1:7" s="268" customFormat="1">
      <c r="A52" s="1155"/>
      <c r="B52" s="836" t="str">
        <f>B8</f>
        <v>October 2021</v>
      </c>
      <c r="C52" s="1157"/>
      <c r="D52" s="1151"/>
      <c r="E52" s="836" t="str">
        <f>E8</f>
        <v>October 2021</v>
      </c>
      <c r="F52" s="1157"/>
      <c r="G52" s="1151"/>
    </row>
    <row r="53" spans="1:7">
      <c r="A53" s="93" t="s">
        <v>503</v>
      </c>
      <c r="B53" s="257">
        <v>136253.10832865999</v>
      </c>
      <c r="C53" s="197"/>
      <c r="D53" s="260">
        <v>2.504165058974106E-3</v>
      </c>
      <c r="E53" s="257">
        <v>285.78366</v>
      </c>
      <c r="F53" s="197"/>
      <c r="G53" s="260">
        <v>-7.6656482331237674E-3</v>
      </c>
    </row>
    <row r="54" spans="1:7">
      <c r="A54" s="93" t="s">
        <v>502</v>
      </c>
      <c r="B54" s="257">
        <v>135625.19504291</v>
      </c>
      <c r="C54" s="197"/>
      <c r="D54" s="260">
        <v>-2.71721413005932E-3</v>
      </c>
      <c r="E54" s="257" t="s">
        <v>145</v>
      </c>
      <c r="F54" s="197"/>
      <c r="G54" s="260" t="s">
        <v>145</v>
      </c>
    </row>
    <row r="55" spans="1:7">
      <c r="A55" s="93" t="s">
        <v>504</v>
      </c>
      <c r="B55" s="257" t="s">
        <v>145</v>
      </c>
      <c r="C55" s="197"/>
      <c r="D55" s="261" t="s">
        <v>145</v>
      </c>
      <c r="E55" s="257" t="s">
        <v>145</v>
      </c>
      <c r="F55" s="197"/>
      <c r="G55" s="260" t="s">
        <v>145</v>
      </c>
    </row>
    <row r="56" spans="1:7">
      <c r="A56" s="93" t="s">
        <v>512</v>
      </c>
      <c r="B56" s="257" t="s">
        <v>145</v>
      </c>
      <c r="C56" s="197"/>
      <c r="D56" s="261" t="s">
        <v>145</v>
      </c>
      <c r="E56" s="257" t="s">
        <v>145</v>
      </c>
      <c r="F56" s="197"/>
      <c r="G56" s="260" t="s">
        <v>145</v>
      </c>
    </row>
    <row r="57" spans="1:7" s="268" customFormat="1">
      <c r="A57" s="93" t="s">
        <v>1112</v>
      </c>
      <c r="B57" s="257">
        <v>59.7625198</v>
      </c>
      <c r="C57" s="197"/>
      <c r="D57" s="260">
        <v>2.4396109758564766E-2</v>
      </c>
      <c r="E57" s="257" t="s">
        <v>145</v>
      </c>
      <c r="F57" s="197"/>
      <c r="G57" s="260" t="s">
        <v>145</v>
      </c>
    </row>
    <row r="58" spans="1:7" ht="18.75" customHeight="1">
      <c r="A58" s="414" t="s">
        <v>513</v>
      </c>
      <c r="B58" s="415">
        <v>271938.06589136994</v>
      </c>
      <c r="C58" s="419"/>
      <c r="D58" s="417">
        <v>-1.0205526151652045E-4</v>
      </c>
      <c r="E58" s="415">
        <v>285.78366</v>
      </c>
      <c r="F58" s="419"/>
      <c r="G58" s="417">
        <v>-7.6656482331237674E-3</v>
      </c>
    </row>
    <row r="59" spans="1:7" s="204" customFormat="1">
      <c r="A59" s="20" t="s">
        <v>514</v>
      </c>
      <c r="B59" s="263"/>
      <c r="C59" s="244"/>
      <c r="D59" s="244"/>
    </row>
    <row r="60" spans="1:7" s="204" customFormat="1">
      <c r="A60" s="296"/>
      <c r="B60" s="264"/>
      <c r="C60" s="246"/>
      <c r="D60" s="247"/>
    </row>
    <row r="61" spans="1:7" s="204" customFormat="1">
      <c r="B61" s="245"/>
      <c r="C61" s="246"/>
      <c r="D61" s="247"/>
    </row>
    <row r="62" spans="1:7" s="204" customFormat="1">
      <c r="A62" s="631" t="s">
        <v>83</v>
      </c>
      <c r="B62" s="245"/>
      <c r="C62" s="246"/>
      <c r="D62" s="247"/>
    </row>
    <row r="63" spans="1:7" ht="12.75" customHeight="1">
      <c r="B63" s="36"/>
      <c r="C63" s="36"/>
      <c r="D63" s="36"/>
    </row>
    <row r="64" spans="1:7" ht="12.75" customHeight="1">
      <c r="B64" s="52"/>
      <c r="C64" s="52"/>
      <c r="G64" s="14" t="s">
        <v>1141</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61"/>
    </row>
    <row r="118" spans="1:1">
      <c r="A118" s="662"/>
    </row>
    <row r="120" spans="1:1">
      <c r="A120" s="662"/>
    </row>
    <row r="122" spans="1:1">
      <c r="A122" s="662"/>
    </row>
    <row r="124" spans="1:1">
      <c r="A124" s="662"/>
    </row>
    <row r="126" spans="1:1">
      <c r="A126" s="662"/>
    </row>
    <row r="128" spans="1:1">
      <c r="A128" s="662"/>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4.4"/>
  <cols>
    <col min="1" max="1" width="20.109375" customWidth="1"/>
    <col min="2" max="2" width="17.44140625" bestFit="1" customWidth="1"/>
    <col min="3" max="3" width="11.88671875" customWidth="1"/>
    <col min="4" max="4" width="12.109375" bestFit="1" customWidth="1"/>
    <col min="5" max="5" width="11.44140625" customWidth="1"/>
    <col min="6" max="6" width="9.5546875" bestFit="1" customWidth="1"/>
    <col min="7" max="7" width="19.109375" customWidth="1"/>
    <col min="8" max="8" width="13" customWidth="1"/>
    <col min="9" max="9" width="14" customWidth="1"/>
    <col min="10" max="10" width="12.109375" bestFit="1" customWidth="1"/>
    <col min="11" max="11" width="15.109375" bestFit="1" customWidth="1"/>
  </cols>
  <sheetData>
    <row r="1" spans="1:18" ht="12.75" customHeight="1">
      <c r="A1" s="142" t="s">
        <v>705</v>
      </c>
      <c r="E1" s="140" t="str">
        <f>Naslovnica!A20</f>
        <v>Listopad 2021.</v>
      </c>
      <c r="G1" s="142" t="s">
        <v>945</v>
      </c>
      <c r="H1" s="268"/>
      <c r="I1" s="268"/>
      <c r="J1" s="268"/>
      <c r="K1" s="140" t="str">
        <f>E1</f>
        <v>Listopad 2021.</v>
      </c>
    </row>
    <row r="2" spans="1:18" ht="12.75" customHeight="1">
      <c r="A2" s="547" t="s">
        <v>706</v>
      </c>
      <c r="E2" s="557" t="str">
        <f>Naslovnica!A24</f>
        <v>October 2021</v>
      </c>
      <c r="G2" s="547" t="s">
        <v>946</v>
      </c>
      <c r="H2" s="268"/>
      <c r="I2" s="268"/>
      <c r="J2" s="268"/>
      <c r="K2" s="545" t="str">
        <f>E2</f>
        <v>October 2021</v>
      </c>
    </row>
    <row r="3" spans="1:18" ht="12.75" customHeight="1">
      <c r="A3" s="39" t="s">
        <v>479</v>
      </c>
      <c r="G3" s="39" t="s">
        <v>488</v>
      </c>
      <c r="H3" s="268"/>
      <c r="I3" s="268"/>
      <c r="J3" s="268"/>
      <c r="K3" s="268"/>
    </row>
    <row r="4" spans="1:18" ht="45" customHeight="1">
      <c r="A4" s="425" t="s">
        <v>480</v>
      </c>
      <c r="B4" s="425" t="s">
        <v>481</v>
      </c>
      <c r="C4" s="425" t="s">
        <v>482</v>
      </c>
      <c r="D4" s="425" t="s">
        <v>483</v>
      </c>
      <c r="E4" s="425" t="s">
        <v>484</v>
      </c>
      <c r="G4" s="425" t="s">
        <v>480</v>
      </c>
      <c r="H4" s="425" t="s">
        <v>481</v>
      </c>
      <c r="I4" s="425" t="s">
        <v>482</v>
      </c>
      <c r="J4" s="425" t="s">
        <v>483</v>
      </c>
      <c r="K4" s="425" t="s">
        <v>489</v>
      </c>
    </row>
    <row r="5" spans="1:18" ht="12.75" customHeight="1">
      <c r="A5" s="96" t="s">
        <v>1516</v>
      </c>
      <c r="B5" s="97">
        <v>27917951.5</v>
      </c>
      <c r="C5" s="98">
        <v>0.13658344698843566</v>
      </c>
      <c r="D5" s="99">
        <v>186</v>
      </c>
      <c r="E5" s="253">
        <v>-2.11</v>
      </c>
      <c r="F5" s="53"/>
      <c r="G5" s="96" t="s">
        <v>1538</v>
      </c>
      <c r="H5" s="97">
        <v>71730</v>
      </c>
      <c r="I5" s="98">
        <v>0.88424556213017746</v>
      </c>
      <c r="J5" s="99">
        <v>790</v>
      </c>
      <c r="K5" s="253">
        <v>-1.25</v>
      </c>
      <c r="P5" s="77"/>
      <c r="R5" s="835"/>
    </row>
    <row r="6" spans="1:18" ht="12.75" customHeight="1">
      <c r="A6" s="96" t="s">
        <v>1517</v>
      </c>
      <c r="B6" s="97">
        <v>25853158</v>
      </c>
      <c r="C6" s="98">
        <v>0.12648182425478643</v>
      </c>
      <c r="D6" s="99">
        <v>642</v>
      </c>
      <c r="E6" s="253">
        <v>-3.3099999999999996</v>
      </c>
      <c r="F6" s="53"/>
      <c r="G6" s="96" t="s">
        <v>1539</v>
      </c>
      <c r="H6" s="97">
        <v>9390</v>
      </c>
      <c r="I6" s="98">
        <v>0.11575443786982248</v>
      </c>
      <c r="J6" s="99">
        <v>230</v>
      </c>
      <c r="K6" s="253">
        <v>-4.17</v>
      </c>
      <c r="P6" s="77"/>
      <c r="R6" s="835"/>
    </row>
    <row r="7" spans="1:18" ht="12.75" customHeight="1">
      <c r="A7" s="96" t="s">
        <v>1518</v>
      </c>
      <c r="B7" s="97">
        <v>23348553</v>
      </c>
      <c r="C7" s="98">
        <v>0.1142285045853805</v>
      </c>
      <c r="D7" s="99">
        <v>484</v>
      </c>
      <c r="E7" s="253">
        <v>-5.0999999999999996</v>
      </c>
      <c r="F7" s="53"/>
      <c r="G7" s="96" t="s">
        <v>1540</v>
      </c>
      <c r="H7" s="97">
        <v>0</v>
      </c>
      <c r="I7" s="98">
        <v>0</v>
      </c>
      <c r="J7" s="99">
        <v>15100</v>
      </c>
      <c r="K7" s="253">
        <v>0</v>
      </c>
      <c r="P7" s="77"/>
      <c r="R7" s="835"/>
    </row>
    <row r="8" spans="1:18" ht="12.75" customHeight="1">
      <c r="A8" s="96" t="s">
        <v>1519</v>
      </c>
      <c r="B8" s="97">
        <v>22590640.800000001</v>
      </c>
      <c r="C8" s="98">
        <v>0.11052055843501241</v>
      </c>
      <c r="D8" s="99">
        <v>31.8</v>
      </c>
      <c r="E8" s="253">
        <v>6</v>
      </c>
      <c r="G8" s="96"/>
      <c r="H8" s="97"/>
      <c r="I8" s="98"/>
      <c r="J8" s="99"/>
      <c r="K8" s="253"/>
      <c r="P8" s="77"/>
      <c r="R8" s="835"/>
    </row>
    <row r="9" spans="1:18" ht="12.75" customHeight="1">
      <c r="A9" s="96" t="s">
        <v>1520</v>
      </c>
      <c r="B9" s="97">
        <v>11387355</v>
      </c>
      <c r="C9" s="98">
        <v>5.5710541584005471E-2</v>
      </c>
      <c r="D9" s="99">
        <v>1800</v>
      </c>
      <c r="E9" s="253">
        <v>5.57</v>
      </c>
      <c r="G9" s="96"/>
      <c r="H9" s="97"/>
      <c r="I9" s="98"/>
      <c r="J9" s="99"/>
      <c r="K9" s="253"/>
      <c r="P9" s="77"/>
      <c r="R9" s="835"/>
    </row>
    <row r="10" spans="1:18" ht="12.75" customHeight="1">
      <c r="A10" s="96" t="s">
        <v>1521</v>
      </c>
      <c r="B10" s="97">
        <v>11237140</v>
      </c>
      <c r="C10" s="98">
        <v>5.4975642302825478E-2</v>
      </c>
      <c r="D10" s="99">
        <v>1640</v>
      </c>
      <c r="E10" s="254">
        <v>9.33</v>
      </c>
      <c r="G10" s="96"/>
      <c r="H10" s="97"/>
      <c r="I10" s="98"/>
      <c r="J10" s="99"/>
      <c r="K10" s="254"/>
    </row>
    <row r="11" spans="1:18" ht="12.75" customHeight="1">
      <c r="A11" s="96" t="s">
        <v>1522</v>
      </c>
      <c r="B11" s="97">
        <v>9043329</v>
      </c>
      <c r="C11" s="98">
        <v>4.4242825161096899E-2</v>
      </c>
      <c r="D11" s="99">
        <v>429</v>
      </c>
      <c r="E11" s="253">
        <v>3.8699999999999997</v>
      </c>
      <c r="G11" s="96"/>
      <c r="H11" s="97"/>
      <c r="I11" s="98"/>
      <c r="J11" s="99"/>
      <c r="K11" s="253"/>
    </row>
    <row r="12" spans="1:18" ht="12.75" customHeight="1">
      <c r="A12" s="96" t="s">
        <v>1523</v>
      </c>
      <c r="B12" s="97">
        <v>8695504.5</v>
      </c>
      <c r="C12" s="98">
        <v>4.2541157717587333E-2</v>
      </c>
      <c r="D12" s="99">
        <v>160</v>
      </c>
      <c r="E12" s="253">
        <v>-8.83</v>
      </c>
      <c r="G12" s="96"/>
      <c r="H12" s="97"/>
      <c r="I12" s="98"/>
      <c r="J12" s="99"/>
      <c r="K12" s="253"/>
    </row>
    <row r="13" spans="1:18" ht="12.75" customHeight="1">
      <c r="A13" s="96" t="s">
        <v>1524</v>
      </c>
      <c r="B13" s="97">
        <v>5852320</v>
      </c>
      <c r="C13" s="98">
        <v>2.8631400068137587E-2</v>
      </c>
      <c r="D13" s="99">
        <v>580</v>
      </c>
      <c r="E13" s="253">
        <v>1.7500000000000002</v>
      </c>
      <c r="G13" s="96"/>
      <c r="H13" s="97"/>
      <c r="I13" s="98"/>
      <c r="J13" s="99"/>
      <c r="K13" s="253"/>
    </row>
    <row r="14" spans="1:18" ht="12.75" customHeight="1">
      <c r="A14" s="96" t="s">
        <v>1525</v>
      </c>
      <c r="B14" s="97">
        <v>5306294.8</v>
      </c>
      <c r="C14" s="98">
        <v>2.5960072124948417E-2</v>
      </c>
      <c r="D14" s="99">
        <v>63.8</v>
      </c>
      <c r="E14" s="253">
        <v>-4.2</v>
      </c>
      <c r="G14" s="96"/>
      <c r="H14" s="97"/>
      <c r="I14" s="98"/>
      <c r="J14" s="99"/>
      <c r="K14" s="253"/>
    </row>
    <row r="15" spans="1:18" ht="12.75" customHeight="1">
      <c r="A15" s="96" t="s">
        <v>485</v>
      </c>
      <c r="B15" s="97">
        <v>53169912.779999971</v>
      </c>
      <c r="C15" s="98">
        <v>0.2601240267777839</v>
      </c>
      <c r="D15" s="100"/>
      <c r="E15" s="255"/>
      <c r="G15" s="96" t="s">
        <v>490</v>
      </c>
      <c r="H15" s="97"/>
      <c r="I15" s="98"/>
      <c r="J15" s="100"/>
      <c r="K15" s="255"/>
    </row>
    <row r="16" spans="1:18" ht="15.75" customHeight="1">
      <c r="A16" s="427" t="s">
        <v>486</v>
      </c>
      <c r="B16" s="428">
        <f>SUM(B5:B15)</f>
        <v>204402159.38</v>
      </c>
      <c r="C16" s="429"/>
      <c r="D16" s="430"/>
      <c r="E16" s="430"/>
      <c r="G16" s="427" t="s">
        <v>486</v>
      </c>
      <c r="H16" s="428">
        <f>SUM(H5:H15)</f>
        <v>81120</v>
      </c>
      <c r="I16" s="429"/>
      <c r="J16" s="430"/>
      <c r="K16" s="430"/>
    </row>
    <row r="17" spans="1:11" ht="12.75" customHeight="1">
      <c r="A17" s="38" t="s">
        <v>487</v>
      </c>
      <c r="G17" s="38" t="s">
        <v>487</v>
      </c>
      <c r="H17" s="268"/>
      <c r="I17" s="268"/>
      <c r="J17" s="268"/>
      <c r="K17" s="268"/>
    </row>
    <row r="18" spans="1:11" ht="12.75" customHeight="1"/>
    <row r="19" spans="1:11" ht="12.75" customHeight="1">
      <c r="A19" s="142" t="s">
        <v>947</v>
      </c>
    </row>
    <row r="20" spans="1:11" ht="12.75" customHeight="1">
      <c r="A20" s="547" t="s">
        <v>948</v>
      </c>
    </row>
    <row r="21" spans="1:11" ht="12.75" customHeight="1">
      <c r="A21" s="39" t="s">
        <v>491</v>
      </c>
    </row>
    <row r="22" spans="1:11" ht="40.799999999999997">
      <c r="A22" s="425" t="s">
        <v>492</v>
      </c>
      <c r="B22" s="425" t="s">
        <v>481</v>
      </c>
      <c r="C22" s="425" t="s">
        <v>482</v>
      </c>
      <c r="D22" s="425" t="s">
        <v>493</v>
      </c>
    </row>
    <row r="23" spans="1:11" ht="15" customHeight="1">
      <c r="A23" s="102" t="s">
        <v>1526</v>
      </c>
      <c r="B23" s="97">
        <v>23386250</v>
      </c>
      <c r="C23" s="103">
        <v>0.81034346154106252</v>
      </c>
      <c r="D23" s="137">
        <v>116.35</v>
      </c>
      <c r="E23" s="53"/>
      <c r="F23" s="53"/>
      <c r="H23" s="45"/>
    </row>
    <row r="24" spans="1:11" ht="12.75" customHeight="1">
      <c r="A24" s="102" t="s">
        <v>1527</v>
      </c>
      <c r="B24" s="97">
        <v>5217805.9800000004</v>
      </c>
      <c r="C24" s="103">
        <v>0.18079918582427096</v>
      </c>
      <c r="D24" s="137">
        <v>114.63</v>
      </c>
      <c r="E24" s="53"/>
      <c r="F24" s="53"/>
    </row>
    <row r="25" spans="1:11" ht="12.75" customHeight="1">
      <c r="A25" s="102" t="s">
        <v>1528</v>
      </c>
      <c r="B25" s="97">
        <v>255620.33</v>
      </c>
      <c r="C25" s="103">
        <v>8.8573526346664693E-3</v>
      </c>
      <c r="D25" s="137">
        <v>60</v>
      </c>
      <c r="E25" s="53"/>
      <c r="F25" s="53"/>
    </row>
    <row r="26" spans="1:11" ht="12.75" customHeight="1">
      <c r="A26" s="102"/>
      <c r="B26" s="97"/>
      <c r="C26" s="103"/>
      <c r="D26" s="137"/>
      <c r="E26" s="53"/>
    </row>
    <row r="27" spans="1:11" ht="12.75" customHeight="1">
      <c r="A27" s="102"/>
      <c r="B27" s="97"/>
      <c r="C27" s="103"/>
      <c r="D27" s="137"/>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490</v>
      </c>
      <c r="B33" s="272">
        <v>0</v>
      </c>
      <c r="C33" s="103"/>
      <c r="D33" s="104"/>
    </row>
    <row r="34" spans="1:10" ht="15" customHeight="1">
      <c r="A34" s="435" t="s">
        <v>486</v>
      </c>
      <c r="B34" s="436">
        <f>SUM(B23:B33)</f>
        <v>28859676.309999999</v>
      </c>
      <c r="C34" s="437"/>
      <c r="D34" s="438"/>
    </row>
    <row r="35" spans="1:10" ht="15" customHeight="1">
      <c r="A35" s="101" t="s">
        <v>494</v>
      </c>
      <c r="B35" s="97"/>
      <c r="C35" s="103"/>
      <c r="D35" s="104"/>
    </row>
    <row r="36" spans="1:10" ht="12.75" customHeight="1">
      <c r="A36" s="192" t="s">
        <v>1529</v>
      </c>
      <c r="B36" s="272">
        <v>50344900.700000003</v>
      </c>
      <c r="C36" s="103">
        <v>1</v>
      </c>
      <c r="D36" s="104">
        <v>0</v>
      </c>
    </row>
    <row r="37" spans="1:10" ht="12.75" customHeight="1">
      <c r="A37" s="96" t="s">
        <v>490</v>
      </c>
      <c r="B37" s="273">
        <v>0</v>
      </c>
      <c r="C37" s="103"/>
      <c r="D37" s="104"/>
    </row>
    <row r="38" spans="1:10" ht="15" customHeight="1">
      <c r="A38" s="105" t="s">
        <v>486</v>
      </c>
      <c r="B38" s="97"/>
      <c r="C38" s="103"/>
      <c r="D38" s="104"/>
    </row>
    <row r="39" spans="1:10" ht="26.25" customHeight="1">
      <c r="A39" s="431" t="s">
        <v>495</v>
      </c>
      <c r="B39" s="432">
        <f>B34+B38</f>
        <v>28859676.309999999</v>
      </c>
      <c r="C39" s="433"/>
      <c r="D39" s="434"/>
    </row>
    <row r="40" spans="1:10" ht="12.75" customHeight="1"/>
    <row r="41" spans="1:10" ht="12.75" customHeight="1">
      <c r="A41" s="142" t="s">
        <v>949</v>
      </c>
      <c r="G41" s="147"/>
      <c r="H41" s="204"/>
      <c r="I41" s="204"/>
      <c r="J41" s="204"/>
    </row>
    <row r="42" spans="1:10" ht="12.75" customHeight="1">
      <c r="A42" s="547" t="s">
        <v>950</v>
      </c>
      <c r="B42" s="45"/>
      <c r="G42" s="166"/>
      <c r="H42" s="204"/>
      <c r="I42" s="204"/>
      <c r="J42" s="204"/>
    </row>
    <row r="43" spans="1:10" ht="12.75" customHeight="1">
      <c r="A43" s="39" t="s">
        <v>491</v>
      </c>
      <c r="G43" s="217"/>
      <c r="H43" s="204"/>
      <c r="I43" s="204"/>
      <c r="J43" s="204"/>
    </row>
    <row r="44" spans="1:10" ht="40.799999999999997">
      <c r="A44" s="425" t="s">
        <v>1000</v>
      </c>
      <c r="B44" s="425" t="s">
        <v>481</v>
      </c>
      <c r="C44" s="425" t="s">
        <v>482</v>
      </c>
      <c r="D44" s="207"/>
      <c r="G44" s="207"/>
      <c r="H44" s="218"/>
      <c r="I44" s="207"/>
      <c r="J44" s="207"/>
    </row>
    <row r="45" spans="1:10" ht="12.75" customHeight="1">
      <c r="A45" s="102" t="s">
        <v>1530</v>
      </c>
      <c r="B45" s="97">
        <v>339718177.80000001</v>
      </c>
      <c r="C45" s="103">
        <v>0.33519416885228764</v>
      </c>
      <c r="D45" s="209"/>
      <c r="E45" s="53"/>
      <c r="F45" s="53"/>
      <c r="G45" s="206"/>
      <c r="H45" s="203"/>
      <c r="I45" s="208"/>
      <c r="J45" s="209"/>
    </row>
    <row r="46" spans="1:10" ht="12.75" customHeight="1">
      <c r="A46" s="102" t="s">
        <v>1531</v>
      </c>
      <c r="B46" s="97">
        <v>154358750</v>
      </c>
      <c r="C46" s="103">
        <v>0.15230316271679958</v>
      </c>
      <c r="D46" s="209"/>
      <c r="E46" s="53"/>
      <c r="F46" s="53"/>
      <c r="G46" s="214"/>
      <c r="H46" s="215"/>
      <c r="I46" s="208"/>
      <c r="J46" s="209"/>
    </row>
    <row r="47" spans="1:10" ht="12.75" customHeight="1">
      <c r="A47" s="102" t="s">
        <v>1532</v>
      </c>
      <c r="B47" s="97">
        <v>146778388.5</v>
      </c>
      <c r="C47" s="103">
        <v>0.14482374848866764</v>
      </c>
      <c r="D47" s="209"/>
      <c r="E47" s="53"/>
      <c r="G47" s="214"/>
      <c r="H47" s="215"/>
      <c r="I47" s="208"/>
      <c r="J47" s="209"/>
    </row>
    <row r="48" spans="1:10" ht="12.75" customHeight="1">
      <c r="A48" s="102" t="s">
        <v>1533</v>
      </c>
      <c r="B48" s="97">
        <v>129430221.95</v>
      </c>
      <c r="C48" s="103">
        <v>0.12770660655208946</v>
      </c>
      <c r="D48" s="209"/>
      <c r="G48" s="214"/>
      <c r="H48" s="215"/>
      <c r="I48" s="208"/>
      <c r="J48" s="209"/>
    </row>
    <row r="49" spans="1:10" ht="12.75" customHeight="1">
      <c r="A49" s="102" t="s">
        <v>1534</v>
      </c>
      <c r="B49" s="97">
        <v>76521098.700000003</v>
      </c>
      <c r="C49" s="103">
        <v>7.5502071288957584E-2</v>
      </c>
      <c r="D49" s="209"/>
      <c r="G49" s="214"/>
      <c r="H49" s="215"/>
      <c r="I49" s="208"/>
      <c r="J49" s="209"/>
    </row>
    <row r="50" spans="1:10" ht="12.75" customHeight="1">
      <c r="A50" s="102" t="s">
        <v>1527</v>
      </c>
      <c r="B50" s="97">
        <v>71016499.310000002</v>
      </c>
      <c r="C50" s="103">
        <v>7.0070776356950387E-2</v>
      </c>
      <c r="D50" s="210"/>
      <c r="G50" s="214"/>
      <c r="H50" s="215"/>
      <c r="I50" s="208"/>
      <c r="J50" s="210"/>
    </row>
    <row r="51" spans="1:10" ht="12.75" customHeight="1">
      <c r="A51" s="102" t="s">
        <v>1529</v>
      </c>
      <c r="B51" s="97">
        <v>60354720.770000003</v>
      </c>
      <c r="C51" s="103">
        <v>5.9550980156034654E-2</v>
      </c>
      <c r="D51" s="209"/>
      <c r="G51" s="214"/>
      <c r="H51" s="215"/>
      <c r="I51" s="208"/>
      <c r="J51" s="209"/>
    </row>
    <row r="52" spans="1:10" ht="12.75" customHeight="1">
      <c r="A52" s="102" t="s">
        <v>1535</v>
      </c>
      <c r="B52" s="97">
        <v>24292500</v>
      </c>
      <c r="C52" s="103">
        <v>2.3968998066503221E-2</v>
      </c>
      <c r="D52" s="209"/>
      <c r="G52" s="214"/>
      <c r="H52" s="215"/>
      <c r="I52" s="208"/>
      <c r="J52" s="209"/>
    </row>
    <row r="53" spans="1:10" ht="12.75" customHeight="1">
      <c r="A53" s="102" t="s">
        <v>1536</v>
      </c>
      <c r="B53" s="97">
        <v>6839424.5</v>
      </c>
      <c r="C53" s="103">
        <v>6.7483442468455187E-3</v>
      </c>
      <c r="D53" s="209"/>
      <c r="G53" s="214"/>
      <c r="H53" s="215"/>
      <c r="I53" s="208"/>
      <c r="J53" s="209"/>
    </row>
    <row r="54" spans="1:10" ht="12.75" customHeight="1">
      <c r="A54" s="106" t="s">
        <v>1537</v>
      </c>
      <c r="B54" s="97">
        <v>3074400</v>
      </c>
      <c r="C54" s="103">
        <v>3.0334583783331276E-3</v>
      </c>
      <c r="D54" s="209"/>
      <c r="G54" s="214"/>
      <c r="H54" s="215"/>
      <c r="I54" s="208"/>
      <c r="J54" s="209"/>
    </row>
    <row r="55" spans="1:10" ht="22.8">
      <c r="A55" s="107" t="s">
        <v>496</v>
      </c>
      <c r="B55" s="97">
        <v>1112500</v>
      </c>
      <c r="C55" s="103">
        <v>1.0976848965312271E-3</v>
      </c>
      <c r="D55" s="211"/>
      <c r="G55" s="216"/>
      <c r="H55" s="215"/>
      <c r="I55" s="208"/>
      <c r="J55" s="211"/>
    </row>
    <row r="56" spans="1:10" ht="26.25" customHeight="1">
      <c r="A56" s="431" t="s">
        <v>497</v>
      </c>
      <c r="B56" s="432">
        <f>SUM(B45:B55)</f>
        <v>1013496681.53</v>
      </c>
      <c r="C56" s="433"/>
      <c r="D56" s="213"/>
      <c r="G56" s="206"/>
      <c r="H56" s="203"/>
      <c r="I56" s="212"/>
      <c r="J56" s="213"/>
    </row>
    <row r="57" spans="1:10" ht="12.75" customHeight="1">
      <c r="G57" s="204"/>
      <c r="H57" s="204"/>
      <c r="I57" s="204"/>
      <c r="J57" s="204"/>
    </row>
    <row r="58" spans="1:10" ht="12.75" customHeight="1">
      <c r="A58" s="143" t="s">
        <v>951</v>
      </c>
      <c r="G58" s="219"/>
      <c r="H58" s="204"/>
      <c r="I58" s="204"/>
      <c r="J58" s="204"/>
    </row>
    <row r="59" spans="1:10" ht="12.75" customHeight="1">
      <c r="A59" s="558" t="s">
        <v>952</v>
      </c>
      <c r="G59" s="220"/>
      <c r="H59" s="204"/>
      <c r="I59" s="204"/>
      <c r="J59" s="204"/>
    </row>
    <row r="60" spans="1:10" ht="12.75" customHeight="1">
      <c r="A60" s="39" t="s">
        <v>498</v>
      </c>
      <c r="G60" s="217"/>
      <c r="H60" s="204"/>
      <c r="I60" s="204"/>
      <c r="J60" s="204"/>
    </row>
    <row r="61" spans="1:10" ht="12.75" customHeight="1">
      <c r="A61" s="426"/>
      <c r="B61" s="938" t="s">
        <v>66</v>
      </c>
      <c r="C61" s="938" t="s">
        <v>67</v>
      </c>
      <c r="D61" s="938" t="s">
        <v>68</v>
      </c>
      <c r="E61" s="938" t="s">
        <v>69</v>
      </c>
      <c r="F61" s="938" t="s">
        <v>70</v>
      </c>
      <c r="G61" s="221"/>
      <c r="H61" s="201"/>
      <c r="I61" s="201"/>
      <c r="J61" s="201"/>
    </row>
    <row r="62" spans="1:10" ht="12.75" customHeight="1">
      <c r="A62" s="426"/>
      <c r="B62" s="939" t="s">
        <v>71</v>
      </c>
      <c r="C62" s="939" t="s">
        <v>72</v>
      </c>
      <c r="D62" s="939" t="s">
        <v>208</v>
      </c>
      <c r="E62" s="939" t="s">
        <v>73</v>
      </c>
      <c r="F62" s="939" t="s">
        <v>74</v>
      </c>
      <c r="G62" s="221"/>
      <c r="H62" s="202"/>
      <c r="I62" s="202"/>
      <c r="J62" s="202"/>
    </row>
    <row r="63" spans="1:10" ht="12.75" customHeight="1">
      <c r="A63" s="108" t="s">
        <v>145</v>
      </c>
      <c r="B63" s="109" t="s">
        <v>145</v>
      </c>
      <c r="C63" s="109" t="s">
        <v>145</v>
      </c>
      <c r="D63" s="109" t="s">
        <v>145</v>
      </c>
      <c r="E63" s="110" t="s">
        <v>145</v>
      </c>
      <c r="F63" s="110" t="s">
        <v>145</v>
      </c>
      <c r="G63" s="206"/>
      <c r="H63" s="203"/>
      <c r="I63" s="203"/>
      <c r="J63" s="205"/>
    </row>
    <row r="64" spans="1:10" ht="15" customHeight="1">
      <c r="A64" s="427" t="s">
        <v>486</v>
      </c>
      <c r="B64" s="439"/>
      <c r="C64" s="439"/>
      <c r="D64" s="439"/>
      <c r="E64" s="440" t="str">
        <f>IF(SUM(E63:E63)=0,"",SUM(E63:E63))</f>
        <v/>
      </c>
      <c r="F64" s="440" t="str">
        <f>IF(SUM(F63:F63)=0,"",SUM(F63:F63))</f>
        <v/>
      </c>
      <c r="G64" s="206"/>
      <c r="H64" s="203"/>
      <c r="I64" s="203"/>
      <c r="J64" s="205"/>
    </row>
    <row r="65" spans="1:7" ht="12.75" customHeight="1"/>
    <row r="66" spans="1:7" ht="12.75" customHeight="1">
      <c r="A66" s="143" t="s">
        <v>953</v>
      </c>
    </row>
    <row r="67" spans="1:7" ht="12.75" customHeight="1">
      <c r="A67" s="558" t="s">
        <v>954</v>
      </c>
    </row>
    <row r="68" spans="1:7" ht="12.75" customHeight="1">
      <c r="A68" s="39" t="s">
        <v>499</v>
      </c>
    </row>
    <row r="69" spans="1:7" ht="12.75" customHeight="1">
      <c r="A69" s="426"/>
      <c r="B69" s="938" t="s">
        <v>66</v>
      </c>
      <c r="C69" s="938" t="s">
        <v>67</v>
      </c>
      <c r="D69" s="938" t="s">
        <v>68</v>
      </c>
      <c r="E69" s="938" t="s">
        <v>69</v>
      </c>
      <c r="F69" s="938" t="s">
        <v>70</v>
      </c>
    </row>
    <row r="70" spans="1:7" ht="12.75" customHeight="1">
      <c r="A70" s="426"/>
      <c r="B70" s="939" t="s">
        <v>71</v>
      </c>
      <c r="C70" s="939" t="s">
        <v>72</v>
      </c>
      <c r="D70" s="939" t="s">
        <v>208</v>
      </c>
      <c r="E70" s="939" t="s">
        <v>73</v>
      </c>
      <c r="F70" s="939" t="s">
        <v>74</v>
      </c>
    </row>
    <row r="71" spans="1:7" ht="12.75" customHeight="1">
      <c r="A71" s="108" t="s">
        <v>145</v>
      </c>
      <c r="B71" s="111" t="s">
        <v>145</v>
      </c>
      <c r="C71" s="111" t="s">
        <v>145</v>
      </c>
      <c r="D71" s="111" t="s">
        <v>145</v>
      </c>
      <c r="E71" s="112" t="s">
        <v>145</v>
      </c>
      <c r="F71" s="112" t="s">
        <v>145</v>
      </c>
      <c r="G71" s="53"/>
    </row>
    <row r="72" spans="1:7" ht="15" customHeight="1">
      <c r="A72" s="427" t="s">
        <v>486</v>
      </c>
      <c r="B72" s="441"/>
      <c r="C72" s="441"/>
      <c r="D72" s="441"/>
      <c r="E72" s="440" t="str">
        <f>IF(SUM(E71)=0,"",SUM(E71))</f>
        <v/>
      </c>
      <c r="F72" s="440" t="str">
        <f>IF(SUM(F71)=0,"",SUM(F71))</f>
        <v/>
      </c>
    </row>
    <row r="73" spans="1:7" ht="12.75" customHeight="1">
      <c r="A73" s="17"/>
    </row>
    <row r="74" spans="1:7" s="268" customFormat="1" ht="12.75" customHeight="1">
      <c r="A74" s="143" t="s">
        <v>1114</v>
      </c>
    </row>
    <row r="75" spans="1:7" s="268" customFormat="1" ht="12.75" customHeight="1">
      <c r="A75" s="558" t="s">
        <v>1115</v>
      </c>
    </row>
    <row r="76" spans="1:7" ht="12.75" customHeight="1">
      <c r="A76" s="39" t="s">
        <v>499</v>
      </c>
    </row>
    <row r="77" spans="1:7" ht="40.799999999999997">
      <c r="A77" s="425" t="s">
        <v>1113</v>
      </c>
      <c r="B77" s="425" t="s">
        <v>481</v>
      </c>
      <c r="C77" s="425" t="s">
        <v>482</v>
      </c>
      <c r="D77" s="425" t="s">
        <v>483</v>
      </c>
      <c r="E77" s="425" t="s">
        <v>484</v>
      </c>
    </row>
    <row r="78" spans="1:7" ht="12.75" customHeight="1">
      <c r="A78" s="96" t="s">
        <v>1199</v>
      </c>
      <c r="B78" s="97">
        <v>1549699.76</v>
      </c>
      <c r="C78" s="98">
        <v>0.8293542714181269</v>
      </c>
      <c r="D78" s="99">
        <v>145.6</v>
      </c>
      <c r="E78" s="253">
        <v>2.54</v>
      </c>
    </row>
    <row r="79" spans="1:7" ht="12.75" customHeight="1">
      <c r="A79" s="96" t="s">
        <v>1104</v>
      </c>
      <c r="B79" s="97">
        <v>318862.09999999998</v>
      </c>
      <c r="C79" s="98">
        <v>0.17064572858187313</v>
      </c>
      <c r="D79" s="99">
        <v>121.7</v>
      </c>
      <c r="E79" s="253">
        <v>2.35</v>
      </c>
    </row>
    <row r="80" spans="1:7" ht="12.75" customHeight="1">
      <c r="A80" s="427" t="s">
        <v>486</v>
      </c>
      <c r="B80" s="428">
        <f>SUM(B78:B79)</f>
        <v>1868561.8599999999</v>
      </c>
      <c r="C80" s="429"/>
      <c r="D80" s="430"/>
      <c r="E80" s="430"/>
    </row>
    <row r="81" spans="1:11" ht="12.75" customHeight="1">
      <c r="A81" s="17" t="s">
        <v>500</v>
      </c>
      <c r="B81" s="268"/>
      <c r="C81" s="268"/>
      <c r="D81" s="268"/>
      <c r="E81" s="268"/>
    </row>
    <row r="82" spans="1:11" ht="12.75" customHeight="1">
      <c r="A82" s="268"/>
      <c r="B82" s="268"/>
      <c r="C82" s="268"/>
      <c r="D82" s="268"/>
      <c r="E82" s="268"/>
    </row>
    <row r="83" spans="1:11" ht="12.75" customHeight="1">
      <c r="A83" s="631" t="s">
        <v>83</v>
      </c>
      <c r="K83" s="35" t="s">
        <v>1142</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7"/>
  <sheetViews>
    <sheetView showGridLines="0" zoomScaleNormal="100" zoomScaleSheetLayoutView="50" workbookViewId="0"/>
  </sheetViews>
  <sheetFormatPr defaultColWidth="9.109375" defaultRowHeight="13.2"/>
  <cols>
    <col min="1" max="1" width="9.109375" style="323"/>
    <col min="2" max="2" width="13.44140625" style="323" customWidth="1"/>
    <col min="3" max="4" width="14.88671875" style="323" bestFit="1" customWidth="1"/>
    <col min="5" max="5" width="12.109375" style="323" bestFit="1" customWidth="1"/>
    <col min="6" max="6" width="10.5546875" style="323" bestFit="1" customWidth="1"/>
    <col min="7" max="7" width="11.109375" style="323" bestFit="1" customWidth="1"/>
    <col min="8" max="8" width="13.5546875" style="323" customWidth="1"/>
    <col min="9" max="9" width="12.6640625" style="323" bestFit="1" customWidth="1"/>
    <col min="10" max="10" width="12.88671875" style="323" bestFit="1" customWidth="1"/>
    <col min="11" max="16384" width="9.109375" style="323"/>
  </cols>
  <sheetData>
    <row r="1" spans="1:7" ht="13.8">
      <c r="A1" s="751" t="s">
        <v>707</v>
      </c>
      <c r="B1" s="750"/>
      <c r="C1" s="750"/>
      <c r="D1" s="750"/>
    </row>
    <row r="2" spans="1:7">
      <c r="A2" s="752" t="s">
        <v>708</v>
      </c>
      <c r="B2" s="750"/>
      <c r="C2" s="750"/>
      <c r="D2" s="750"/>
    </row>
    <row r="3" spans="1:7">
      <c r="A3" s="42" t="s">
        <v>895</v>
      </c>
    </row>
    <row r="4" spans="1:7">
      <c r="A4" s="1158"/>
      <c r="B4" s="1158"/>
      <c r="C4" s="1158"/>
      <c r="D4" s="1158"/>
      <c r="E4" s="1158"/>
      <c r="F4" s="1158"/>
      <c r="G4" s="1158"/>
    </row>
    <row r="5" spans="1:7">
      <c r="A5" s="151" t="s">
        <v>710</v>
      </c>
    </row>
    <row r="6" spans="1:7" s="754" customFormat="1">
      <c r="A6" s="753" t="s">
        <v>711</v>
      </c>
    </row>
    <row r="8" spans="1:7" ht="66">
      <c r="A8" s="777" t="s">
        <v>709</v>
      </c>
      <c r="B8" s="757" t="s">
        <v>662</v>
      </c>
      <c r="C8" s="757" t="s">
        <v>663</v>
      </c>
      <c r="D8" s="757" t="s">
        <v>664</v>
      </c>
      <c r="E8" s="749"/>
    </row>
    <row r="9" spans="1:7">
      <c r="A9" s="758" t="s">
        <v>892</v>
      </c>
      <c r="B9" s="759">
        <v>8</v>
      </c>
      <c r="C9" s="759">
        <v>13</v>
      </c>
      <c r="D9" s="759">
        <v>7</v>
      </c>
    </row>
    <row r="10" spans="1:7">
      <c r="A10" s="758" t="s">
        <v>943</v>
      </c>
      <c r="B10" s="759">
        <v>8</v>
      </c>
      <c r="C10" s="759">
        <v>13</v>
      </c>
      <c r="D10" s="759">
        <v>7</v>
      </c>
    </row>
    <row r="11" spans="1:7">
      <c r="A11" s="758" t="s">
        <v>1001</v>
      </c>
      <c r="B11" s="759">
        <v>8</v>
      </c>
      <c r="C11" s="759">
        <v>13</v>
      </c>
      <c r="D11" s="759">
        <v>7</v>
      </c>
    </row>
    <row r="12" spans="1:7">
      <c r="A12" s="758" t="s">
        <v>1093</v>
      </c>
      <c r="B12" s="759">
        <v>7</v>
      </c>
      <c r="C12" s="759">
        <v>13</v>
      </c>
      <c r="D12" s="759">
        <v>7</v>
      </c>
    </row>
    <row r="13" spans="1:7">
      <c r="A13" s="758" t="s">
        <v>1101</v>
      </c>
      <c r="B13" s="759">
        <v>7</v>
      </c>
      <c r="C13" s="759">
        <v>13</v>
      </c>
      <c r="D13" s="759">
        <v>7</v>
      </c>
    </row>
    <row r="14" spans="1:7">
      <c r="A14" s="758" t="s">
        <v>1200</v>
      </c>
      <c r="B14" s="759">
        <v>7</v>
      </c>
      <c r="C14" s="759">
        <v>13</v>
      </c>
      <c r="D14" s="759">
        <v>7</v>
      </c>
    </row>
    <row r="15" spans="1:7">
      <c r="A15" s="758" t="s">
        <v>1231</v>
      </c>
      <c r="B15" s="759">
        <v>7</v>
      </c>
      <c r="C15" s="759">
        <v>13</v>
      </c>
      <c r="D15" s="759">
        <v>6</v>
      </c>
    </row>
    <row r="16" spans="1:7">
      <c r="A16" s="323" t="s">
        <v>1479</v>
      </c>
      <c r="B16" s="323">
        <v>7</v>
      </c>
      <c r="C16" s="323">
        <v>13</v>
      </c>
      <c r="D16" s="323">
        <v>6</v>
      </c>
    </row>
    <row r="17" spans="1:8">
      <c r="A17" s="851" t="s">
        <v>1545</v>
      </c>
      <c r="B17" s="323">
        <v>7</v>
      </c>
      <c r="C17" s="323">
        <v>13</v>
      </c>
      <c r="D17" s="323">
        <v>6</v>
      </c>
    </row>
    <row r="18" spans="1:8">
      <c r="A18" s="34" t="s">
        <v>515</v>
      </c>
    </row>
    <row r="19" spans="1:8">
      <c r="A19" s="34"/>
    </row>
    <row r="20" spans="1:8">
      <c r="A20" s="151" t="s">
        <v>712</v>
      </c>
    </row>
    <row r="21" spans="1:8" s="754" customFormat="1">
      <c r="A21" s="753" t="s">
        <v>713</v>
      </c>
    </row>
    <row r="23" spans="1:8" s="755" customFormat="1">
      <c r="D23" s="140" t="s">
        <v>661</v>
      </c>
    </row>
    <row r="24" spans="1:8" s="755" customFormat="1" ht="66">
      <c r="A24" s="777" t="s">
        <v>709</v>
      </c>
      <c r="B24" s="757" t="s">
        <v>662</v>
      </c>
      <c r="C24" s="757" t="s">
        <v>663</v>
      </c>
      <c r="D24" s="757" t="s">
        <v>664</v>
      </c>
      <c r="H24" s="632"/>
    </row>
    <row r="25" spans="1:8">
      <c r="A25" s="758" t="s">
        <v>892</v>
      </c>
      <c r="B25" s="760">
        <v>35330535.030000001</v>
      </c>
      <c r="C25" s="760">
        <v>674308740.87000012</v>
      </c>
      <c r="D25" s="760">
        <v>5051461411.3599997</v>
      </c>
      <c r="H25" s="633"/>
    </row>
    <row r="26" spans="1:8">
      <c r="A26" s="758" t="s">
        <v>943</v>
      </c>
      <c r="B26" s="760">
        <v>28523526.240000002</v>
      </c>
      <c r="C26" s="760">
        <v>689369248.30999994</v>
      </c>
      <c r="D26" s="760">
        <v>5033734212.2300005</v>
      </c>
    </row>
    <row r="27" spans="1:8">
      <c r="A27" s="758" t="s">
        <v>1001</v>
      </c>
      <c r="B27" s="760">
        <v>23106079.199999999</v>
      </c>
      <c r="C27" s="760">
        <v>446254295.61000001</v>
      </c>
      <c r="D27" s="760">
        <v>4762517597.2600002</v>
      </c>
    </row>
    <row r="28" spans="1:8">
      <c r="A28" s="758" t="s">
        <v>1093</v>
      </c>
      <c r="B28" s="760">
        <v>25085759.48</v>
      </c>
      <c r="C28" s="760">
        <v>466382089.70999998</v>
      </c>
      <c r="D28" s="760">
        <v>4767162185.4899998</v>
      </c>
    </row>
    <row r="29" spans="1:8">
      <c r="A29" s="758" t="s">
        <v>1101</v>
      </c>
      <c r="B29" s="760">
        <v>24967072.579999998</v>
      </c>
      <c r="C29" s="760">
        <v>476551769.30000001</v>
      </c>
      <c r="D29" s="760">
        <v>4788638479.9700003</v>
      </c>
      <c r="E29" s="1028"/>
      <c r="F29" s="1028"/>
      <c r="G29" s="1028"/>
    </row>
    <row r="30" spans="1:8">
      <c r="A30" s="758" t="s">
        <v>1200</v>
      </c>
      <c r="B30" s="760">
        <v>26311748.579999998</v>
      </c>
      <c r="C30" s="760">
        <v>495411108.20999998</v>
      </c>
      <c r="D30" s="760">
        <v>4848513273.4499998</v>
      </c>
    </row>
    <row r="31" spans="1:8">
      <c r="A31" s="758" t="s">
        <v>1231</v>
      </c>
      <c r="B31" s="760">
        <v>20389558.68</v>
      </c>
      <c r="C31" s="760">
        <v>506920029.89999998</v>
      </c>
      <c r="D31" s="760">
        <v>4853211758.4700003</v>
      </c>
    </row>
    <row r="32" spans="1:8">
      <c r="A32" s="323" t="s">
        <v>1479</v>
      </c>
      <c r="B32" s="760">
        <v>29839912.25</v>
      </c>
      <c r="C32" s="760">
        <v>494742404.03999996</v>
      </c>
      <c r="D32" s="760">
        <v>4698968245.6599998</v>
      </c>
    </row>
    <row r="33" spans="1:10">
      <c r="A33" s="851" t="s">
        <v>1545</v>
      </c>
      <c r="B33" s="760">
        <v>30142383.050000001</v>
      </c>
      <c r="C33" s="760">
        <v>516442651.60999995</v>
      </c>
      <c r="D33" s="760">
        <v>4869458568.3299999</v>
      </c>
      <c r="E33" s="1028"/>
      <c r="F33" s="1028"/>
      <c r="G33" s="1028"/>
    </row>
    <row r="34" spans="1:10">
      <c r="A34" s="34" t="s">
        <v>515</v>
      </c>
    </row>
    <row r="35" spans="1:10">
      <c r="A35" s="573"/>
    </row>
    <row r="37" spans="1:10" s="754" customFormat="1">
      <c r="A37" s="151" t="s">
        <v>714</v>
      </c>
      <c r="B37" s="323"/>
      <c r="C37" s="323"/>
      <c r="D37" s="323"/>
      <c r="E37" s="323"/>
      <c r="F37" s="323"/>
      <c r="G37" s="323"/>
      <c r="H37" s="323"/>
      <c r="I37" s="323"/>
      <c r="J37" s="323"/>
    </row>
    <row r="38" spans="1:10">
      <c r="A38" s="753" t="s">
        <v>715</v>
      </c>
      <c r="B38" s="754"/>
      <c r="C38" s="754"/>
      <c r="D38" s="754"/>
      <c r="E38" s="754"/>
      <c r="F38" s="754"/>
      <c r="G38" s="754"/>
      <c r="H38" s="754"/>
      <c r="I38" s="754"/>
      <c r="J38" s="754"/>
    </row>
    <row r="39" spans="1:10" s="755" customFormat="1">
      <c r="A39" s="323"/>
      <c r="B39" s="323"/>
      <c r="C39" s="323"/>
      <c r="D39" s="323"/>
      <c r="E39" s="323"/>
      <c r="F39" s="323"/>
      <c r="G39" s="323"/>
      <c r="H39" s="323"/>
      <c r="I39" s="323"/>
      <c r="J39" s="323"/>
    </row>
    <row r="40" spans="1:10" s="755" customFormat="1">
      <c r="C40" s="140" t="s">
        <v>661</v>
      </c>
    </row>
    <row r="41" spans="1:10" ht="52.8">
      <c r="A41" s="777" t="s">
        <v>709</v>
      </c>
      <c r="B41" s="757" t="s">
        <v>662</v>
      </c>
      <c r="C41" s="757" t="s">
        <v>663</v>
      </c>
      <c r="D41" s="755"/>
      <c r="E41" s="755"/>
      <c r="F41" s="755"/>
      <c r="G41" s="755"/>
      <c r="H41" s="755"/>
      <c r="I41" s="755"/>
      <c r="J41" s="755"/>
    </row>
    <row r="42" spans="1:10">
      <c r="A42" s="758" t="s">
        <v>892</v>
      </c>
      <c r="B42" s="760">
        <v>958580449.08000004</v>
      </c>
      <c r="C42" s="760">
        <v>64060198640.399994</v>
      </c>
    </row>
    <row r="43" spans="1:10">
      <c r="A43" s="758" t="s">
        <v>943</v>
      </c>
      <c r="B43" s="760">
        <v>952430859.49999988</v>
      </c>
      <c r="C43" s="760">
        <v>71879828164.23999</v>
      </c>
    </row>
    <row r="44" spans="1:10">
      <c r="A44" s="758" t="s">
        <v>1001</v>
      </c>
      <c r="B44" s="760">
        <v>1055282770.03</v>
      </c>
      <c r="C44" s="760">
        <v>64379615908.760002</v>
      </c>
    </row>
    <row r="45" spans="1:10">
      <c r="A45" s="758" t="s">
        <v>1093</v>
      </c>
      <c r="B45" s="760">
        <v>1556161632.3999999</v>
      </c>
      <c r="C45" s="760">
        <v>74137097962.550003</v>
      </c>
      <c r="D45" s="746"/>
      <c r="E45" s="746"/>
      <c r="F45" s="746"/>
      <c r="G45" s="746"/>
      <c r="H45" s="746"/>
      <c r="I45" s="746"/>
      <c r="J45" s="746"/>
    </row>
    <row r="46" spans="1:10">
      <c r="A46" s="758" t="s">
        <v>1101</v>
      </c>
      <c r="B46" s="760">
        <v>1576542951.0999999</v>
      </c>
      <c r="C46" s="760">
        <v>74376441449.460007</v>
      </c>
      <c r="H46" s="633"/>
    </row>
    <row r="47" spans="1:10">
      <c r="A47" s="758" t="s">
        <v>1200</v>
      </c>
      <c r="B47" s="760">
        <v>1822577372.0999999</v>
      </c>
      <c r="C47" s="760">
        <v>68389725441.550003</v>
      </c>
    </row>
    <row r="48" spans="1:10">
      <c r="A48" s="758" t="s">
        <v>1231</v>
      </c>
      <c r="B48" s="760">
        <v>2838499516.8299999</v>
      </c>
      <c r="C48" s="760">
        <v>73847968479.62999</v>
      </c>
    </row>
    <row r="49" spans="1:10">
      <c r="A49" s="323" t="s">
        <v>1479</v>
      </c>
      <c r="B49" s="760">
        <v>2923885266.8499999</v>
      </c>
      <c r="C49" s="760">
        <v>83705869911.970001</v>
      </c>
    </row>
    <row r="50" spans="1:10">
      <c r="A50" s="851" t="s">
        <v>1545</v>
      </c>
      <c r="B50" s="760">
        <v>3334927210.27</v>
      </c>
      <c r="C50" s="760">
        <v>82464919501.729996</v>
      </c>
    </row>
    <row r="51" spans="1:10">
      <c r="A51" s="284" t="s">
        <v>872</v>
      </c>
    </row>
    <row r="52" spans="1:10">
      <c r="A52" s="810" t="s">
        <v>873</v>
      </c>
    </row>
    <row r="53" spans="1:10">
      <c r="A53" s="34" t="s">
        <v>515</v>
      </c>
    </row>
    <row r="54" spans="1:10">
      <c r="A54" s="151" t="s">
        <v>919</v>
      </c>
    </row>
    <row r="55" spans="1:10" ht="15" customHeight="1">
      <c r="A55" s="753" t="s">
        <v>920</v>
      </c>
    </row>
    <row r="56" spans="1:10" ht="15" customHeight="1">
      <c r="J56" s="140" t="s">
        <v>661</v>
      </c>
    </row>
    <row r="57" spans="1:10" ht="13.8">
      <c r="A57" s="750"/>
      <c r="B57" s="1159" t="s">
        <v>934</v>
      </c>
      <c r="C57" s="1159"/>
      <c r="D57" s="1159"/>
      <c r="E57" s="1159"/>
      <c r="F57" s="1159"/>
      <c r="G57" s="1159"/>
      <c r="H57" s="1159"/>
      <c r="I57" s="1159"/>
      <c r="J57" s="1159"/>
    </row>
    <row r="58" spans="1:10" ht="81.599999999999994">
      <c r="A58" s="777" t="s">
        <v>709</v>
      </c>
      <c r="B58" s="842" t="s">
        <v>935</v>
      </c>
      <c r="C58" s="842" t="s">
        <v>936</v>
      </c>
      <c r="D58" s="842" t="s">
        <v>937</v>
      </c>
      <c r="E58" s="842" t="s">
        <v>938</v>
      </c>
      <c r="F58" s="842" t="s">
        <v>939</v>
      </c>
      <c r="G58" s="842" t="s">
        <v>940</v>
      </c>
      <c r="H58" s="850" t="s">
        <v>941</v>
      </c>
      <c r="I58" s="850" t="s">
        <v>942</v>
      </c>
      <c r="J58" s="842" t="s">
        <v>921</v>
      </c>
    </row>
    <row r="59" spans="1:10">
      <c r="A59" s="851" t="s">
        <v>892</v>
      </c>
      <c r="B59" s="840">
        <v>2421756293.1199999</v>
      </c>
      <c r="C59" s="840">
        <v>10326553.619999999</v>
      </c>
      <c r="D59" s="840">
        <v>0</v>
      </c>
      <c r="E59" s="840">
        <v>0</v>
      </c>
      <c r="F59" s="840">
        <v>0</v>
      </c>
      <c r="G59" s="840">
        <v>96472811.489999995</v>
      </c>
      <c r="H59" s="840">
        <v>0</v>
      </c>
      <c r="I59" s="840">
        <v>14989259</v>
      </c>
      <c r="J59" s="840">
        <v>2543544917.2299995</v>
      </c>
    </row>
    <row r="60" spans="1:10">
      <c r="A60" s="851" t="s">
        <v>943</v>
      </c>
      <c r="B60" s="840">
        <v>2053200805.8699999</v>
      </c>
      <c r="C60" s="840">
        <v>21168125.230000019</v>
      </c>
      <c r="D60" s="840">
        <v>0</v>
      </c>
      <c r="E60" s="840">
        <v>0</v>
      </c>
      <c r="F60" s="840">
        <v>0</v>
      </c>
      <c r="G60" s="840">
        <v>43779936.980000004</v>
      </c>
      <c r="H60" s="840">
        <v>0</v>
      </c>
      <c r="I60" s="840">
        <v>34833088.239999995</v>
      </c>
      <c r="J60" s="840">
        <v>2152981956.3199997</v>
      </c>
    </row>
    <row r="61" spans="1:10">
      <c r="A61" s="851" t="s">
        <v>1001</v>
      </c>
      <c r="B61" s="840">
        <v>3248325997.1374593</v>
      </c>
      <c r="C61" s="840">
        <v>15779178.74418975</v>
      </c>
      <c r="D61" s="840">
        <v>0</v>
      </c>
      <c r="E61" s="840">
        <v>0</v>
      </c>
      <c r="F61" s="840">
        <v>0</v>
      </c>
      <c r="G61" s="840">
        <v>60032322.7324</v>
      </c>
      <c r="H61" s="840">
        <v>0</v>
      </c>
      <c r="I61" s="840">
        <v>8669671.3699999992</v>
      </c>
      <c r="J61" s="840">
        <v>3332807169.9840488</v>
      </c>
    </row>
    <row r="62" spans="1:10">
      <c r="A62" s="851" t="s">
        <v>1093</v>
      </c>
      <c r="B62" s="840">
        <v>1065610680.5776603</v>
      </c>
      <c r="C62" s="840">
        <v>2361570.7503999993</v>
      </c>
      <c r="D62" s="840">
        <v>0</v>
      </c>
      <c r="E62" s="840">
        <v>0</v>
      </c>
      <c r="F62" s="840">
        <v>0</v>
      </c>
      <c r="G62" s="840">
        <v>74187470.391000003</v>
      </c>
      <c r="H62" s="840">
        <v>0</v>
      </c>
      <c r="I62" s="840">
        <v>16743858.124341002</v>
      </c>
      <c r="J62" s="840">
        <v>1158903579.8434012</v>
      </c>
    </row>
    <row r="63" spans="1:10">
      <c r="A63" s="851" t="s">
        <v>1101</v>
      </c>
      <c r="B63" s="840">
        <v>1226025283.1185656</v>
      </c>
      <c r="C63" s="840">
        <v>782433.43800000008</v>
      </c>
      <c r="D63" s="840">
        <v>0</v>
      </c>
      <c r="E63" s="840">
        <v>0</v>
      </c>
      <c r="F63" s="840">
        <v>0</v>
      </c>
      <c r="G63" s="840">
        <v>1830368.923</v>
      </c>
      <c r="H63" s="840">
        <v>0</v>
      </c>
      <c r="I63" s="840">
        <v>6640210.54</v>
      </c>
      <c r="J63" s="840">
        <v>1235278296.0195656</v>
      </c>
    </row>
    <row r="64" spans="1:10">
      <c r="A64" s="851" t="s">
        <v>1200</v>
      </c>
      <c r="B64" s="840">
        <v>1217931277.6589918</v>
      </c>
      <c r="C64" s="840">
        <v>36587646.544</v>
      </c>
      <c r="D64" s="840">
        <v>48306405.590000004</v>
      </c>
      <c r="E64" s="840">
        <v>0</v>
      </c>
      <c r="F64" s="840">
        <v>0</v>
      </c>
      <c r="G64" s="840">
        <v>112100238.66600001</v>
      </c>
      <c r="H64" s="840">
        <v>0</v>
      </c>
      <c r="I64" s="840">
        <v>6456466.4500000002</v>
      </c>
      <c r="J64" s="840">
        <v>1421382034.9089916</v>
      </c>
    </row>
    <row r="65" spans="1:10">
      <c r="A65" s="851" t="s">
        <v>1231</v>
      </c>
      <c r="B65" s="840">
        <v>1730100207.7345986</v>
      </c>
      <c r="C65" s="840">
        <v>22980291.312305998</v>
      </c>
      <c r="D65" s="840">
        <v>98418138.030000001</v>
      </c>
      <c r="E65" s="840">
        <v>0</v>
      </c>
      <c r="F65" s="840">
        <v>0</v>
      </c>
      <c r="G65" s="840">
        <v>43116686.745338805</v>
      </c>
      <c r="H65" s="840">
        <v>0</v>
      </c>
      <c r="I65" s="840">
        <v>42807156.219999999</v>
      </c>
      <c r="J65" s="840">
        <v>1937422480.0422435</v>
      </c>
    </row>
    <row r="66" spans="1:10">
      <c r="A66" s="851" t="s">
        <v>1479</v>
      </c>
      <c r="B66" s="840">
        <v>1773020765.1849144</v>
      </c>
      <c r="C66" s="840">
        <v>52789384.563280001</v>
      </c>
      <c r="D66" s="840">
        <v>0</v>
      </c>
      <c r="E66" s="840">
        <v>0</v>
      </c>
      <c r="F66" s="840">
        <v>0</v>
      </c>
      <c r="G66" s="840">
        <v>122361249.82817401</v>
      </c>
      <c r="H66" s="840">
        <v>0</v>
      </c>
      <c r="I66" s="840">
        <v>24110251.68</v>
      </c>
      <c r="J66" s="840">
        <v>1972281651.2563686</v>
      </c>
    </row>
    <row r="67" spans="1:10">
      <c r="A67" s="851" t="s">
        <v>1545</v>
      </c>
      <c r="B67" s="840">
        <v>1931779269.3241148</v>
      </c>
      <c r="C67" s="840">
        <v>27816611.439200003</v>
      </c>
      <c r="D67" s="840">
        <v>0</v>
      </c>
      <c r="E67" s="840">
        <v>0</v>
      </c>
      <c r="F67" s="840">
        <v>0</v>
      </c>
      <c r="G67" s="840">
        <v>40708441.464000002</v>
      </c>
      <c r="H67" s="840">
        <v>0</v>
      </c>
      <c r="I67" s="840">
        <v>2146355.9500000002</v>
      </c>
      <c r="J67" s="840">
        <v>2002450678.1773148</v>
      </c>
    </row>
    <row r="68" spans="1:10">
      <c r="A68" s="34" t="s">
        <v>515</v>
      </c>
    </row>
    <row r="70" spans="1:10">
      <c r="A70" s="631" t="s">
        <v>83</v>
      </c>
    </row>
    <row r="75" spans="1:10">
      <c r="J75" s="35" t="s">
        <v>1143</v>
      </c>
    </row>
    <row r="106" spans="2:2">
      <c r="B106" s="756"/>
    </row>
    <row r="107" spans="2:2">
      <c r="B107" s="761"/>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3"/>
  <sheetViews>
    <sheetView showGridLines="0" zoomScaleNormal="100" workbookViewId="0">
      <pane ySplit="10" topLeftCell="A11" activePane="bottomLeft" state="frozen"/>
      <selection pane="bottomLeft"/>
    </sheetView>
  </sheetViews>
  <sheetFormatPr defaultRowHeight="14.4"/>
  <cols>
    <col min="1" max="1" width="31.88671875" customWidth="1"/>
    <col min="2" max="2" width="11.109375" bestFit="1" customWidth="1"/>
    <col min="3" max="3" width="14.44140625" customWidth="1"/>
    <col min="4" max="4" width="33.44140625" customWidth="1"/>
    <col min="5" max="5" width="6.44140625" bestFit="1" customWidth="1"/>
    <col min="6" max="6" width="6.109375" customWidth="1"/>
    <col min="7" max="7" width="8" style="268" customWidth="1"/>
    <col min="8" max="9" width="11.6640625" bestFit="1" customWidth="1"/>
    <col min="10" max="10" width="9.109375" bestFit="1" customWidth="1"/>
    <col min="11" max="11" width="8.109375" bestFit="1" customWidth="1"/>
    <col min="12" max="12" width="8.88671875" customWidth="1"/>
    <col min="13" max="14" width="9.109375" customWidth="1"/>
    <col min="15" max="15" width="10.109375" customWidth="1"/>
    <col min="16" max="16" width="12.88671875" bestFit="1" customWidth="1"/>
    <col min="17" max="17" width="10.109375" bestFit="1" customWidth="1"/>
  </cols>
  <sheetData>
    <row r="1" spans="1:19" ht="15" customHeight="1">
      <c r="A1" s="618" t="s">
        <v>716</v>
      </c>
      <c r="B1" s="553"/>
      <c r="C1" s="553"/>
      <c r="D1" s="553"/>
      <c r="E1" s="554"/>
      <c r="F1" s="554"/>
      <c r="G1" s="554"/>
      <c r="H1" s="554"/>
      <c r="I1" s="554"/>
      <c r="J1" s="554"/>
      <c r="K1" s="554"/>
      <c r="L1" s="554"/>
    </row>
    <row r="2" spans="1:19" ht="15" customHeight="1">
      <c r="A2" s="619" t="s">
        <v>717</v>
      </c>
      <c r="B2" s="556"/>
      <c r="C2" s="556"/>
      <c r="D2" s="556"/>
      <c r="E2" s="556"/>
      <c r="F2" s="556"/>
      <c r="G2" s="556"/>
      <c r="H2" s="556"/>
      <c r="I2" s="556"/>
      <c r="J2" s="554"/>
      <c r="K2" s="554"/>
      <c r="L2" s="554"/>
    </row>
    <row r="3" spans="1:19" s="268" customFormat="1">
      <c r="A3" s="555"/>
      <c r="B3" s="556"/>
      <c r="C3" s="556"/>
      <c r="D3" s="556"/>
      <c r="E3" s="556"/>
      <c r="F3" s="556"/>
      <c r="G3" s="556"/>
      <c r="H3" s="556"/>
      <c r="I3" s="556"/>
      <c r="J3" s="554"/>
      <c r="K3" s="554"/>
      <c r="L3" s="554"/>
    </row>
    <row r="4" spans="1:19" ht="12.75" customHeight="1">
      <c r="A4" s="142" t="s">
        <v>718</v>
      </c>
    </row>
    <row r="5" spans="1:19" ht="12.75" customHeight="1">
      <c r="A5" s="547" t="s">
        <v>719</v>
      </c>
      <c r="H5" s="268"/>
      <c r="I5" s="268"/>
    </row>
    <row r="6" spans="1:19" ht="12.75" customHeight="1">
      <c r="F6" s="140"/>
      <c r="G6" s="140"/>
      <c r="H6" s="1161" t="str">
        <f>Naslovnica!A20</f>
        <v>Listopad 2021.</v>
      </c>
      <c r="I6" s="1161"/>
    </row>
    <row r="7" spans="1:19" ht="12.75" customHeight="1">
      <c r="F7" s="290"/>
      <c r="G7" s="290"/>
      <c r="H7" s="1162" t="str">
        <f>Naslovnica!A24</f>
        <v>October 2021</v>
      </c>
      <c r="I7" s="1162"/>
    </row>
    <row r="8" spans="1:19" ht="15" customHeight="1">
      <c r="A8" s="577"/>
      <c r="B8" s="578"/>
      <c r="C8" s="578"/>
      <c r="D8" s="578"/>
      <c r="E8" s="578"/>
      <c r="F8" s="578"/>
      <c r="G8" s="578"/>
      <c r="H8" s="782"/>
      <c r="I8" s="782"/>
      <c r="J8" s="579"/>
      <c r="K8" s="1160" t="s">
        <v>1193</v>
      </c>
      <c r="L8" s="1160"/>
    </row>
    <row r="9" spans="1:19" ht="30.6">
      <c r="A9" s="580" t="s">
        <v>75</v>
      </c>
      <c r="B9" s="581" t="s">
        <v>173</v>
      </c>
      <c r="C9" s="581" t="s">
        <v>174</v>
      </c>
      <c r="D9" s="582" t="s">
        <v>76</v>
      </c>
      <c r="E9" s="581" t="s">
        <v>108</v>
      </c>
      <c r="F9" s="581" t="s">
        <v>147</v>
      </c>
      <c r="G9" s="581" t="s">
        <v>673</v>
      </c>
      <c r="H9" s="581" t="s">
        <v>819</v>
      </c>
      <c r="I9" s="581" t="s">
        <v>1490</v>
      </c>
      <c r="J9" s="581" t="s">
        <v>667</v>
      </c>
      <c r="K9" s="581" t="s">
        <v>671</v>
      </c>
      <c r="L9" s="581" t="s">
        <v>60</v>
      </c>
    </row>
    <row r="10" spans="1:19" ht="30.6">
      <c r="A10" s="583" t="s">
        <v>209</v>
      </c>
      <c r="B10" s="584" t="s">
        <v>176</v>
      </c>
      <c r="C10" s="584" t="s">
        <v>175</v>
      </c>
      <c r="D10" s="585" t="s">
        <v>77</v>
      </c>
      <c r="E10" s="584" t="s">
        <v>474</v>
      </c>
      <c r="F10" s="584" t="s">
        <v>148</v>
      </c>
      <c r="G10" s="586" t="s">
        <v>674</v>
      </c>
      <c r="H10" s="586" t="s">
        <v>820</v>
      </c>
      <c r="I10" s="586" t="s">
        <v>821</v>
      </c>
      <c r="J10" s="586" t="s">
        <v>814</v>
      </c>
      <c r="K10" s="586" t="s">
        <v>255</v>
      </c>
      <c r="L10" s="586" t="s">
        <v>256</v>
      </c>
    </row>
    <row r="11" spans="1:19" ht="12.75" customHeight="1">
      <c r="A11" s="136" t="s">
        <v>1241</v>
      </c>
      <c r="B11" s="194">
        <v>28508707379</v>
      </c>
      <c r="C11" s="442" t="s">
        <v>1242</v>
      </c>
      <c r="D11" s="442" t="s">
        <v>1243</v>
      </c>
      <c r="E11" s="443" t="s">
        <v>1244</v>
      </c>
      <c r="F11" s="443" t="s">
        <v>1240</v>
      </c>
      <c r="G11" s="443" t="s">
        <v>1245</v>
      </c>
      <c r="H11" s="444">
        <v>38229224.340000004</v>
      </c>
      <c r="I11" s="445">
        <v>1553.9639856600561</v>
      </c>
      <c r="J11" s="446">
        <v>2.0265625441492352E-2</v>
      </c>
      <c r="K11" s="446">
        <v>1.8566098107469564E-2</v>
      </c>
      <c r="L11" s="446">
        <v>0.18860206087446363</v>
      </c>
      <c r="M11" s="297"/>
      <c r="N11" s="297"/>
      <c r="O11" s="297"/>
      <c r="P11" s="167"/>
      <c r="Q11" s="200"/>
      <c r="R11" s="77"/>
      <c r="S11" s="77"/>
    </row>
    <row r="12" spans="1:19" ht="12.75" customHeight="1">
      <c r="A12" s="136" t="s">
        <v>1246</v>
      </c>
      <c r="B12" s="194">
        <v>26655747081</v>
      </c>
      <c r="C12" s="442" t="s">
        <v>1247</v>
      </c>
      <c r="D12" s="442" t="s">
        <v>1243</v>
      </c>
      <c r="E12" s="443" t="s">
        <v>1248</v>
      </c>
      <c r="F12" s="443" t="s">
        <v>1240</v>
      </c>
      <c r="G12" s="443" t="s">
        <v>1249</v>
      </c>
      <c r="H12" s="444">
        <v>122143692.48</v>
      </c>
      <c r="I12" s="445">
        <v>193.95621884184621</v>
      </c>
      <c r="J12" s="446">
        <v>1.9954073768104763E-3</v>
      </c>
      <c r="K12" s="446">
        <v>5.3307391965313755E-3</v>
      </c>
      <c r="L12" s="446">
        <v>5.9781478553023737E-2</v>
      </c>
      <c r="M12" s="297"/>
      <c r="N12" s="297"/>
      <c r="O12" s="297"/>
      <c r="P12" s="167"/>
      <c r="Q12" s="200"/>
      <c r="R12" s="77"/>
      <c r="S12" s="77"/>
    </row>
    <row r="13" spans="1:19" ht="12.75" customHeight="1">
      <c r="A13" s="136" t="s">
        <v>1250</v>
      </c>
      <c r="B13" s="194">
        <v>12916294683</v>
      </c>
      <c r="C13" s="442" t="s">
        <v>1251</v>
      </c>
      <c r="D13" s="442" t="s">
        <v>1243</v>
      </c>
      <c r="E13" s="114" t="s">
        <v>1252</v>
      </c>
      <c r="F13" s="114" t="s">
        <v>1240</v>
      </c>
      <c r="G13" s="114" t="s">
        <v>1249</v>
      </c>
      <c r="H13" s="444">
        <v>144920452.25999999</v>
      </c>
      <c r="I13" s="445">
        <v>120.16530786997211</v>
      </c>
      <c r="J13" s="446">
        <v>-1.0633972108304302E-2</v>
      </c>
      <c r="K13" s="446">
        <v>1.2939944037615447E-5</v>
      </c>
      <c r="L13" s="446">
        <v>2.5994630355674619E-3</v>
      </c>
      <c r="M13" s="297"/>
      <c r="N13" s="297"/>
      <c r="O13" s="297"/>
      <c r="P13" s="167"/>
      <c r="Q13" s="200"/>
      <c r="R13" s="77"/>
      <c r="S13" s="77"/>
    </row>
    <row r="14" spans="1:19" s="268" customFormat="1" ht="12.75" customHeight="1">
      <c r="A14" s="136" t="s">
        <v>1253</v>
      </c>
      <c r="B14" s="194">
        <v>37695515978</v>
      </c>
      <c r="C14" s="442" t="s">
        <v>1254</v>
      </c>
      <c r="D14" s="442" t="s">
        <v>78</v>
      </c>
      <c r="E14" s="114" t="s">
        <v>1244</v>
      </c>
      <c r="F14" s="114" t="s">
        <v>1240</v>
      </c>
      <c r="G14" s="114" t="s">
        <v>1249</v>
      </c>
      <c r="H14" s="444">
        <v>8088972.4900000002</v>
      </c>
      <c r="I14" s="445">
        <v>91.319201811331169</v>
      </c>
      <c r="J14" s="446">
        <v>5.7968346745472132E-2</v>
      </c>
      <c r="K14" s="446">
        <v>5.5201490069962666E-2</v>
      </c>
      <c r="L14" s="446">
        <v>0.2470063528710682</v>
      </c>
      <c r="M14" s="297"/>
      <c r="N14" s="297"/>
      <c r="O14" s="297"/>
      <c r="P14" s="167"/>
      <c r="Q14" s="200"/>
      <c r="R14" s="77"/>
      <c r="S14" s="77"/>
    </row>
    <row r="15" spans="1:19" s="268" customFormat="1" ht="12.75" customHeight="1">
      <c r="A15" s="136" t="s">
        <v>1255</v>
      </c>
      <c r="B15" s="194">
        <v>56499633647</v>
      </c>
      <c r="C15" s="442" t="s">
        <v>1256</v>
      </c>
      <c r="D15" s="442" t="s">
        <v>107</v>
      </c>
      <c r="E15" s="114" t="s">
        <v>1252</v>
      </c>
      <c r="F15" s="114" t="s">
        <v>1240</v>
      </c>
      <c r="G15" s="114" t="s">
        <v>1245</v>
      </c>
      <c r="H15" s="444">
        <v>1648336108.55</v>
      </c>
      <c r="I15" s="445">
        <v>958.19234647374765</v>
      </c>
      <c r="J15" s="446">
        <v>-3.5195646083711063E-3</v>
      </c>
      <c r="K15" s="446">
        <v>-9.8600934872445922E-3</v>
      </c>
      <c r="L15" s="446">
        <v>-3.2377813761162E-2</v>
      </c>
      <c r="M15" s="297"/>
      <c r="N15" s="297"/>
      <c r="O15" s="297"/>
      <c r="P15" s="167"/>
      <c r="Q15" s="200"/>
      <c r="R15" s="77"/>
      <c r="S15" s="77"/>
    </row>
    <row r="16" spans="1:19" s="268" customFormat="1" ht="12.75" customHeight="1">
      <c r="A16" s="136" t="s">
        <v>1257</v>
      </c>
      <c r="B16" s="194">
        <v>29300390100</v>
      </c>
      <c r="C16" s="442" t="s">
        <v>1258</v>
      </c>
      <c r="D16" s="442" t="s">
        <v>107</v>
      </c>
      <c r="E16" s="114" t="s">
        <v>1244</v>
      </c>
      <c r="F16" s="114" t="s">
        <v>1240</v>
      </c>
      <c r="G16" s="114" t="s">
        <v>1245</v>
      </c>
      <c r="H16" s="444">
        <v>129511361.25</v>
      </c>
      <c r="I16" s="445">
        <v>723.11330593715411</v>
      </c>
      <c r="J16" s="446">
        <v>2.3158267880884598E-2</v>
      </c>
      <c r="K16" s="446">
        <v>1.2231450378223041E-2</v>
      </c>
      <c r="L16" s="446">
        <v>0.15267592858859524</v>
      </c>
      <c r="M16" s="297"/>
      <c r="N16" s="297"/>
      <c r="O16" s="297"/>
      <c r="P16" s="167"/>
      <c r="Q16" s="200"/>
      <c r="R16" s="77"/>
      <c r="S16" s="77"/>
    </row>
    <row r="17" spans="1:19" s="268" customFormat="1" ht="12.75" customHeight="1">
      <c r="A17" s="136" t="s">
        <v>1259</v>
      </c>
      <c r="B17" s="194" t="s">
        <v>1260</v>
      </c>
      <c r="C17" s="442" t="s">
        <v>1261</v>
      </c>
      <c r="D17" s="442" t="s">
        <v>107</v>
      </c>
      <c r="E17" s="114" t="s">
        <v>1262</v>
      </c>
      <c r="F17" s="114" t="s">
        <v>1240</v>
      </c>
      <c r="G17" s="114" t="s">
        <v>1245</v>
      </c>
      <c r="H17" s="444">
        <v>161888894.63999999</v>
      </c>
      <c r="I17" s="445">
        <v>768.28574554562476</v>
      </c>
      <c r="J17" s="446">
        <v>5.6802407704330093E-2</v>
      </c>
      <c r="K17" s="446">
        <v>-1.2586495069243364E-3</v>
      </c>
      <c r="L17" s="446">
        <v>-9.0055801775196231E-3</v>
      </c>
      <c r="M17" s="297"/>
      <c r="N17" s="297"/>
      <c r="O17" s="297"/>
      <c r="P17" s="167"/>
      <c r="Q17" s="200"/>
      <c r="R17" s="77"/>
      <c r="S17" s="77"/>
    </row>
    <row r="18" spans="1:19" s="268" customFormat="1" ht="12.75" customHeight="1">
      <c r="A18" s="136" t="s">
        <v>1263</v>
      </c>
      <c r="B18" s="194">
        <v>96069213114</v>
      </c>
      <c r="C18" s="442" t="s">
        <v>1264</v>
      </c>
      <c r="D18" s="442" t="s">
        <v>107</v>
      </c>
      <c r="E18" s="114" t="s">
        <v>1252</v>
      </c>
      <c r="F18" s="114" t="s">
        <v>1240</v>
      </c>
      <c r="G18" s="114" t="s">
        <v>1249</v>
      </c>
      <c r="H18" s="444">
        <v>442474787.17000002</v>
      </c>
      <c r="I18" s="445">
        <v>155.64812825512851</v>
      </c>
      <c r="J18" s="446">
        <v>1.4274790891434908E-2</v>
      </c>
      <c r="K18" s="446">
        <v>-3.570305191052725E-3</v>
      </c>
      <c r="L18" s="446">
        <v>5.833506766181884E-4</v>
      </c>
      <c r="M18" s="297"/>
      <c r="N18" s="297"/>
      <c r="O18" s="297"/>
      <c r="P18" s="167"/>
      <c r="Q18" s="200"/>
      <c r="R18" s="77"/>
      <c r="S18" s="77"/>
    </row>
    <row r="19" spans="1:19" s="268" customFormat="1" ht="12.75" customHeight="1">
      <c r="A19" s="136" t="s">
        <v>1265</v>
      </c>
      <c r="B19" s="194">
        <v>15448763136</v>
      </c>
      <c r="C19" s="442" t="s">
        <v>1266</v>
      </c>
      <c r="D19" s="442" t="s">
        <v>107</v>
      </c>
      <c r="E19" s="114" t="s">
        <v>1252</v>
      </c>
      <c r="F19" s="114" t="s">
        <v>1240</v>
      </c>
      <c r="G19" s="114" t="s">
        <v>1245</v>
      </c>
      <c r="H19" s="444">
        <v>446078694.83999997</v>
      </c>
      <c r="I19" s="445">
        <v>894.90284870600237</v>
      </c>
      <c r="J19" s="446">
        <v>2.0743271741267666E-2</v>
      </c>
      <c r="K19" s="446">
        <v>-5.1395751020468783E-3</v>
      </c>
      <c r="L19" s="446">
        <v>-9.6395703117430065E-3</v>
      </c>
      <c r="M19" s="297"/>
      <c r="N19" s="297"/>
      <c r="O19" s="297"/>
      <c r="P19" s="167"/>
      <c r="Q19" s="200"/>
      <c r="R19" s="77"/>
      <c r="S19" s="77"/>
    </row>
    <row r="20" spans="1:19" s="268" customFormat="1" ht="12.75" customHeight="1">
      <c r="A20" s="136" t="s">
        <v>1267</v>
      </c>
      <c r="B20" s="194" t="s">
        <v>1472</v>
      </c>
      <c r="C20" s="442" t="s">
        <v>1473</v>
      </c>
      <c r="D20" s="442" t="s">
        <v>107</v>
      </c>
      <c r="E20" s="114" t="s">
        <v>1268</v>
      </c>
      <c r="F20" s="114" t="s">
        <v>1240</v>
      </c>
      <c r="G20" s="114" t="s">
        <v>1245</v>
      </c>
      <c r="H20" s="444">
        <v>48257664.369999997</v>
      </c>
      <c r="I20" s="445">
        <v>817.67561999005943</v>
      </c>
      <c r="J20" s="446">
        <v>0.28203979912195054</v>
      </c>
      <c r="K20" s="446">
        <v>7.7202363648023464E-2</v>
      </c>
      <c r="L20" s="446" t="s">
        <v>1240</v>
      </c>
      <c r="M20" s="297"/>
      <c r="N20" s="297"/>
      <c r="O20" s="297"/>
      <c r="P20" s="167"/>
      <c r="Q20" s="200"/>
      <c r="R20" s="77"/>
      <c r="S20" s="77"/>
    </row>
    <row r="21" spans="1:19" s="268" customFormat="1" ht="12.75" customHeight="1">
      <c r="A21" s="136" t="s">
        <v>1269</v>
      </c>
      <c r="B21" s="194" t="s">
        <v>1474</v>
      </c>
      <c r="C21" s="442" t="s">
        <v>1475</v>
      </c>
      <c r="D21" s="442" t="s">
        <v>107</v>
      </c>
      <c r="E21" s="114" t="s">
        <v>1268</v>
      </c>
      <c r="F21" s="114" t="s">
        <v>1240</v>
      </c>
      <c r="G21" s="114" t="s">
        <v>1245</v>
      </c>
      <c r="H21" s="444">
        <v>34850416.340000004</v>
      </c>
      <c r="I21" s="445">
        <v>854.66448859066088</v>
      </c>
      <c r="J21" s="446">
        <v>0.53934078602742419</v>
      </c>
      <c r="K21" s="446">
        <v>5.779452515301875E-2</v>
      </c>
      <c r="L21" s="446" t="s">
        <v>1240</v>
      </c>
      <c r="M21" s="297"/>
      <c r="N21" s="297"/>
      <c r="O21" s="297"/>
      <c r="P21" s="167"/>
      <c r="Q21" s="200"/>
      <c r="R21" s="77"/>
      <c r="S21" s="77"/>
    </row>
    <row r="22" spans="1:19" s="268" customFormat="1" ht="12.75" customHeight="1">
      <c r="A22" s="136" t="s">
        <v>1270</v>
      </c>
      <c r="B22" s="194">
        <v>66973781540</v>
      </c>
      <c r="C22" s="442" t="s">
        <v>1271</v>
      </c>
      <c r="D22" s="442" t="s">
        <v>891</v>
      </c>
      <c r="E22" s="114" t="s">
        <v>1248</v>
      </c>
      <c r="F22" s="114" t="s">
        <v>1240</v>
      </c>
      <c r="G22" s="114" t="s">
        <v>1249</v>
      </c>
      <c r="H22" s="444">
        <v>11272952.1149</v>
      </c>
      <c r="I22" s="445">
        <v>140.43694071845519</v>
      </c>
      <c r="J22" s="446">
        <v>1.4663853079224687E-2</v>
      </c>
      <c r="K22" s="446">
        <v>2.0041145804697846E-2</v>
      </c>
      <c r="L22" s="446">
        <v>0.12179988077370729</v>
      </c>
      <c r="M22" s="297"/>
      <c r="N22" s="297"/>
      <c r="O22" s="297"/>
      <c r="P22" s="167"/>
      <c r="Q22" s="200"/>
      <c r="R22" s="77"/>
      <c r="S22" s="77"/>
    </row>
    <row r="23" spans="1:19" s="268" customFormat="1" ht="12.75" customHeight="1">
      <c r="A23" s="136" t="s">
        <v>1272</v>
      </c>
      <c r="B23" s="194">
        <v>16642777540</v>
      </c>
      <c r="C23" s="442" t="s">
        <v>1273</v>
      </c>
      <c r="D23" s="442" t="s">
        <v>891</v>
      </c>
      <c r="E23" s="114" t="s">
        <v>1244</v>
      </c>
      <c r="F23" s="114" t="s">
        <v>1240</v>
      </c>
      <c r="G23" s="114" t="s">
        <v>1245</v>
      </c>
      <c r="H23" s="444">
        <v>6163072.5800000001</v>
      </c>
      <c r="I23" s="445">
        <v>725.48994744456377</v>
      </c>
      <c r="J23" s="446">
        <v>5.1418458778298426E-3</v>
      </c>
      <c r="K23" s="446">
        <v>3.0687787916883646E-2</v>
      </c>
      <c r="L23" s="446">
        <v>-2.1137900877600924E-2</v>
      </c>
      <c r="M23" s="297"/>
      <c r="N23" s="297"/>
      <c r="O23" s="297"/>
      <c r="P23" s="167"/>
      <c r="Q23" s="200"/>
      <c r="R23" s="77"/>
      <c r="S23" s="77"/>
    </row>
    <row r="24" spans="1:19" s="268" customFormat="1" ht="12.75" customHeight="1">
      <c r="A24" s="136" t="s">
        <v>1274</v>
      </c>
      <c r="B24" s="194">
        <v>30082084002</v>
      </c>
      <c r="C24" s="442" t="s">
        <v>1275</v>
      </c>
      <c r="D24" s="442" t="s">
        <v>891</v>
      </c>
      <c r="E24" s="114" t="s">
        <v>1262</v>
      </c>
      <c r="F24" s="114" t="s">
        <v>1240</v>
      </c>
      <c r="G24" s="114" t="s">
        <v>1249</v>
      </c>
      <c r="H24" s="444">
        <v>9026791.4499999993</v>
      </c>
      <c r="I24" s="445">
        <v>9.7148954162605872</v>
      </c>
      <c r="J24" s="446">
        <v>8.5470691077315974E-2</v>
      </c>
      <c r="K24" s="446">
        <v>5.1706098951031843E-2</v>
      </c>
      <c r="L24" s="446">
        <v>0.31370597889536422</v>
      </c>
      <c r="M24" s="297"/>
      <c r="N24" s="297"/>
      <c r="O24" s="297"/>
      <c r="P24" s="167"/>
      <c r="Q24" s="200"/>
      <c r="R24" s="77"/>
      <c r="S24" s="77"/>
    </row>
    <row r="25" spans="1:19" s="268" customFormat="1" ht="12.75" customHeight="1">
      <c r="A25" s="136" t="s">
        <v>1276</v>
      </c>
      <c r="B25" s="194">
        <v>44832307529</v>
      </c>
      <c r="C25" s="442" t="s">
        <v>1277</v>
      </c>
      <c r="D25" s="442" t="s">
        <v>891</v>
      </c>
      <c r="E25" s="114" t="s">
        <v>1244</v>
      </c>
      <c r="F25" s="114" t="s">
        <v>1240</v>
      </c>
      <c r="G25" s="114" t="s">
        <v>1245</v>
      </c>
      <c r="H25" s="444">
        <v>21151325.280000001</v>
      </c>
      <c r="I25" s="445">
        <v>1042.4365997996576</v>
      </c>
      <c r="J25" s="446">
        <v>3.7133064547123285E-2</v>
      </c>
      <c r="K25" s="446">
        <v>4.0711631784034363E-2</v>
      </c>
      <c r="L25" s="446">
        <v>0.13777853953460939</v>
      </c>
      <c r="M25" s="297"/>
      <c r="N25" s="297"/>
      <c r="O25" s="297"/>
      <c r="P25" s="167"/>
      <c r="Q25" s="200"/>
      <c r="R25" s="77"/>
      <c r="S25" s="77"/>
    </row>
    <row r="26" spans="1:19" ht="12.75" customHeight="1">
      <c r="A26" s="136" t="s">
        <v>1278</v>
      </c>
      <c r="B26" s="194" t="s">
        <v>1279</v>
      </c>
      <c r="C26" s="442" t="s">
        <v>1280</v>
      </c>
      <c r="D26" s="442" t="s">
        <v>891</v>
      </c>
      <c r="E26" s="443" t="s">
        <v>1252</v>
      </c>
      <c r="F26" s="443" t="s">
        <v>1240</v>
      </c>
      <c r="G26" s="443" t="s">
        <v>1249</v>
      </c>
      <c r="H26" s="444">
        <v>5749316.79</v>
      </c>
      <c r="I26" s="445">
        <v>1014.6509339551052</v>
      </c>
      <c r="J26" s="446">
        <v>-2.1794158158232602E-3</v>
      </c>
      <c r="K26" s="446">
        <v>-2.1794158158233712E-3</v>
      </c>
      <c r="L26" s="446">
        <v>-2.4811303347381797E-3</v>
      </c>
      <c r="M26" s="297"/>
      <c r="N26" s="297"/>
      <c r="O26" s="297"/>
      <c r="P26" s="167"/>
      <c r="Q26" s="200"/>
      <c r="R26" s="77"/>
      <c r="S26" s="77"/>
    </row>
    <row r="27" spans="1:19" s="268" customFormat="1" ht="12.75" customHeight="1">
      <c r="A27" s="136" t="s">
        <v>1281</v>
      </c>
      <c r="B27" s="194">
        <v>30290598804</v>
      </c>
      <c r="C27" s="442" t="s">
        <v>1282</v>
      </c>
      <c r="D27" s="442" t="s">
        <v>891</v>
      </c>
      <c r="E27" s="443" t="s">
        <v>1244</v>
      </c>
      <c r="F27" s="443" t="s">
        <v>1240</v>
      </c>
      <c r="G27" s="443" t="s">
        <v>1249</v>
      </c>
      <c r="H27" s="444">
        <v>43876185.600000001</v>
      </c>
      <c r="I27" s="445">
        <v>7.729257997070528</v>
      </c>
      <c r="J27" s="446">
        <v>3.6937288435472837E-2</v>
      </c>
      <c r="K27" s="446">
        <v>3.1768112333567355E-2</v>
      </c>
      <c r="L27" s="446">
        <v>0.28115614270444866</v>
      </c>
      <c r="M27" s="297"/>
      <c r="N27" s="297"/>
      <c r="O27" s="297"/>
      <c r="P27" s="167"/>
      <c r="Q27" s="200"/>
      <c r="R27" s="77"/>
      <c r="S27" s="77"/>
    </row>
    <row r="28" spans="1:19" s="268" customFormat="1" ht="12.75" customHeight="1">
      <c r="A28" s="136" t="s">
        <v>1283</v>
      </c>
      <c r="B28" s="194">
        <v>10423796399</v>
      </c>
      <c r="C28" s="442" t="s">
        <v>1284</v>
      </c>
      <c r="D28" s="442" t="s">
        <v>891</v>
      </c>
      <c r="E28" s="443" t="s">
        <v>1252</v>
      </c>
      <c r="F28" s="443" t="s">
        <v>1240</v>
      </c>
      <c r="G28" s="443" t="s">
        <v>1249</v>
      </c>
      <c r="H28" s="444">
        <v>85737799.030000001</v>
      </c>
      <c r="I28" s="445">
        <v>1426.8649837901546</v>
      </c>
      <c r="J28" s="446">
        <v>-5.6107060580897206E-2</v>
      </c>
      <c r="K28" s="446">
        <v>5.2439319588049038E-4</v>
      </c>
      <c r="L28" s="446">
        <v>5.8298968027727938E-3</v>
      </c>
      <c r="M28" s="297"/>
      <c r="N28" s="297"/>
      <c r="O28" s="297"/>
      <c r="P28" s="167"/>
      <c r="Q28" s="200"/>
      <c r="R28" s="77"/>
      <c r="S28" s="77"/>
    </row>
    <row r="29" spans="1:19" s="268" customFormat="1" ht="12.75" customHeight="1">
      <c r="A29" s="136" t="s">
        <v>1285</v>
      </c>
      <c r="B29" s="194">
        <v>86292133603</v>
      </c>
      <c r="C29" s="442" t="s">
        <v>1286</v>
      </c>
      <c r="D29" s="442" t="s">
        <v>891</v>
      </c>
      <c r="E29" s="443" t="s">
        <v>1262</v>
      </c>
      <c r="F29" s="443" t="s">
        <v>1240</v>
      </c>
      <c r="G29" s="443" t="s">
        <v>1249</v>
      </c>
      <c r="H29" s="444">
        <v>16110822.42</v>
      </c>
      <c r="I29" s="445">
        <v>22.373606916368473</v>
      </c>
      <c r="J29" s="446">
        <v>6.529324205821041E-2</v>
      </c>
      <c r="K29" s="446">
        <v>5.0394861938814151E-2</v>
      </c>
      <c r="L29" s="446">
        <v>0.1860593134367774</v>
      </c>
      <c r="M29" s="297"/>
      <c r="N29" s="297"/>
      <c r="O29" s="297"/>
      <c r="P29" s="167"/>
      <c r="Q29" s="200"/>
      <c r="R29" s="77"/>
      <c r="S29" s="77"/>
    </row>
    <row r="30" spans="1:19" s="268" customFormat="1" ht="12.75" customHeight="1">
      <c r="A30" s="136" t="s">
        <v>1287</v>
      </c>
      <c r="B30" s="194" t="s">
        <v>1288</v>
      </c>
      <c r="C30" s="442" t="s">
        <v>1289</v>
      </c>
      <c r="D30" s="442" t="s">
        <v>891</v>
      </c>
      <c r="E30" s="443" t="s">
        <v>1244</v>
      </c>
      <c r="F30" s="443" t="s">
        <v>1240</v>
      </c>
      <c r="G30" s="443" t="s">
        <v>1249</v>
      </c>
      <c r="H30" s="444">
        <v>64364353.670000002</v>
      </c>
      <c r="I30" s="445">
        <v>22.597954172590068</v>
      </c>
      <c r="J30" s="446">
        <v>7.9993787573158226E-3</v>
      </c>
      <c r="K30" s="446">
        <v>5.6963443058688501E-3</v>
      </c>
      <c r="L30" s="446">
        <v>0.16346159449707565</v>
      </c>
      <c r="M30" s="297"/>
      <c r="N30" s="297"/>
      <c r="O30" s="297"/>
      <c r="P30" s="167"/>
      <c r="Q30" s="200"/>
      <c r="R30" s="77"/>
      <c r="S30" s="77"/>
    </row>
    <row r="31" spans="1:19" s="268" customFormat="1" ht="12.75" customHeight="1">
      <c r="A31" s="136" t="s">
        <v>1290</v>
      </c>
      <c r="B31" s="194">
        <v>84300431782</v>
      </c>
      <c r="C31" s="442" t="s">
        <v>1291</v>
      </c>
      <c r="D31" s="442" t="s">
        <v>146</v>
      </c>
      <c r="E31" s="443" t="s">
        <v>1244</v>
      </c>
      <c r="F31" s="443" t="s">
        <v>1240</v>
      </c>
      <c r="G31" s="443" t="s">
        <v>1249</v>
      </c>
      <c r="H31" s="444">
        <v>34655387.362400003</v>
      </c>
      <c r="I31" s="445">
        <v>143.74589487757507</v>
      </c>
      <c r="J31" s="446">
        <v>2.0464632004080885E-2</v>
      </c>
      <c r="K31" s="446">
        <v>2.1715120624836937E-2</v>
      </c>
      <c r="L31" s="446">
        <v>0.27813372687224058</v>
      </c>
      <c r="M31" s="297"/>
      <c r="N31" s="297"/>
      <c r="O31" s="297"/>
      <c r="P31" s="167"/>
      <c r="Q31" s="200"/>
      <c r="R31" s="77"/>
      <c r="S31" s="77"/>
    </row>
    <row r="32" spans="1:19" ht="12.75" customHeight="1">
      <c r="A32" s="113" t="s">
        <v>1292</v>
      </c>
      <c r="B32" s="447" t="s">
        <v>1293</v>
      </c>
      <c r="C32" s="448" t="s">
        <v>1294</v>
      </c>
      <c r="D32" s="448" t="s">
        <v>146</v>
      </c>
      <c r="E32" s="114" t="s">
        <v>1244</v>
      </c>
      <c r="F32" s="114" t="s">
        <v>1240</v>
      </c>
      <c r="G32" s="114" t="s">
        <v>1295</v>
      </c>
      <c r="H32" s="444">
        <v>6762683.0388000002</v>
      </c>
      <c r="I32" s="445">
        <v>173.273202829838</v>
      </c>
      <c r="J32" s="446">
        <v>-1.8426695468085619E-2</v>
      </c>
      <c r="K32" s="446">
        <v>2.7397225085353138E-2</v>
      </c>
      <c r="L32" s="446">
        <v>0.12920655560548688</v>
      </c>
      <c r="M32" s="297"/>
      <c r="N32" s="297"/>
      <c r="O32" s="297"/>
      <c r="P32" s="167"/>
      <c r="Q32" s="200"/>
      <c r="R32" s="77"/>
      <c r="S32" s="77"/>
    </row>
    <row r="33" spans="1:19" s="268" customFormat="1" ht="12.75" customHeight="1">
      <c r="A33" s="113" t="s">
        <v>1296</v>
      </c>
      <c r="B33" s="447" t="s">
        <v>1297</v>
      </c>
      <c r="C33" s="448" t="s">
        <v>1298</v>
      </c>
      <c r="D33" s="448" t="s">
        <v>1299</v>
      </c>
      <c r="E33" s="114" t="s">
        <v>1248</v>
      </c>
      <c r="F33" s="114" t="s">
        <v>1240</v>
      </c>
      <c r="G33" s="114" t="s">
        <v>1245</v>
      </c>
      <c r="H33" s="444">
        <v>107223770.13</v>
      </c>
      <c r="I33" s="445">
        <v>813.12182549778072</v>
      </c>
      <c r="J33" s="446">
        <v>1.7368260899394805E-2</v>
      </c>
      <c r="K33" s="446">
        <v>-1.3791902239908005E-3</v>
      </c>
      <c r="L33" s="446">
        <v>3.7365645778637546E-3</v>
      </c>
      <c r="M33" s="297"/>
      <c r="N33" s="297"/>
      <c r="O33" s="297"/>
      <c r="P33" s="167"/>
      <c r="Q33" s="200"/>
      <c r="R33" s="77"/>
      <c r="S33" s="77"/>
    </row>
    <row r="34" spans="1:19" s="268" customFormat="1" ht="12.75" customHeight="1">
      <c r="A34" s="113" t="s">
        <v>1300</v>
      </c>
      <c r="B34" s="447">
        <v>80921653541</v>
      </c>
      <c r="C34" s="448" t="s">
        <v>1301</v>
      </c>
      <c r="D34" s="448" t="s">
        <v>1299</v>
      </c>
      <c r="E34" s="114" t="s">
        <v>1244</v>
      </c>
      <c r="F34" s="114" t="s">
        <v>1240</v>
      </c>
      <c r="G34" s="114" t="s">
        <v>1249</v>
      </c>
      <c r="H34" s="444">
        <v>40694123.829999998</v>
      </c>
      <c r="I34" s="445">
        <v>145.84501777210963</v>
      </c>
      <c r="J34" s="446">
        <v>7.6661209129566199E-2</v>
      </c>
      <c r="K34" s="446">
        <v>5.3289725141952182E-2</v>
      </c>
      <c r="L34" s="446">
        <v>0.16962985369963524</v>
      </c>
      <c r="M34" s="297"/>
      <c r="N34" s="297"/>
      <c r="O34" s="297"/>
      <c r="P34" s="167"/>
      <c r="Q34" s="200"/>
      <c r="R34" s="77"/>
      <c r="S34" s="77"/>
    </row>
    <row r="35" spans="1:19" s="268" customFormat="1" ht="12.75" customHeight="1">
      <c r="A35" s="455" t="s">
        <v>1302</v>
      </c>
      <c r="B35" s="447">
        <v>43449016606</v>
      </c>
      <c r="C35" s="448" t="s">
        <v>1303</v>
      </c>
      <c r="D35" s="448" t="s">
        <v>1299</v>
      </c>
      <c r="E35" s="114" t="s">
        <v>1248</v>
      </c>
      <c r="F35" s="114" t="s">
        <v>1240</v>
      </c>
      <c r="G35" s="114" t="s">
        <v>1249</v>
      </c>
      <c r="H35" s="444">
        <v>99854924.170000002</v>
      </c>
      <c r="I35" s="445">
        <v>132.73452092351923</v>
      </c>
      <c r="J35" s="446">
        <v>4.788927229002482E-2</v>
      </c>
      <c r="K35" s="446">
        <v>3.0777667528493868E-2</v>
      </c>
      <c r="L35" s="446">
        <v>0.15858537149266416</v>
      </c>
      <c r="M35" s="297"/>
      <c r="N35" s="297"/>
      <c r="O35" s="297"/>
      <c r="P35" s="167"/>
      <c r="Q35" s="200"/>
      <c r="R35" s="77"/>
      <c r="S35" s="77"/>
    </row>
    <row r="36" spans="1:19" s="268" customFormat="1" ht="12.75" customHeight="1">
      <c r="A36" s="455" t="s">
        <v>1304</v>
      </c>
      <c r="B36" s="447">
        <v>70498146370</v>
      </c>
      <c r="C36" s="448" t="s">
        <v>1305</v>
      </c>
      <c r="D36" s="448" t="s">
        <v>1299</v>
      </c>
      <c r="E36" s="114" t="s">
        <v>1252</v>
      </c>
      <c r="F36" s="114" t="s">
        <v>1240</v>
      </c>
      <c r="G36" s="114" t="s">
        <v>1245</v>
      </c>
      <c r="H36" s="444">
        <v>20238863.510000002</v>
      </c>
      <c r="I36" s="445">
        <v>805.94875147625521</v>
      </c>
      <c r="J36" s="446">
        <v>2.4986795121889172E-2</v>
      </c>
      <c r="K36" s="446">
        <v>1.2087266233229421E-4</v>
      </c>
      <c r="L36" s="446">
        <v>5.7609967755352098E-3</v>
      </c>
      <c r="M36" s="297"/>
      <c r="N36" s="297"/>
      <c r="O36" s="297"/>
      <c r="P36" s="167"/>
      <c r="Q36" s="200"/>
      <c r="R36" s="77"/>
      <c r="S36" s="77"/>
    </row>
    <row r="37" spans="1:19" s="268" customFormat="1" ht="12.75" customHeight="1">
      <c r="A37" s="455" t="s">
        <v>1306</v>
      </c>
      <c r="B37" s="447" t="s">
        <v>1307</v>
      </c>
      <c r="C37" s="448" t="s">
        <v>1308</v>
      </c>
      <c r="D37" s="448" t="s">
        <v>1299</v>
      </c>
      <c r="E37" s="114" t="s">
        <v>1252</v>
      </c>
      <c r="F37" s="114" t="s">
        <v>1240</v>
      </c>
      <c r="G37" s="114" t="s">
        <v>1249</v>
      </c>
      <c r="H37" s="444">
        <v>290835978.56999999</v>
      </c>
      <c r="I37" s="445">
        <v>144.97122115805482</v>
      </c>
      <c r="J37" s="446">
        <v>-4.8043612352025145E-2</v>
      </c>
      <c r="K37" s="446">
        <v>1.3598532389624829E-4</v>
      </c>
      <c r="L37" s="446">
        <v>1.5640194571959753E-3</v>
      </c>
      <c r="M37" s="297"/>
      <c r="N37" s="297"/>
      <c r="O37" s="297"/>
      <c r="P37" s="167"/>
      <c r="Q37" s="200"/>
      <c r="R37" s="77"/>
      <c r="S37" s="77"/>
    </row>
    <row r="38" spans="1:19" s="268" customFormat="1" ht="12.75" customHeight="1">
      <c r="A38" s="455" t="s">
        <v>1309</v>
      </c>
      <c r="B38" s="447" t="s">
        <v>1310</v>
      </c>
      <c r="C38" s="448" t="s">
        <v>1311</v>
      </c>
      <c r="D38" s="448" t="s">
        <v>1299</v>
      </c>
      <c r="E38" s="114" t="s">
        <v>1252</v>
      </c>
      <c r="F38" s="114" t="s">
        <v>1240</v>
      </c>
      <c r="G38" s="114" t="s">
        <v>1245</v>
      </c>
      <c r="H38" s="444">
        <v>344589497.37</v>
      </c>
      <c r="I38" s="445">
        <v>1293.2723560151394</v>
      </c>
      <c r="J38" s="446">
        <v>-2.2301948714142039E-2</v>
      </c>
      <c r="K38" s="446">
        <v>-3.4179412171627677E-3</v>
      </c>
      <c r="L38" s="446">
        <v>-2.1255032828021103E-2</v>
      </c>
      <c r="M38" s="297"/>
      <c r="N38" s="297"/>
      <c r="O38" s="297"/>
      <c r="P38" s="167"/>
      <c r="Q38" s="200"/>
      <c r="R38" s="77"/>
      <c r="S38" s="77"/>
    </row>
    <row r="39" spans="1:19" s="268" customFormat="1" ht="12.75" customHeight="1">
      <c r="A39" s="455" t="s">
        <v>1312</v>
      </c>
      <c r="B39" s="447">
        <v>99792542550</v>
      </c>
      <c r="C39" s="448" t="s">
        <v>1313</v>
      </c>
      <c r="D39" s="448" t="s">
        <v>116</v>
      </c>
      <c r="E39" s="114" t="s">
        <v>1248</v>
      </c>
      <c r="F39" s="114" t="s">
        <v>118</v>
      </c>
      <c r="G39" s="114" t="s">
        <v>1245</v>
      </c>
      <c r="H39" s="444">
        <v>108669819.7617</v>
      </c>
      <c r="I39" s="445">
        <v>130.5839</v>
      </c>
      <c r="J39" s="446">
        <v>8.3127722725804265E-2</v>
      </c>
      <c r="K39" s="446">
        <v>1.8277504112686804E-2</v>
      </c>
      <c r="L39" s="446">
        <v>7.8315312089136002E-2</v>
      </c>
      <c r="M39" s="297"/>
      <c r="N39" s="297"/>
      <c r="O39" s="297"/>
      <c r="P39" s="167"/>
      <c r="Q39" s="200"/>
      <c r="R39" s="77"/>
      <c r="S39" s="77"/>
    </row>
    <row r="40" spans="1:19" s="268" customFormat="1" ht="12.75" customHeight="1">
      <c r="A40" s="455" t="s">
        <v>1240</v>
      </c>
      <c r="B40" s="447" t="s">
        <v>1240</v>
      </c>
      <c r="C40" s="448" t="s">
        <v>1240</v>
      </c>
      <c r="D40" s="448" t="s">
        <v>1240</v>
      </c>
      <c r="E40" s="114" t="s">
        <v>1240</v>
      </c>
      <c r="F40" s="114" t="s">
        <v>119</v>
      </c>
      <c r="G40" s="114" t="s">
        <v>1245</v>
      </c>
      <c r="H40" s="444">
        <v>37042109.901100002</v>
      </c>
      <c r="I40" s="445">
        <v>127.2513</v>
      </c>
      <c r="J40" s="446">
        <v>0.62640054164150638</v>
      </c>
      <c r="K40" s="446">
        <v>1.7826065851626938E-2</v>
      </c>
      <c r="L40" s="446">
        <v>7.3761015503801985E-2</v>
      </c>
      <c r="M40" s="297"/>
      <c r="N40" s="297"/>
      <c r="O40" s="297"/>
      <c r="P40" s="167"/>
      <c r="Q40" s="200"/>
      <c r="R40" s="77"/>
      <c r="S40" s="77"/>
    </row>
    <row r="41" spans="1:19" s="268" customFormat="1" ht="12.75" customHeight="1">
      <c r="A41" s="455" t="s">
        <v>1240</v>
      </c>
      <c r="B41" s="447" t="s">
        <v>1240</v>
      </c>
      <c r="C41" s="448" t="s">
        <v>1240</v>
      </c>
      <c r="D41" s="448" t="s">
        <v>1240</v>
      </c>
      <c r="E41" s="114" t="s">
        <v>1240</v>
      </c>
      <c r="F41" s="114" t="s">
        <v>120</v>
      </c>
      <c r="G41" s="114" t="s">
        <v>1245</v>
      </c>
      <c r="H41" s="444">
        <v>11.387700000000001</v>
      </c>
      <c r="I41" s="445">
        <v>0</v>
      </c>
      <c r="J41" s="446">
        <v>2.1556596156951491E-2</v>
      </c>
      <c r="K41" s="446" t="s">
        <v>1240</v>
      </c>
      <c r="L41" s="446" t="s">
        <v>1240</v>
      </c>
      <c r="M41" s="297"/>
      <c r="N41" s="297"/>
      <c r="O41" s="297"/>
      <c r="P41" s="167"/>
      <c r="Q41" s="200"/>
      <c r="R41" s="77"/>
      <c r="S41" s="77"/>
    </row>
    <row r="42" spans="1:19" s="268" customFormat="1" ht="12.75" customHeight="1">
      <c r="A42" s="455" t="s">
        <v>1314</v>
      </c>
      <c r="B42" s="447">
        <v>48827873221</v>
      </c>
      <c r="C42" s="448" t="s">
        <v>1315</v>
      </c>
      <c r="D42" s="448" t="s">
        <v>116</v>
      </c>
      <c r="E42" s="114" t="s">
        <v>1252</v>
      </c>
      <c r="F42" s="114" t="s">
        <v>118</v>
      </c>
      <c r="G42" s="114" t="s">
        <v>1245</v>
      </c>
      <c r="H42" s="444">
        <v>169230086.33450001</v>
      </c>
      <c r="I42" s="445">
        <v>1831.7302999999999</v>
      </c>
      <c r="J42" s="446">
        <v>-8.1073174252371483E-2</v>
      </c>
      <c r="K42" s="446">
        <v>-1.2326868525943224E-2</v>
      </c>
      <c r="L42" s="446">
        <v>-2.9683986812270358E-2</v>
      </c>
      <c r="M42" s="297"/>
      <c r="N42" s="297"/>
      <c r="O42" s="297"/>
      <c r="P42" s="167"/>
      <c r="Q42" s="200"/>
      <c r="R42" s="77"/>
      <c r="S42" s="77"/>
    </row>
    <row r="43" spans="1:19" s="268" customFormat="1" ht="12.75" customHeight="1">
      <c r="A43" s="455" t="s">
        <v>1240</v>
      </c>
      <c r="B43" s="447" t="s">
        <v>1240</v>
      </c>
      <c r="C43" s="448" t="s">
        <v>1240</v>
      </c>
      <c r="D43" s="448" t="s">
        <v>1240</v>
      </c>
      <c r="E43" s="114" t="s">
        <v>1240</v>
      </c>
      <c r="F43" s="114" t="s">
        <v>119</v>
      </c>
      <c r="G43" s="114" t="s">
        <v>1245</v>
      </c>
      <c r="H43" s="444">
        <v>150200331.43520001</v>
      </c>
      <c r="I43" s="445">
        <v>1768.9860000000001</v>
      </c>
      <c r="J43" s="446">
        <v>-0.16270250160330646</v>
      </c>
      <c r="K43" s="446">
        <v>-1.2646966408195404E-2</v>
      </c>
      <c r="L43" s="446">
        <v>-3.3536800886144635E-2</v>
      </c>
      <c r="M43" s="297"/>
      <c r="N43" s="297"/>
      <c r="O43" s="297"/>
      <c r="P43" s="167"/>
      <c r="Q43" s="200"/>
      <c r="R43" s="77"/>
      <c r="S43" s="77"/>
    </row>
    <row r="44" spans="1:19" s="268" customFormat="1" ht="12.75" customHeight="1">
      <c r="A44" s="455" t="s">
        <v>1316</v>
      </c>
      <c r="B44" s="447" t="s">
        <v>1317</v>
      </c>
      <c r="C44" s="448" t="s">
        <v>1318</v>
      </c>
      <c r="D44" s="448" t="s">
        <v>116</v>
      </c>
      <c r="E44" s="114" t="s">
        <v>1262</v>
      </c>
      <c r="F44" s="114" t="s">
        <v>118</v>
      </c>
      <c r="G44" s="114" t="s">
        <v>1245</v>
      </c>
      <c r="H44" s="444">
        <v>13142770.437000001</v>
      </c>
      <c r="I44" s="445">
        <v>764.77160000000003</v>
      </c>
      <c r="J44" s="446">
        <v>0.53413535635841769</v>
      </c>
      <c r="K44" s="446">
        <v>1.16103718061078E-2</v>
      </c>
      <c r="L44" s="446" t="s">
        <v>1240</v>
      </c>
      <c r="M44" s="297"/>
      <c r="N44" s="297"/>
      <c r="O44" s="297"/>
      <c r="P44" s="167"/>
      <c r="Q44" s="200"/>
      <c r="R44" s="77"/>
      <c r="S44" s="77"/>
    </row>
    <row r="45" spans="1:19" s="268" customFormat="1" ht="12.75" customHeight="1">
      <c r="A45" s="455" t="s">
        <v>1240</v>
      </c>
      <c r="B45" s="447" t="s">
        <v>1240</v>
      </c>
      <c r="C45" s="448" t="s">
        <v>1240</v>
      </c>
      <c r="D45" s="448" t="s">
        <v>1240</v>
      </c>
      <c r="E45" s="114" t="s">
        <v>1240</v>
      </c>
      <c r="F45" s="114" t="s">
        <v>119</v>
      </c>
      <c r="G45" s="114" t="s">
        <v>1245</v>
      </c>
      <c r="H45" s="444">
        <v>11494658.873199999</v>
      </c>
      <c r="I45" s="445">
        <v>763.13649999999996</v>
      </c>
      <c r="J45" s="446">
        <v>1.2986725582619929E-2</v>
      </c>
      <c r="K45" s="446">
        <v>1.1206329564084738E-2</v>
      </c>
      <c r="L45" s="446" t="s">
        <v>1240</v>
      </c>
      <c r="M45" s="297"/>
      <c r="N45" s="297"/>
      <c r="O45" s="297"/>
      <c r="P45" s="167"/>
      <c r="Q45" s="200"/>
      <c r="R45" s="77"/>
      <c r="S45" s="77"/>
    </row>
    <row r="46" spans="1:19" s="268" customFormat="1" ht="12.75" customHeight="1">
      <c r="A46" s="455" t="s">
        <v>1240</v>
      </c>
      <c r="B46" s="447" t="s">
        <v>1240</v>
      </c>
      <c r="C46" s="448" t="s">
        <v>1240</v>
      </c>
      <c r="D46" s="448" t="s">
        <v>1240</v>
      </c>
      <c r="E46" s="114" t="s">
        <v>1240</v>
      </c>
      <c r="F46" s="114" t="s">
        <v>120</v>
      </c>
      <c r="G46" s="114" t="s">
        <v>1245</v>
      </c>
      <c r="H46" s="444">
        <v>0</v>
      </c>
      <c r="I46" s="445">
        <v>0</v>
      </c>
      <c r="J46" s="446" t="s">
        <v>1240</v>
      </c>
      <c r="K46" s="446" t="s">
        <v>1240</v>
      </c>
      <c r="L46" s="446" t="s">
        <v>1240</v>
      </c>
      <c r="M46" s="297"/>
      <c r="N46" s="297"/>
      <c r="O46" s="297"/>
      <c r="P46" s="167"/>
      <c r="Q46" s="200"/>
      <c r="R46" s="77"/>
      <c r="S46" s="77"/>
    </row>
    <row r="47" spans="1:19" s="268" customFormat="1" ht="12.75" customHeight="1">
      <c r="A47" s="455" t="s">
        <v>1319</v>
      </c>
      <c r="B47" s="447" t="s">
        <v>1320</v>
      </c>
      <c r="C47" s="448" t="s">
        <v>1104</v>
      </c>
      <c r="D47" s="448" t="s">
        <v>116</v>
      </c>
      <c r="E47" s="114" t="s">
        <v>1244</v>
      </c>
      <c r="F47" s="114" t="s">
        <v>1240</v>
      </c>
      <c r="G47" s="114" t="s">
        <v>1249</v>
      </c>
      <c r="H47" s="444">
        <v>31536562.870000001</v>
      </c>
      <c r="I47" s="445">
        <v>121.21335287153981</v>
      </c>
      <c r="J47" s="446">
        <v>1.6437362037149628E-2</v>
      </c>
      <c r="K47" s="446">
        <v>1.6437362037149628E-2</v>
      </c>
      <c r="L47" s="446">
        <v>0.16845589717025633</v>
      </c>
      <c r="M47" s="297"/>
      <c r="N47" s="297"/>
      <c r="O47" s="297"/>
      <c r="P47" s="167"/>
      <c r="Q47" s="200"/>
      <c r="R47" s="77"/>
      <c r="S47" s="77"/>
    </row>
    <row r="48" spans="1:19" s="268" customFormat="1" ht="12.75" customHeight="1">
      <c r="A48" s="455" t="s">
        <v>1321</v>
      </c>
      <c r="B48" s="447" t="s">
        <v>1322</v>
      </c>
      <c r="C48" s="448" t="s">
        <v>1323</v>
      </c>
      <c r="D48" s="448" t="s">
        <v>116</v>
      </c>
      <c r="E48" s="114" t="s">
        <v>1252</v>
      </c>
      <c r="F48" s="114" t="s">
        <v>118</v>
      </c>
      <c r="G48" s="114" t="s">
        <v>1295</v>
      </c>
      <c r="H48" s="444">
        <v>19642390.839000002</v>
      </c>
      <c r="I48" s="445">
        <v>685.75620000000004</v>
      </c>
      <c r="J48" s="446">
        <v>-9.0812769857191444E-3</v>
      </c>
      <c r="K48" s="446">
        <v>-1.09146817176764E-3</v>
      </c>
      <c r="L48" s="446">
        <v>-4.2702298860282095E-3</v>
      </c>
      <c r="M48" s="297"/>
      <c r="N48" s="297"/>
      <c r="O48" s="297"/>
      <c r="P48" s="167"/>
      <c r="Q48" s="200"/>
      <c r="R48" s="77"/>
      <c r="S48" s="77"/>
    </row>
    <row r="49" spans="1:19" s="268" customFormat="1" ht="12.75" customHeight="1">
      <c r="A49" s="455" t="s">
        <v>1240</v>
      </c>
      <c r="B49" s="447" t="s">
        <v>1240</v>
      </c>
      <c r="C49" s="448" t="s">
        <v>1240</v>
      </c>
      <c r="D49" s="448" t="s">
        <v>1240</v>
      </c>
      <c r="E49" s="114" t="s">
        <v>1240</v>
      </c>
      <c r="F49" s="114" t="s">
        <v>119</v>
      </c>
      <c r="G49" s="114" t="s">
        <v>1295</v>
      </c>
      <c r="H49" s="444">
        <v>2809617.1208000001</v>
      </c>
      <c r="I49" s="445">
        <v>670.31759999999997</v>
      </c>
      <c r="J49" s="446">
        <v>1.9299208621184207</v>
      </c>
      <c r="K49" s="446">
        <v>-1.6204104385121321E-3</v>
      </c>
      <c r="L49" s="446">
        <v>-8.4901822488792078E-3</v>
      </c>
      <c r="M49" s="297"/>
      <c r="N49" s="297"/>
      <c r="O49" s="297"/>
      <c r="P49" s="167"/>
      <c r="Q49" s="200"/>
      <c r="R49" s="77"/>
      <c r="S49" s="77"/>
    </row>
    <row r="50" spans="1:19" s="268" customFormat="1" ht="12.75" customHeight="1">
      <c r="A50" s="455" t="s">
        <v>1324</v>
      </c>
      <c r="B50" s="447" t="s">
        <v>1325</v>
      </c>
      <c r="C50" s="448" t="s">
        <v>1326</v>
      </c>
      <c r="D50" s="448" t="s">
        <v>116</v>
      </c>
      <c r="E50" s="114" t="s">
        <v>1252</v>
      </c>
      <c r="F50" s="114" t="s">
        <v>1240</v>
      </c>
      <c r="G50" s="114" t="s">
        <v>1245</v>
      </c>
      <c r="H50" s="444">
        <v>10718167.380000001</v>
      </c>
      <c r="I50" s="445">
        <v>714.54449199999999</v>
      </c>
      <c r="J50" s="446">
        <v>-5.7475696267104137E-3</v>
      </c>
      <c r="K50" s="446">
        <v>-7.4950552067917231E-3</v>
      </c>
      <c r="L50" s="446">
        <v>-4.5478198313755991E-2</v>
      </c>
      <c r="M50" s="297"/>
      <c r="N50" s="297"/>
      <c r="O50" s="297"/>
      <c r="P50" s="167"/>
      <c r="Q50" s="200"/>
      <c r="R50" s="77"/>
      <c r="S50" s="77"/>
    </row>
    <row r="51" spans="1:19" ht="12.75" customHeight="1">
      <c r="A51" s="113" t="s">
        <v>1327</v>
      </c>
      <c r="B51" s="447">
        <v>22443293291</v>
      </c>
      <c r="C51" s="448" t="s">
        <v>1328</v>
      </c>
      <c r="D51" s="448" t="s">
        <v>116</v>
      </c>
      <c r="E51" s="114" t="s">
        <v>1252</v>
      </c>
      <c r="F51" s="114" t="s">
        <v>118</v>
      </c>
      <c r="G51" s="114" t="s">
        <v>1245</v>
      </c>
      <c r="H51" s="444">
        <v>89467039.237499997</v>
      </c>
      <c r="I51" s="445">
        <v>113.57250000000001</v>
      </c>
      <c r="J51" s="446">
        <v>-3.9400926968214622E-2</v>
      </c>
      <c r="K51" s="446">
        <v>-1.2914527897519457E-2</v>
      </c>
      <c r="L51" s="446">
        <v>-4.569616957340461E-2</v>
      </c>
      <c r="M51" s="297"/>
      <c r="N51" s="297"/>
      <c r="O51" s="297"/>
      <c r="P51" s="167"/>
      <c r="Q51" s="200"/>
      <c r="R51" s="77"/>
      <c r="S51" s="77"/>
    </row>
    <row r="52" spans="1:19" ht="12.75" customHeight="1">
      <c r="A52" s="455" t="s">
        <v>1240</v>
      </c>
      <c r="B52" s="447" t="s">
        <v>1240</v>
      </c>
      <c r="C52" s="448" t="s">
        <v>1240</v>
      </c>
      <c r="D52" s="448" t="s">
        <v>1240</v>
      </c>
      <c r="E52" s="114" t="s">
        <v>1240</v>
      </c>
      <c r="F52" s="114" t="s">
        <v>119</v>
      </c>
      <c r="G52" s="114" t="s">
        <v>1245</v>
      </c>
      <c r="H52" s="444">
        <v>1778300.4824999999</v>
      </c>
      <c r="I52" s="445">
        <v>111.7535</v>
      </c>
      <c r="J52" s="446">
        <v>-3.7850001696322577E-2</v>
      </c>
      <c r="K52" s="446">
        <v>-1.3338467959695288E-2</v>
      </c>
      <c r="L52" s="446">
        <v>-4.9733262758638763E-2</v>
      </c>
      <c r="M52" s="297"/>
      <c r="N52" s="297"/>
      <c r="O52" s="297"/>
      <c r="P52" s="167"/>
      <c r="Q52" s="200"/>
      <c r="R52" s="77"/>
      <c r="S52" s="77"/>
    </row>
    <row r="53" spans="1:19" ht="12.75" customHeight="1">
      <c r="A53" s="113" t="s">
        <v>1329</v>
      </c>
      <c r="B53" s="194">
        <v>61691616181</v>
      </c>
      <c r="C53" s="442" t="s">
        <v>1330</v>
      </c>
      <c r="D53" s="448" t="s">
        <v>116</v>
      </c>
      <c r="E53" s="114" t="s">
        <v>1244</v>
      </c>
      <c r="F53" s="114" t="s">
        <v>118</v>
      </c>
      <c r="G53" s="114" t="s">
        <v>1245</v>
      </c>
      <c r="H53" s="449">
        <v>155059332.02509999</v>
      </c>
      <c r="I53" s="450">
        <v>132.6499</v>
      </c>
      <c r="J53" s="446">
        <v>9.7614710575822272E-2</v>
      </c>
      <c r="K53" s="446">
        <v>3.5451566331600404E-2</v>
      </c>
      <c r="L53" s="446">
        <v>0.16833393562347299</v>
      </c>
      <c r="M53" s="297"/>
      <c r="N53" s="297"/>
      <c r="O53" s="297"/>
      <c r="P53" s="167"/>
      <c r="Q53" s="200"/>
      <c r="R53" s="77"/>
      <c r="S53" s="77"/>
    </row>
    <row r="54" spans="1:19" ht="12.75" customHeight="1">
      <c r="A54" s="451" t="s">
        <v>1240</v>
      </c>
      <c r="B54" s="452" t="s">
        <v>1240</v>
      </c>
      <c r="C54" s="922" t="s">
        <v>1240</v>
      </c>
      <c r="D54" s="448" t="s">
        <v>1240</v>
      </c>
      <c r="E54" s="443" t="s">
        <v>1240</v>
      </c>
      <c r="F54" s="443" t="s">
        <v>119</v>
      </c>
      <c r="G54" s="443" t="s">
        <v>1245</v>
      </c>
      <c r="H54" s="115">
        <v>8241602.1755999997</v>
      </c>
      <c r="I54" s="116">
        <v>128.64920000000001</v>
      </c>
      <c r="J54" s="446">
        <v>0.12328715655587286</v>
      </c>
      <c r="K54" s="446">
        <v>3.4597918950095119E-2</v>
      </c>
      <c r="L54" s="446">
        <v>0.15868424426250294</v>
      </c>
      <c r="M54" s="297"/>
      <c r="N54" s="297"/>
      <c r="O54" s="297"/>
      <c r="P54" s="167"/>
      <c r="Q54" s="200"/>
      <c r="R54" s="77"/>
      <c r="S54" s="77"/>
    </row>
    <row r="55" spans="1:19" ht="12.75" customHeight="1">
      <c r="A55" s="113" t="s">
        <v>1240</v>
      </c>
      <c r="B55" s="194" t="s">
        <v>1240</v>
      </c>
      <c r="C55" s="442" t="s">
        <v>1240</v>
      </c>
      <c r="D55" s="448" t="s">
        <v>1240</v>
      </c>
      <c r="E55" s="114" t="s">
        <v>1240</v>
      </c>
      <c r="F55" s="114" t="s">
        <v>120</v>
      </c>
      <c r="G55" s="114" t="s">
        <v>1245</v>
      </c>
      <c r="H55" s="444">
        <v>22.651</v>
      </c>
      <c r="I55" s="445">
        <v>0</v>
      </c>
      <c r="J55" s="446">
        <v>3.9008100694476244E-2</v>
      </c>
      <c r="K55" s="446" t="s">
        <v>1240</v>
      </c>
      <c r="L55" s="446" t="s">
        <v>1240</v>
      </c>
      <c r="M55" s="297"/>
      <c r="N55" s="297"/>
      <c r="O55" s="297"/>
      <c r="P55" s="167"/>
      <c r="Q55" s="200"/>
      <c r="R55" s="77"/>
      <c r="S55" s="77"/>
    </row>
    <row r="56" spans="1:19" ht="12.75" customHeight="1">
      <c r="A56" s="136" t="s">
        <v>1240</v>
      </c>
      <c r="B56" s="194" t="s">
        <v>1240</v>
      </c>
      <c r="C56" s="442" t="s">
        <v>1240</v>
      </c>
      <c r="D56" s="448" t="s">
        <v>1240</v>
      </c>
      <c r="E56" s="114" t="s">
        <v>1240</v>
      </c>
      <c r="F56" s="114" t="s">
        <v>1244</v>
      </c>
      <c r="G56" s="114" t="s">
        <v>1245</v>
      </c>
      <c r="H56" s="444">
        <v>812169.82709999999</v>
      </c>
      <c r="I56" s="445">
        <v>135.12520000000001</v>
      </c>
      <c r="J56" s="446">
        <v>6.7248206045752212E-2</v>
      </c>
      <c r="K56" s="446">
        <v>3.6318281246305428E-2</v>
      </c>
      <c r="L56" s="446">
        <v>0.17798426866138284</v>
      </c>
      <c r="M56" s="297"/>
      <c r="N56" s="297"/>
      <c r="O56" s="297"/>
      <c r="P56" s="167"/>
      <c r="Q56" s="200"/>
      <c r="R56" s="77"/>
      <c r="S56" s="77"/>
    </row>
    <row r="57" spans="1:19" ht="12.75" customHeight="1">
      <c r="A57" s="113" t="s">
        <v>1331</v>
      </c>
      <c r="B57" s="194" t="s">
        <v>1332</v>
      </c>
      <c r="C57" s="442" t="s">
        <v>1333</v>
      </c>
      <c r="D57" s="448" t="s">
        <v>116</v>
      </c>
      <c r="E57" s="114" t="s">
        <v>1244</v>
      </c>
      <c r="F57" s="114" t="s">
        <v>118</v>
      </c>
      <c r="G57" s="114" t="s">
        <v>1295</v>
      </c>
      <c r="H57" s="444">
        <v>48110313.291199997</v>
      </c>
      <c r="I57" s="445">
        <v>763.27940000000001</v>
      </c>
      <c r="J57" s="446">
        <v>5.9771464183031364E-2</v>
      </c>
      <c r="K57" s="446">
        <v>6.7705813637010337E-2</v>
      </c>
      <c r="L57" s="446" t="s">
        <v>1240</v>
      </c>
      <c r="M57" s="297"/>
      <c r="N57" s="297"/>
      <c r="O57" s="297"/>
      <c r="P57" s="167"/>
      <c r="Q57" s="200"/>
      <c r="R57" s="77"/>
      <c r="S57" s="77"/>
    </row>
    <row r="58" spans="1:19" s="268" customFormat="1" ht="12.75" customHeight="1">
      <c r="A58" s="113" t="s">
        <v>1240</v>
      </c>
      <c r="B58" s="194" t="s">
        <v>1240</v>
      </c>
      <c r="C58" s="442" t="s">
        <v>1240</v>
      </c>
      <c r="D58" s="448" t="s">
        <v>1240</v>
      </c>
      <c r="E58" s="114" t="s">
        <v>1240</v>
      </c>
      <c r="F58" s="114" t="s">
        <v>119</v>
      </c>
      <c r="G58" s="114" t="s">
        <v>1295</v>
      </c>
      <c r="H58" s="444">
        <v>64071951.299800001</v>
      </c>
      <c r="I58" s="445">
        <v>759.4058</v>
      </c>
      <c r="J58" s="446">
        <v>6.8518116989602085E-2</v>
      </c>
      <c r="K58" s="446">
        <v>6.6860526230678285E-2</v>
      </c>
      <c r="L58" s="446" t="s">
        <v>1240</v>
      </c>
      <c r="M58" s="297"/>
      <c r="N58" s="297"/>
      <c r="O58" s="297"/>
      <c r="P58" s="167"/>
      <c r="Q58" s="200"/>
      <c r="R58" s="77"/>
      <c r="S58" s="77"/>
    </row>
    <row r="59" spans="1:19" ht="12.75" customHeight="1">
      <c r="A59" s="113" t="s">
        <v>1240</v>
      </c>
      <c r="B59" s="194" t="s">
        <v>1240</v>
      </c>
      <c r="C59" s="442" t="s">
        <v>1240</v>
      </c>
      <c r="D59" s="448" t="s">
        <v>1240</v>
      </c>
      <c r="E59" s="114" t="s">
        <v>1240</v>
      </c>
      <c r="F59" s="114" t="s">
        <v>120</v>
      </c>
      <c r="G59" s="114" t="s">
        <v>1295</v>
      </c>
      <c r="H59" s="444">
        <v>0</v>
      </c>
      <c r="I59" s="445">
        <v>0</v>
      </c>
      <c r="J59" s="446" t="s">
        <v>1240</v>
      </c>
      <c r="K59" s="446" t="s">
        <v>1240</v>
      </c>
      <c r="L59" s="446" t="s">
        <v>1240</v>
      </c>
      <c r="M59" s="297"/>
      <c r="N59" s="297"/>
      <c r="O59" s="297"/>
      <c r="P59" s="167"/>
      <c r="Q59" s="200"/>
      <c r="R59" s="77"/>
      <c r="S59" s="77"/>
    </row>
    <row r="60" spans="1:19" ht="12.75" customHeight="1">
      <c r="A60" s="113" t="s">
        <v>1240</v>
      </c>
      <c r="B60" s="194" t="s">
        <v>1240</v>
      </c>
      <c r="C60" s="442" t="s">
        <v>1240</v>
      </c>
      <c r="D60" s="442" t="s">
        <v>1240</v>
      </c>
      <c r="E60" s="114" t="s">
        <v>1240</v>
      </c>
      <c r="F60" s="114" t="s">
        <v>1244</v>
      </c>
      <c r="G60" s="114" t="s">
        <v>1295</v>
      </c>
      <c r="H60" s="444">
        <v>876319.88879999996</v>
      </c>
      <c r="I60" s="445">
        <v>768.23</v>
      </c>
      <c r="J60" s="446">
        <v>-0.15241666515697638</v>
      </c>
      <c r="K60" s="446">
        <v>6.8594869968189975E-2</v>
      </c>
      <c r="L60" s="446" t="s">
        <v>1240</v>
      </c>
      <c r="M60" s="297"/>
      <c r="N60" s="297"/>
      <c r="O60" s="297"/>
      <c r="P60" s="167"/>
      <c r="Q60" s="200"/>
      <c r="R60" s="77"/>
      <c r="S60" s="77"/>
    </row>
    <row r="61" spans="1:19" ht="12.75" customHeight="1">
      <c r="A61" s="455" t="s">
        <v>1334</v>
      </c>
      <c r="B61" s="194" t="s">
        <v>1335</v>
      </c>
      <c r="C61" s="442" t="s">
        <v>1336</v>
      </c>
      <c r="D61" s="442" t="s">
        <v>116</v>
      </c>
      <c r="E61" s="114" t="s">
        <v>1262</v>
      </c>
      <c r="F61" s="114" t="s">
        <v>118</v>
      </c>
      <c r="G61" s="114" t="s">
        <v>1245</v>
      </c>
      <c r="H61" s="444">
        <v>138021627.0474</v>
      </c>
      <c r="I61" s="445">
        <v>892.44290000000001</v>
      </c>
      <c r="J61" s="446">
        <v>-0.11717720551792199</v>
      </c>
      <c r="K61" s="446">
        <v>-6.9618610155652849E-4</v>
      </c>
      <c r="L61" s="446">
        <v>-2.1039413953672925E-3</v>
      </c>
      <c r="M61" s="297"/>
      <c r="N61" s="297"/>
      <c r="O61" s="297"/>
      <c r="P61" s="167"/>
      <c r="Q61" s="200"/>
      <c r="R61" s="77"/>
      <c r="S61" s="77"/>
    </row>
    <row r="62" spans="1:19" ht="12.75" customHeight="1">
      <c r="A62" s="455" t="s">
        <v>1240</v>
      </c>
      <c r="B62" s="194" t="s">
        <v>1240</v>
      </c>
      <c r="C62" s="442" t="s">
        <v>1240</v>
      </c>
      <c r="D62" s="442" t="s">
        <v>1240</v>
      </c>
      <c r="E62" s="114" t="s">
        <v>1240</v>
      </c>
      <c r="F62" s="114" t="s">
        <v>119</v>
      </c>
      <c r="G62" s="114" t="s">
        <v>1245</v>
      </c>
      <c r="H62" s="444">
        <v>278192240.12949997</v>
      </c>
      <c r="I62" s="445">
        <v>871.60389999999995</v>
      </c>
      <c r="J62" s="446">
        <v>4.4301317821535457E-2</v>
      </c>
      <c r="K62" s="446">
        <v>-1.118792239017341E-3</v>
      </c>
      <c r="L62" s="446">
        <v>-6.2505712059746088E-3</v>
      </c>
      <c r="M62" s="297"/>
      <c r="N62" s="297"/>
      <c r="O62" s="297"/>
      <c r="P62" s="167"/>
      <c r="Q62" s="200"/>
      <c r="R62" s="77"/>
      <c r="S62" s="77"/>
    </row>
    <row r="63" spans="1:19" ht="12.75" customHeight="1">
      <c r="A63" s="113" t="s">
        <v>1240</v>
      </c>
      <c r="B63" s="194" t="s">
        <v>1240</v>
      </c>
      <c r="C63" s="442" t="s">
        <v>1240</v>
      </c>
      <c r="D63" s="442" t="s">
        <v>1240</v>
      </c>
      <c r="E63" s="114" t="s">
        <v>1240</v>
      </c>
      <c r="F63" s="114" t="s">
        <v>120</v>
      </c>
      <c r="G63" s="114" t="s">
        <v>1245</v>
      </c>
      <c r="H63" s="444">
        <v>11.8093</v>
      </c>
      <c r="I63" s="445">
        <v>0</v>
      </c>
      <c r="J63" s="446">
        <v>2.1809973183068987E-3</v>
      </c>
      <c r="K63" s="446" t="s">
        <v>1240</v>
      </c>
      <c r="L63" s="446" t="s">
        <v>1240</v>
      </c>
      <c r="M63" s="297"/>
      <c r="N63" s="297"/>
      <c r="O63" s="297"/>
      <c r="P63" s="167"/>
      <c r="Q63" s="200"/>
      <c r="R63" s="77"/>
      <c r="S63" s="77"/>
    </row>
    <row r="64" spans="1:19" ht="12.75" customHeight="1">
      <c r="A64" s="136" t="s">
        <v>1337</v>
      </c>
      <c r="B64" s="194" t="s">
        <v>1338</v>
      </c>
      <c r="C64" s="442" t="s">
        <v>1199</v>
      </c>
      <c r="D64" s="442" t="s">
        <v>116</v>
      </c>
      <c r="E64" s="453" t="s">
        <v>1244</v>
      </c>
      <c r="F64" s="453" t="s">
        <v>1240</v>
      </c>
      <c r="G64" s="453" t="s">
        <v>1249</v>
      </c>
      <c r="H64" s="444">
        <v>27978314.02</v>
      </c>
      <c r="I64" s="445">
        <v>144.97286916420541</v>
      </c>
      <c r="J64" s="446">
        <v>1.2860267150478055E-2</v>
      </c>
      <c r="K64" s="446">
        <v>1.2860267150478055E-2</v>
      </c>
      <c r="L64" s="446">
        <v>0.35457657583635571</v>
      </c>
      <c r="M64" s="297"/>
      <c r="N64" s="297"/>
      <c r="O64" s="297"/>
      <c r="P64" s="167"/>
      <c r="Q64" s="200"/>
      <c r="R64" s="77"/>
      <c r="S64" s="77"/>
    </row>
    <row r="65" spans="1:19" ht="12.75" customHeight="1">
      <c r="A65" s="113" t="s">
        <v>1339</v>
      </c>
      <c r="B65" s="194" t="s">
        <v>1340</v>
      </c>
      <c r="C65" s="442" t="s">
        <v>1341</v>
      </c>
      <c r="D65" s="442" t="s">
        <v>116</v>
      </c>
      <c r="E65" s="453" t="s">
        <v>1244</v>
      </c>
      <c r="F65" s="453" t="s">
        <v>118</v>
      </c>
      <c r="G65" s="453" t="s">
        <v>1245</v>
      </c>
      <c r="H65" s="449">
        <v>218562119.60980001</v>
      </c>
      <c r="I65" s="450">
        <v>1154.4182000000001</v>
      </c>
      <c r="J65" s="446">
        <v>8.8383874433400234E-2</v>
      </c>
      <c r="K65" s="446">
        <v>1.9492544758703767E-2</v>
      </c>
      <c r="L65" s="446">
        <v>0.23951070438294186</v>
      </c>
      <c r="M65" s="297"/>
      <c r="N65" s="297"/>
      <c r="O65" s="297"/>
      <c r="P65" s="167"/>
      <c r="Q65" s="200"/>
      <c r="R65" s="77"/>
      <c r="S65" s="77"/>
    </row>
    <row r="66" spans="1:19" ht="12.75" customHeight="1">
      <c r="A66" s="113" t="s">
        <v>1240</v>
      </c>
      <c r="B66" s="194" t="s">
        <v>1240</v>
      </c>
      <c r="C66" s="442" t="s">
        <v>1240</v>
      </c>
      <c r="D66" s="442" t="s">
        <v>1240</v>
      </c>
      <c r="E66" s="453" t="s">
        <v>1240</v>
      </c>
      <c r="F66" s="453" t="s">
        <v>119</v>
      </c>
      <c r="G66" s="453" t="s">
        <v>1245</v>
      </c>
      <c r="H66" s="449">
        <v>10931638.249</v>
      </c>
      <c r="I66" s="450">
        <v>1074.8979999999999</v>
      </c>
      <c r="J66" s="446">
        <v>0.11060550152008086</v>
      </c>
      <c r="K66" s="446">
        <v>1.8649267665473257E-2</v>
      </c>
      <c r="L66" s="446">
        <v>0.22942512258157421</v>
      </c>
      <c r="M66" s="297"/>
      <c r="N66" s="297"/>
      <c r="O66" s="297"/>
      <c r="P66" s="167"/>
      <c r="Q66" s="200"/>
      <c r="R66" s="77"/>
      <c r="S66" s="77"/>
    </row>
    <row r="67" spans="1:19" ht="12.75" customHeight="1">
      <c r="A67" s="113" t="s">
        <v>1240</v>
      </c>
      <c r="B67" s="194" t="s">
        <v>1240</v>
      </c>
      <c r="C67" s="442" t="s">
        <v>1240</v>
      </c>
      <c r="D67" s="442" t="s">
        <v>1240</v>
      </c>
      <c r="E67" s="114" t="s">
        <v>1240</v>
      </c>
      <c r="F67" s="114" t="s">
        <v>120</v>
      </c>
      <c r="G67" s="114" t="s">
        <v>1245</v>
      </c>
      <c r="H67" s="115">
        <v>142.5538</v>
      </c>
      <c r="I67" s="116">
        <v>0</v>
      </c>
      <c r="J67" s="446">
        <v>2.0790488247796057E-2</v>
      </c>
      <c r="K67" s="446" t="s">
        <v>1240</v>
      </c>
      <c r="L67" s="446" t="s">
        <v>1240</v>
      </c>
      <c r="M67" s="297"/>
      <c r="N67" s="297"/>
      <c r="O67" s="297"/>
      <c r="P67" s="167"/>
      <c r="Q67" s="200"/>
      <c r="R67" s="77"/>
      <c r="S67" s="77"/>
    </row>
    <row r="68" spans="1:19" ht="12.75" customHeight="1">
      <c r="A68" s="113" t="s">
        <v>1240</v>
      </c>
      <c r="B68" s="194" t="s">
        <v>1240</v>
      </c>
      <c r="C68" s="442" t="s">
        <v>1240</v>
      </c>
      <c r="D68" s="442" t="s">
        <v>1240</v>
      </c>
      <c r="E68" s="114" t="s">
        <v>1240</v>
      </c>
      <c r="F68" s="114" t="s">
        <v>1244</v>
      </c>
      <c r="G68" s="114" t="s">
        <v>1245</v>
      </c>
      <c r="H68" s="115">
        <v>3117410.9972000001</v>
      </c>
      <c r="I68" s="116">
        <v>1173.6569999999999</v>
      </c>
      <c r="J68" s="446">
        <v>0.11694706112041753</v>
      </c>
      <c r="K68" s="446">
        <v>2.0340634171789551E-2</v>
      </c>
      <c r="L68" s="446">
        <v>0.24956623319863835</v>
      </c>
      <c r="M68" s="297"/>
      <c r="N68" s="297"/>
      <c r="O68" s="297"/>
      <c r="P68" s="167"/>
      <c r="Q68" s="200"/>
      <c r="R68" s="77"/>
      <c r="S68" s="77"/>
    </row>
    <row r="69" spans="1:19" ht="12.75" customHeight="1">
      <c r="A69" s="113" t="s">
        <v>1342</v>
      </c>
      <c r="B69" s="194">
        <v>74643964821</v>
      </c>
      <c r="C69" s="442" t="s">
        <v>1343</v>
      </c>
      <c r="D69" s="442" t="s">
        <v>116</v>
      </c>
      <c r="E69" s="114" t="s">
        <v>1252</v>
      </c>
      <c r="F69" s="114" t="s">
        <v>1240</v>
      </c>
      <c r="G69" s="114" t="s">
        <v>1249</v>
      </c>
      <c r="H69" s="115">
        <v>118255044.52</v>
      </c>
      <c r="I69" s="116">
        <v>131.1754682204662</v>
      </c>
      <c r="J69" s="446">
        <v>-7.4926223626178179E-2</v>
      </c>
      <c r="K69" s="446">
        <v>-9.8202989085027781E-6</v>
      </c>
      <c r="L69" s="446">
        <v>8.6220169384443324E-4</v>
      </c>
      <c r="M69" s="297"/>
      <c r="N69" s="297"/>
      <c r="O69" s="297"/>
      <c r="P69" s="167"/>
      <c r="Q69" s="200"/>
      <c r="R69" s="77"/>
      <c r="S69" s="77"/>
    </row>
    <row r="70" spans="1:19" ht="12.75" customHeight="1">
      <c r="A70" s="113" t="s">
        <v>1344</v>
      </c>
      <c r="B70" s="194" t="s">
        <v>1345</v>
      </c>
      <c r="C70" s="442" t="s">
        <v>1346</v>
      </c>
      <c r="D70" s="442" t="s">
        <v>1100</v>
      </c>
      <c r="E70" s="114" t="s">
        <v>1252</v>
      </c>
      <c r="F70" s="114" t="s">
        <v>1240</v>
      </c>
      <c r="G70" s="114" t="s">
        <v>1249</v>
      </c>
      <c r="H70" s="115">
        <v>530236415.06999999</v>
      </c>
      <c r="I70" s="116">
        <v>1019685.413596154</v>
      </c>
      <c r="J70" s="446">
        <v>-4.8637211639102063E-4</v>
      </c>
      <c r="K70" s="446">
        <v>-4.8637211639102063E-4</v>
      </c>
      <c r="L70" s="446">
        <v>2.7211589292706062E-3</v>
      </c>
      <c r="M70" s="297"/>
      <c r="N70" s="297"/>
      <c r="O70" s="297"/>
      <c r="P70" s="167"/>
      <c r="Q70" s="200"/>
      <c r="R70" s="77"/>
      <c r="S70" s="77"/>
    </row>
    <row r="71" spans="1:19" ht="12.75" customHeight="1">
      <c r="A71" s="113" t="s">
        <v>1347</v>
      </c>
      <c r="B71" s="447" t="s">
        <v>1348</v>
      </c>
      <c r="C71" s="448" t="s">
        <v>1349</v>
      </c>
      <c r="D71" s="448" t="s">
        <v>1100</v>
      </c>
      <c r="E71" s="114" t="s">
        <v>1262</v>
      </c>
      <c r="F71" s="114" t="s">
        <v>1240</v>
      </c>
      <c r="G71" s="114" t="s">
        <v>1245</v>
      </c>
      <c r="H71" s="444">
        <v>65988857.259999998</v>
      </c>
      <c r="I71" s="454">
        <v>776.65854485183195</v>
      </c>
      <c r="J71" s="446">
        <v>-6.0823623720526299E-2</v>
      </c>
      <c r="K71" s="446">
        <v>1.057990902519057E-2</v>
      </c>
      <c r="L71" s="446">
        <v>1.4684052844778916E-2</v>
      </c>
      <c r="M71" s="297"/>
      <c r="N71" s="297"/>
      <c r="O71" s="297"/>
      <c r="P71" s="167"/>
      <c r="Q71" s="200"/>
      <c r="R71" s="77"/>
      <c r="S71" s="77"/>
    </row>
    <row r="72" spans="1:19" ht="12.75" customHeight="1">
      <c r="A72" s="136" t="s">
        <v>1480</v>
      </c>
      <c r="B72" s="447">
        <v>89809469629</v>
      </c>
      <c r="C72" s="448" t="s">
        <v>1350</v>
      </c>
      <c r="D72" s="448" t="s">
        <v>1100</v>
      </c>
      <c r="E72" s="114" t="s">
        <v>1252</v>
      </c>
      <c r="F72" s="114" t="s">
        <v>1240</v>
      </c>
      <c r="G72" s="114" t="s">
        <v>1245</v>
      </c>
      <c r="H72" s="444">
        <v>236736290.09</v>
      </c>
      <c r="I72" s="454">
        <v>763.5609376525598</v>
      </c>
      <c r="J72" s="446">
        <v>0.21261817282328566</v>
      </c>
      <c r="K72" s="446">
        <v>-6.2275052534666031E-4</v>
      </c>
      <c r="L72" s="446">
        <v>-5.7500556754863652E-4</v>
      </c>
      <c r="M72" s="297"/>
      <c r="N72" s="297"/>
      <c r="O72" s="297"/>
      <c r="P72" s="167"/>
      <c r="Q72" s="200"/>
      <c r="R72" s="77"/>
      <c r="S72" s="77"/>
    </row>
    <row r="73" spans="1:19" s="268" customFormat="1" ht="13.5" customHeight="1">
      <c r="A73" s="113" t="s">
        <v>1351</v>
      </c>
      <c r="B73" s="447">
        <v>85535430386</v>
      </c>
      <c r="C73" s="448" t="s">
        <v>1352</v>
      </c>
      <c r="D73" s="448" t="s">
        <v>1100</v>
      </c>
      <c r="E73" s="114" t="s">
        <v>1244</v>
      </c>
      <c r="F73" s="114" t="s">
        <v>1240</v>
      </c>
      <c r="G73" s="114" t="s">
        <v>1249</v>
      </c>
      <c r="H73" s="444">
        <v>166787805.03999999</v>
      </c>
      <c r="I73" s="454">
        <v>52.75863575705997</v>
      </c>
      <c r="J73" s="446">
        <v>1.5886176256040496E-2</v>
      </c>
      <c r="K73" s="446">
        <v>1.3231221697685758E-2</v>
      </c>
      <c r="L73" s="446">
        <v>0.17396014472190879</v>
      </c>
      <c r="M73" s="297"/>
      <c r="N73" s="297"/>
      <c r="O73" s="297"/>
      <c r="P73" s="167"/>
      <c r="Q73" s="200"/>
      <c r="R73" s="77"/>
      <c r="S73" s="77"/>
    </row>
    <row r="74" spans="1:19" s="268" customFormat="1" ht="13.5" customHeight="1">
      <c r="A74" s="113" t="s">
        <v>1353</v>
      </c>
      <c r="B74" s="447">
        <v>40425097619</v>
      </c>
      <c r="C74" s="448" t="s">
        <v>1354</v>
      </c>
      <c r="D74" s="448" t="s">
        <v>1100</v>
      </c>
      <c r="E74" s="114" t="s">
        <v>1244</v>
      </c>
      <c r="F74" s="114" t="s">
        <v>1240</v>
      </c>
      <c r="G74" s="114" t="s">
        <v>1245</v>
      </c>
      <c r="H74" s="444">
        <v>23318903.489999998</v>
      </c>
      <c r="I74" s="454">
        <v>871.00834755458902</v>
      </c>
      <c r="J74" s="446">
        <v>5.3564933535825698E-2</v>
      </c>
      <c r="K74" s="446">
        <v>1.1930430115551394E-2</v>
      </c>
      <c r="L74" s="446">
        <v>0.19291757411081489</v>
      </c>
      <c r="M74" s="297"/>
      <c r="N74" s="297"/>
      <c r="O74" s="297"/>
      <c r="P74" s="167"/>
      <c r="Q74" s="200"/>
      <c r="R74" s="77"/>
      <c r="S74" s="77"/>
    </row>
    <row r="75" spans="1:19" ht="13.5" customHeight="1">
      <c r="A75" s="455" t="s">
        <v>1355</v>
      </c>
      <c r="B75" s="447" t="s">
        <v>1356</v>
      </c>
      <c r="C75" s="448" t="s">
        <v>1357</v>
      </c>
      <c r="D75" s="448" t="s">
        <v>1100</v>
      </c>
      <c r="E75" s="114" t="s">
        <v>1262</v>
      </c>
      <c r="F75" s="114" t="s">
        <v>1240</v>
      </c>
      <c r="G75" s="114" t="s">
        <v>1245</v>
      </c>
      <c r="H75" s="444">
        <v>18625394.079999998</v>
      </c>
      <c r="I75" s="454">
        <v>783.11924448440288</v>
      </c>
      <c r="J75" s="446">
        <v>1.637336666932665E-3</v>
      </c>
      <c r="K75" s="446">
        <v>-1.2312853166818183E-4</v>
      </c>
      <c r="L75" s="446">
        <v>3.9270161902527079E-4</v>
      </c>
      <c r="M75" s="297"/>
      <c r="N75" s="297"/>
      <c r="O75" s="297"/>
      <c r="P75" s="167"/>
      <c r="Q75" s="200"/>
      <c r="R75" s="77"/>
      <c r="S75" s="77"/>
    </row>
    <row r="76" spans="1:19" s="268" customFormat="1" ht="12.75" customHeight="1">
      <c r="A76" s="455" t="s">
        <v>1358</v>
      </c>
      <c r="B76" s="447" t="s">
        <v>1359</v>
      </c>
      <c r="C76" s="448" t="s">
        <v>1360</v>
      </c>
      <c r="D76" s="448" t="s">
        <v>1100</v>
      </c>
      <c r="E76" s="114" t="s">
        <v>1262</v>
      </c>
      <c r="F76" s="114" t="s">
        <v>1240</v>
      </c>
      <c r="G76" s="114" t="s">
        <v>1295</v>
      </c>
      <c r="H76" s="444">
        <v>15223684.939999999</v>
      </c>
      <c r="I76" s="454">
        <v>693.5566479491182</v>
      </c>
      <c r="J76" s="446">
        <v>1.0163932714473134E-3</v>
      </c>
      <c r="K76" s="446">
        <v>-1.7709723667265198E-3</v>
      </c>
      <c r="L76" s="446">
        <v>-6.6597345936405539E-3</v>
      </c>
      <c r="M76" s="297"/>
      <c r="N76" s="297"/>
      <c r="O76" s="297"/>
      <c r="P76" s="167"/>
      <c r="Q76" s="200"/>
      <c r="R76" s="77"/>
      <c r="S76" s="77"/>
    </row>
    <row r="77" spans="1:19" ht="12.75" customHeight="1">
      <c r="A77" s="136" t="s">
        <v>1361</v>
      </c>
      <c r="B77" s="447">
        <v>61515780704</v>
      </c>
      <c r="C77" s="448" t="s">
        <v>1362</v>
      </c>
      <c r="D77" s="448" t="s">
        <v>1100</v>
      </c>
      <c r="E77" s="114" t="s">
        <v>1252</v>
      </c>
      <c r="F77" s="114" t="s">
        <v>1240</v>
      </c>
      <c r="G77" s="114" t="s">
        <v>1249</v>
      </c>
      <c r="H77" s="444">
        <v>279978446.88</v>
      </c>
      <c r="I77" s="445">
        <v>133.15646336480535</v>
      </c>
      <c r="J77" s="446">
        <v>0.12527882420125258</v>
      </c>
      <c r="K77" s="446">
        <v>1.1097388207792491E-4</v>
      </c>
      <c r="L77" s="446">
        <v>-1.1386923806067095E-4</v>
      </c>
      <c r="M77" s="297"/>
      <c r="N77" s="297"/>
      <c r="O77" s="297"/>
      <c r="P77" s="167"/>
      <c r="Q77" s="200"/>
      <c r="R77" s="77"/>
      <c r="S77" s="77"/>
    </row>
    <row r="78" spans="1:19" ht="12.75" customHeight="1">
      <c r="A78" s="136" t="s">
        <v>1363</v>
      </c>
      <c r="B78" s="447">
        <v>16128752508</v>
      </c>
      <c r="C78" s="448" t="s">
        <v>1364</v>
      </c>
      <c r="D78" s="448" t="s">
        <v>1100</v>
      </c>
      <c r="E78" s="114" t="s">
        <v>1248</v>
      </c>
      <c r="F78" s="114" t="s">
        <v>1240</v>
      </c>
      <c r="G78" s="114" t="s">
        <v>1245</v>
      </c>
      <c r="H78" s="444">
        <v>61354065.840000004</v>
      </c>
      <c r="I78" s="445">
        <v>112.85803688162547</v>
      </c>
      <c r="J78" s="446">
        <v>7.6017790378832828E-3</v>
      </c>
      <c r="K78" s="446">
        <v>3.5211680394724443E-3</v>
      </c>
      <c r="L78" s="446">
        <v>-1.6599021604294495E-2</v>
      </c>
      <c r="M78" s="297"/>
      <c r="N78" s="297"/>
      <c r="O78" s="297"/>
      <c r="P78" s="167"/>
      <c r="Q78" s="200"/>
      <c r="R78" s="77"/>
      <c r="S78" s="77"/>
    </row>
    <row r="79" spans="1:19" s="268" customFormat="1" ht="12.75" customHeight="1">
      <c r="A79" s="136" t="s">
        <v>1365</v>
      </c>
      <c r="B79" s="447" t="s">
        <v>1366</v>
      </c>
      <c r="C79" s="448" t="s">
        <v>1367</v>
      </c>
      <c r="D79" s="448" t="s">
        <v>1368</v>
      </c>
      <c r="E79" s="114" t="s">
        <v>1252</v>
      </c>
      <c r="F79" s="114" t="s">
        <v>1240</v>
      </c>
      <c r="G79" s="114" t="s">
        <v>1245</v>
      </c>
      <c r="H79" s="444">
        <v>1109266868.8</v>
      </c>
      <c r="I79" s="445">
        <v>1058.3140481281689</v>
      </c>
      <c r="J79" s="446">
        <v>-4.2975499006409845E-2</v>
      </c>
      <c r="K79" s="446">
        <v>-7.179945780627528E-3</v>
      </c>
      <c r="L79" s="446">
        <v>-2.0944586913134389E-2</v>
      </c>
      <c r="M79" s="297"/>
      <c r="N79" s="297"/>
      <c r="O79" s="297"/>
      <c r="P79" s="242"/>
      <c r="Q79" s="243"/>
      <c r="R79" s="77"/>
      <c r="S79" s="77"/>
    </row>
    <row r="80" spans="1:19" s="268" customFormat="1" ht="12.75" customHeight="1">
      <c r="A80" s="136" t="s">
        <v>1369</v>
      </c>
      <c r="B80" s="447">
        <v>97407922886</v>
      </c>
      <c r="C80" s="448" t="s">
        <v>1370</v>
      </c>
      <c r="D80" s="448" t="s">
        <v>1368</v>
      </c>
      <c r="E80" s="114" t="s">
        <v>1252</v>
      </c>
      <c r="F80" s="114" t="s">
        <v>1240</v>
      </c>
      <c r="G80" s="114" t="s">
        <v>1245</v>
      </c>
      <c r="H80" s="444">
        <v>812405298.87</v>
      </c>
      <c r="I80" s="445">
        <v>922.17023818055304</v>
      </c>
      <c r="J80" s="446">
        <v>-1.4742555778128885E-2</v>
      </c>
      <c r="K80" s="446">
        <v>-2.1308468142897663E-3</v>
      </c>
      <c r="L80" s="446">
        <v>-2.5304841748577944E-3</v>
      </c>
      <c r="M80" s="297"/>
      <c r="N80" s="297"/>
      <c r="O80" s="297"/>
      <c r="P80" s="242"/>
      <c r="Q80" s="243"/>
      <c r="R80" s="77"/>
      <c r="S80" s="77"/>
    </row>
    <row r="81" spans="1:19" s="268" customFormat="1" ht="12.75" customHeight="1">
      <c r="A81" s="136" t="s">
        <v>1371</v>
      </c>
      <c r="B81" s="447" t="s">
        <v>1372</v>
      </c>
      <c r="C81" s="448" t="s">
        <v>1373</v>
      </c>
      <c r="D81" s="448" t="s">
        <v>1368</v>
      </c>
      <c r="E81" s="114" t="s">
        <v>1262</v>
      </c>
      <c r="F81" s="114" t="s">
        <v>1240</v>
      </c>
      <c r="G81" s="114" t="s">
        <v>1295</v>
      </c>
      <c r="H81" s="444">
        <v>36256018.299999997</v>
      </c>
      <c r="I81" s="445">
        <v>641.70499735266731</v>
      </c>
      <c r="J81" s="446">
        <v>2.464799107335347E-2</v>
      </c>
      <c r="K81" s="446">
        <v>5.2003440879033747E-4</v>
      </c>
      <c r="L81" s="446" t="s">
        <v>1240</v>
      </c>
      <c r="M81" s="297"/>
      <c r="N81" s="297"/>
      <c r="O81" s="297"/>
      <c r="P81" s="242"/>
      <c r="Q81" s="243"/>
      <c r="R81" s="77"/>
      <c r="S81" s="77"/>
    </row>
    <row r="82" spans="1:19" ht="12.75" customHeight="1">
      <c r="A82" s="113" t="s">
        <v>1374</v>
      </c>
      <c r="B82" s="194">
        <v>30096106301</v>
      </c>
      <c r="C82" s="442" t="s">
        <v>1375</v>
      </c>
      <c r="D82" s="442" t="s">
        <v>1368</v>
      </c>
      <c r="E82" s="114" t="s">
        <v>1252</v>
      </c>
      <c r="F82" s="114" t="s">
        <v>1240</v>
      </c>
      <c r="G82" s="114" t="s">
        <v>1295</v>
      </c>
      <c r="H82" s="444">
        <v>466263670.95999998</v>
      </c>
      <c r="I82" s="445">
        <v>906.27387978784395</v>
      </c>
      <c r="J82" s="446">
        <v>-4.7798120997004201E-2</v>
      </c>
      <c r="K82" s="446">
        <v>-1.9196947987306645E-3</v>
      </c>
      <c r="L82" s="446">
        <v>-2.1580264196893184E-3</v>
      </c>
      <c r="M82" s="297"/>
      <c r="N82" s="297"/>
      <c r="O82" s="297"/>
      <c r="P82" s="167"/>
      <c r="Q82" s="200"/>
      <c r="R82" s="77"/>
      <c r="S82" s="77"/>
    </row>
    <row r="83" spans="1:19" ht="12.75" customHeight="1">
      <c r="A83" s="113" t="s">
        <v>1376</v>
      </c>
      <c r="B83" s="194">
        <v>18911840764</v>
      </c>
      <c r="C83" s="442" t="s">
        <v>1377</v>
      </c>
      <c r="D83" s="442" t="s">
        <v>1368</v>
      </c>
      <c r="E83" s="114" t="s">
        <v>1244</v>
      </c>
      <c r="F83" s="114" t="s">
        <v>1240</v>
      </c>
      <c r="G83" s="114" t="s">
        <v>1245</v>
      </c>
      <c r="H83" s="444">
        <v>342093299.52999997</v>
      </c>
      <c r="I83" s="445">
        <v>111.59607624947175</v>
      </c>
      <c r="J83" s="446">
        <v>5.135085283589369E-2</v>
      </c>
      <c r="K83" s="446">
        <v>7.5301970532948292E-3</v>
      </c>
      <c r="L83" s="446">
        <v>0.1765962361732698</v>
      </c>
      <c r="M83" s="297"/>
      <c r="N83" s="297"/>
      <c r="O83" s="297"/>
      <c r="P83" s="167"/>
      <c r="Q83" s="200"/>
      <c r="R83" s="77"/>
      <c r="S83" s="77"/>
    </row>
    <row r="84" spans="1:19" ht="12.75" customHeight="1">
      <c r="A84" s="113" t="s">
        <v>1487</v>
      </c>
      <c r="B84" s="194" t="s">
        <v>1488</v>
      </c>
      <c r="C84" s="442" t="s">
        <v>1489</v>
      </c>
      <c r="D84" s="442" t="s">
        <v>1368</v>
      </c>
      <c r="E84" s="114" t="s">
        <v>1262</v>
      </c>
      <c r="F84" s="114" t="s">
        <v>1240</v>
      </c>
      <c r="G84" s="114" t="s">
        <v>1245</v>
      </c>
      <c r="H84" s="444">
        <v>26456774.920000002</v>
      </c>
      <c r="I84" s="445">
        <v>774.78865070839151</v>
      </c>
      <c r="J84" s="446">
        <v>0.15114833893265955</v>
      </c>
      <c r="K84" s="446">
        <v>3.8676266873419518E-2</v>
      </c>
      <c r="L84" s="446" t="s">
        <v>1240</v>
      </c>
      <c r="M84" s="297"/>
      <c r="N84" s="297"/>
      <c r="O84" s="297"/>
      <c r="P84" s="167"/>
      <c r="Q84" s="200"/>
      <c r="R84" s="77"/>
      <c r="S84" s="77"/>
    </row>
    <row r="85" spans="1:19" ht="12.75" customHeight="1">
      <c r="A85" s="113" t="s">
        <v>1378</v>
      </c>
      <c r="B85" s="194" t="s">
        <v>1379</v>
      </c>
      <c r="C85" s="442" t="s">
        <v>1380</v>
      </c>
      <c r="D85" s="442" t="s">
        <v>1368</v>
      </c>
      <c r="E85" s="114" t="s">
        <v>1252</v>
      </c>
      <c r="F85" s="114" t="s">
        <v>1240</v>
      </c>
      <c r="G85" s="114" t="s">
        <v>1245</v>
      </c>
      <c r="H85" s="444">
        <v>347100899.72000003</v>
      </c>
      <c r="I85" s="445">
        <v>762.19405636506531</v>
      </c>
      <c r="J85" s="446">
        <v>-6.9751825017767E-2</v>
      </c>
      <c r="K85" s="446">
        <v>-3.3359685199706446E-3</v>
      </c>
      <c r="L85" s="446">
        <v>-2.736234982841923E-4</v>
      </c>
      <c r="M85" s="297"/>
      <c r="N85" s="297"/>
      <c r="O85" s="297"/>
      <c r="P85" s="167"/>
      <c r="Q85" s="200"/>
      <c r="R85" s="77"/>
      <c r="S85" s="77"/>
    </row>
    <row r="86" spans="1:19" ht="12.75" customHeight="1">
      <c r="A86" s="113" t="s">
        <v>1381</v>
      </c>
      <c r="B86" s="194">
        <v>62937824927</v>
      </c>
      <c r="C86" s="442" t="s">
        <v>1382</v>
      </c>
      <c r="D86" s="442" t="s">
        <v>1368</v>
      </c>
      <c r="E86" s="114" t="s">
        <v>1262</v>
      </c>
      <c r="F86" s="114" t="s">
        <v>1240</v>
      </c>
      <c r="G86" s="114" t="s">
        <v>1245</v>
      </c>
      <c r="H86" s="444">
        <v>147564564.16</v>
      </c>
      <c r="I86" s="445">
        <v>847.36119239643313</v>
      </c>
      <c r="J86" s="446">
        <v>6.5257965824382591E-2</v>
      </c>
      <c r="K86" s="446">
        <v>7.705564148065891E-3</v>
      </c>
      <c r="L86" s="446">
        <v>3.0628709526150821E-2</v>
      </c>
      <c r="M86" s="297"/>
      <c r="N86" s="297"/>
      <c r="O86" s="297"/>
      <c r="P86" s="167"/>
      <c r="Q86" s="200"/>
      <c r="R86" s="77"/>
      <c r="S86" s="77"/>
    </row>
    <row r="87" spans="1:19" ht="12.75" customHeight="1">
      <c r="A87" s="136" t="s">
        <v>1383</v>
      </c>
      <c r="B87" s="194">
        <v>52772437018</v>
      </c>
      <c r="C87" s="442" t="s">
        <v>1384</v>
      </c>
      <c r="D87" s="442" t="s">
        <v>1368</v>
      </c>
      <c r="E87" s="114" t="s">
        <v>1248</v>
      </c>
      <c r="F87" s="114" t="s">
        <v>1240</v>
      </c>
      <c r="G87" s="114" t="s">
        <v>1245</v>
      </c>
      <c r="H87" s="444">
        <v>462606756.95999998</v>
      </c>
      <c r="I87" s="445">
        <v>146.30534038311134</v>
      </c>
      <c r="J87" s="446">
        <v>5.6229934815338778E-2</v>
      </c>
      <c r="K87" s="446">
        <v>2.0032768057246075E-2</v>
      </c>
      <c r="L87" s="446">
        <v>8.7181094470563103E-2</v>
      </c>
      <c r="M87" s="297"/>
      <c r="N87" s="297"/>
      <c r="O87" s="297"/>
      <c r="P87" s="167"/>
      <c r="Q87" s="200"/>
      <c r="R87" s="77"/>
      <c r="S87" s="77"/>
    </row>
    <row r="88" spans="1:19" ht="12.75" customHeight="1">
      <c r="A88" s="113" t="s">
        <v>1385</v>
      </c>
      <c r="B88" s="194" t="s">
        <v>1386</v>
      </c>
      <c r="C88" s="442" t="s">
        <v>1387</v>
      </c>
      <c r="D88" s="442" t="s">
        <v>1368</v>
      </c>
      <c r="E88" s="114" t="s">
        <v>1262</v>
      </c>
      <c r="F88" s="114" t="s">
        <v>1240</v>
      </c>
      <c r="G88" s="114" t="s">
        <v>1245</v>
      </c>
      <c r="H88" s="444">
        <v>23501765.359999999</v>
      </c>
      <c r="I88" s="445">
        <v>765.36136448847833</v>
      </c>
      <c r="J88" s="446">
        <v>-8.3603738666901961E-3</v>
      </c>
      <c r="K88" s="446">
        <v>6.8993242238546415E-4</v>
      </c>
      <c r="L88" s="446">
        <v>1.3737254893251283E-2</v>
      </c>
      <c r="M88" s="297"/>
      <c r="N88" s="297"/>
      <c r="O88" s="297"/>
      <c r="P88" s="167"/>
      <c r="Q88" s="200"/>
      <c r="R88" s="77"/>
      <c r="S88" s="77"/>
    </row>
    <row r="89" spans="1:19" ht="12.75" customHeight="1">
      <c r="A89" s="113" t="s">
        <v>1388</v>
      </c>
      <c r="B89" s="194" t="s">
        <v>1389</v>
      </c>
      <c r="C89" s="442" t="s">
        <v>1390</v>
      </c>
      <c r="D89" s="442" t="s">
        <v>1368</v>
      </c>
      <c r="E89" s="114" t="s">
        <v>1262</v>
      </c>
      <c r="F89" s="114" t="s">
        <v>1240</v>
      </c>
      <c r="G89" s="114" t="s">
        <v>1245</v>
      </c>
      <c r="H89" s="444">
        <v>39830298.43</v>
      </c>
      <c r="I89" s="445">
        <v>766.74773379856993</v>
      </c>
      <c r="J89" s="446">
        <v>1.2680319813020979E-3</v>
      </c>
      <c r="K89" s="446">
        <v>-4.861049294939912E-3</v>
      </c>
      <c r="L89" s="446">
        <v>-8.4439587973760277E-3</v>
      </c>
      <c r="M89" s="297"/>
      <c r="N89" s="297"/>
      <c r="O89" s="297"/>
      <c r="P89" s="167"/>
      <c r="Q89" s="200"/>
      <c r="R89" s="77"/>
      <c r="S89" s="77"/>
    </row>
    <row r="90" spans="1:19" ht="12.75" customHeight="1">
      <c r="A90" s="113" t="s">
        <v>1391</v>
      </c>
      <c r="B90" s="194">
        <v>31076456551</v>
      </c>
      <c r="C90" s="442" t="s">
        <v>1392</v>
      </c>
      <c r="D90" s="442" t="s">
        <v>1368</v>
      </c>
      <c r="E90" s="114" t="s">
        <v>1252</v>
      </c>
      <c r="F90" s="114" t="s">
        <v>1240</v>
      </c>
      <c r="G90" s="114" t="s">
        <v>1249</v>
      </c>
      <c r="H90" s="444">
        <v>503199377.07999998</v>
      </c>
      <c r="I90" s="445">
        <v>106.19544516898803</v>
      </c>
      <c r="J90" s="446">
        <v>6.9528149629753955E-3</v>
      </c>
      <c r="K90" s="446">
        <v>-7.1134646974058136E-4</v>
      </c>
      <c r="L90" s="446">
        <v>2.9294628755744956E-3</v>
      </c>
      <c r="M90" s="297"/>
      <c r="N90" s="297"/>
      <c r="O90" s="297"/>
      <c r="P90" s="167"/>
      <c r="Q90" s="200"/>
      <c r="R90" s="77"/>
      <c r="S90" s="77"/>
    </row>
    <row r="91" spans="1:19" ht="12.75" customHeight="1">
      <c r="A91" s="113" t="s">
        <v>1393</v>
      </c>
      <c r="B91" s="194">
        <v>66324185184</v>
      </c>
      <c r="C91" s="442" t="s">
        <v>1394</v>
      </c>
      <c r="D91" s="442" t="s">
        <v>1368</v>
      </c>
      <c r="E91" s="114" t="s">
        <v>1252</v>
      </c>
      <c r="F91" s="114" t="s">
        <v>1240</v>
      </c>
      <c r="G91" s="114" t="s">
        <v>1249</v>
      </c>
      <c r="H91" s="444">
        <v>860919738.97000003</v>
      </c>
      <c r="I91" s="445">
        <v>144.55557430943566</v>
      </c>
      <c r="J91" s="446">
        <v>7.1103556123484735E-2</v>
      </c>
      <c r="K91" s="446">
        <v>-3.2978620066814734E-4</v>
      </c>
      <c r="L91" s="446">
        <v>3.2254159459934595E-3</v>
      </c>
      <c r="M91" s="297"/>
      <c r="N91" s="297"/>
      <c r="O91" s="297"/>
      <c r="P91" s="167"/>
      <c r="Q91" s="200"/>
      <c r="R91" s="77"/>
      <c r="S91" s="77"/>
    </row>
    <row r="92" spans="1:19" ht="12.75" customHeight="1">
      <c r="A92" s="113" t="s">
        <v>1395</v>
      </c>
      <c r="B92" s="194">
        <v>89187481269</v>
      </c>
      <c r="C92" s="442" t="s">
        <v>1396</v>
      </c>
      <c r="D92" s="442" t="s">
        <v>1397</v>
      </c>
      <c r="E92" s="114" t="s">
        <v>1262</v>
      </c>
      <c r="F92" s="114" t="s">
        <v>1240</v>
      </c>
      <c r="G92" s="114" t="s">
        <v>1245</v>
      </c>
      <c r="H92" s="444">
        <v>164641542.79339999</v>
      </c>
      <c r="I92" s="445">
        <v>841.32928764129667</v>
      </c>
      <c r="J92" s="446">
        <v>8.6148923741235839E-2</v>
      </c>
      <c r="K92" s="446">
        <v>4.2759582109175298E-3</v>
      </c>
      <c r="L92" s="446">
        <v>1.900875912278166E-2</v>
      </c>
      <c r="M92" s="297"/>
      <c r="N92" s="297"/>
      <c r="O92" s="297"/>
      <c r="P92" s="167"/>
      <c r="Q92" s="200"/>
      <c r="R92" s="77"/>
      <c r="S92" s="77"/>
    </row>
    <row r="93" spans="1:19" ht="12.75" customHeight="1">
      <c r="A93" s="113" t="s">
        <v>1398</v>
      </c>
      <c r="B93" s="194" t="s">
        <v>1399</v>
      </c>
      <c r="C93" s="442" t="s">
        <v>1400</v>
      </c>
      <c r="D93" s="442" t="s">
        <v>1397</v>
      </c>
      <c r="E93" s="114" t="s">
        <v>1252</v>
      </c>
      <c r="F93" s="114" t="s">
        <v>1240</v>
      </c>
      <c r="G93" s="114" t="s">
        <v>1245</v>
      </c>
      <c r="H93" s="444">
        <v>477380300.72890002</v>
      </c>
      <c r="I93" s="445">
        <v>844.37171793952064</v>
      </c>
      <c r="J93" s="446">
        <v>-7.1947015700180361E-2</v>
      </c>
      <c r="K93" s="446">
        <v>-5.900484098691039E-3</v>
      </c>
      <c r="L93" s="446">
        <v>-1.8668144298364275E-2</v>
      </c>
      <c r="M93" s="297"/>
      <c r="N93" s="297"/>
      <c r="O93" s="297"/>
      <c r="P93" s="167"/>
      <c r="Q93" s="200"/>
      <c r="R93" s="77"/>
      <c r="S93" s="77"/>
    </row>
    <row r="94" spans="1:19" ht="12.75" customHeight="1">
      <c r="A94" s="113" t="s">
        <v>1401</v>
      </c>
      <c r="B94" s="194">
        <v>27751007165</v>
      </c>
      <c r="C94" s="442" t="s">
        <v>1402</v>
      </c>
      <c r="D94" s="442" t="s">
        <v>1397</v>
      </c>
      <c r="E94" s="114" t="s">
        <v>1252</v>
      </c>
      <c r="F94" s="114" t="s">
        <v>1240</v>
      </c>
      <c r="G94" s="114" t="s">
        <v>1245</v>
      </c>
      <c r="H94" s="444">
        <v>34371828.790399998</v>
      </c>
      <c r="I94" s="445">
        <v>793.01220316014383</v>
      </c>
      <c r="J94" s="446">
        <v>-4.4624481288627615E-3</v>
      </c>
      <c r="K94" s="446">
        <v>-6.2121924223428326E-3</v>
      </c>
      <c r="L94" s="446">
        <v>-6.6756723226844006E-3</v>
      </c>
      <c r="M94" s="297"/>
      <c r="N94" s="297"/>
      <c r="O94" s="297"/>
      <c r="P94" s="167"/>
      <c r="Q94" s="200"/>
      <c r="R94" s="77"/>
      <c r="S94" s="77"/>
    </row>
    <row r="95" spans="1:19" ht="12.75" customHeight="1">
      <c r="A95" s="136" t="s">
        <v>1403</v>
      </c>
      <c r="B95" s="194">
        <v>20010251059</v>
      </c>
      <c r="C95" s="442" t="s">
        <v>1404</v>
      </c>
      <c r="D95" s="442" t="s">
        <v>1397</v>
      </c>
      <c r="E95" s="114" t="s">
        <v>1252</v>
      </c>
      <c r="F95" s="114" t="s">
        <v>1240</v>
      </c>
      <c r="G95" s="114" t="s">
        <v>1245</v>
      </c>
      <c r="H95" s="444">
        <v>275328226.71060002</v>
      </c>
      <c r="I95" s="445">
        <v>804.50660189402709</v>
      </c>
      <c r="J95" s="446">
        <v>-0.1129409307014374</v>
      </c>
      <c r="K95" s="446">
        <v>-2.4772729796119775E-3</v>
      </c>
      <c r="L95" s="446">
        <v>-4.1621030786078705E-3</v>
      </c>
      <c r="M95" s="297"/>
      <c r="N95" s="297"/>
      <c r="O95" s="297"/>
      <c r="P95" s="167"/>
      <c r="Q95" s="200"/>
      <c r="R95" s="77"/>
      <c r="S95" s="77"/>
    </row>
    <row r="96" spans="1:19" ht="12.75" customHeight="1">
      <c r="A96" s="136" t="s">
        <v>1405</v>
      </c>
      <c r="B96" s="194" t="s">
        <v>1406</v>
      </c>
      <c r="C96" s="442" t="s">
        <v>1407</v>
      </c>
      <c r="D96" s="442" t="s">
        <v>1397</v>
      </c>
      <c r="E96" s="114" t="s">
        <v>1252</v>
      </c>
      <c r="F96" s="114" t="s">
        <v>1240</v>
      </c>
      <c r="G96" s="114" t="s">
        <v>1249</v>
      </c>
      <c r="H96" s="444">
        <v>252299958.47749999</v>
      </c>
      <c r="I96" s="445">
        <v>103.63164187897689</v>
      </c>
      <c r="J96" s="446">
        <v>-7.0218529941083352E-2</v>
      </c>
      <c r="K96" s="446">
        <v>-6.5655476653969647E-4</v>
      </c>
      <c r="L96" s="446">
        <v>-2.3550127245081098E-3</v>
      </c>
      <c r="M96" s="297"/>
      <c r="N96" s="297"/>
      <c r="O96" s="297"/>
      <c r="P96" s="167"/>
      <c r="Q96" s="200"/>
      <c r="R96" s="77"/>
      <c r="S96" s="77"/>
    </row>
    <row r="97" spans="1:19" ht="12.75" customHeight="1">
      <c r="A97" s="113" t="s">
        <v>1408</v>
      </c>
      <c r="B97" s="194" t="s">
        <v>1409</v>
      </c>
      <c r="C97" s="442" t="s">
        <v>1410</v>
      </c>
      <c r="D97" s="442" t="s">
        <v>1397</v>
      </c>
      <c r="E97" s="114" t="s">
        <v>1252</v>
      </c>
      <c r="F97" s="114" t="s">
        <v>1240</v>
      </c>
      <c r="G97" s="114" t="s">
        <v>1295</v>
      </c>
      <c r="H97" s="444">
        <v>147512396.06</v>
      </c>
      <c r="I97" s="445">
        <v>662.11400471242632</v>
      </c>
      <c r="J97" s="446">
        <v>3.0703193655119199E-2</v>
      </c>
      <c r="K97" s="446">
        <v>-2.1952401830419577E-3</v>
      </c>
      <c r="L97" s="446">
        <v>-3.2530775849316518E-3</v>
      </c>
      <c r="M97" s="297"/>
      <c r="N97" s="297"/>
      <c r="O97" s="297"/>
      <c r="P97" s="167"/>
      <c r="Q97" s="200"/>
      <c r="R97" s="77"/>
      <c r="S97" s="77"/>
    </row>
    <row r="98" spans="1:19" s="268" customFormat="1" ht="12.75" customHeight="1">
      <c r="A98" s="113" t="s">
        <v>1411</v>
      </c>
      <c r="B98" s="194" t="s">
        <v>1412</v>
      </c>
      <c r="C98" s="442" t="s">
        <v>1413</v>
      </c>
      <c r="D98" s="442" t="s">
        <v>1397</v>
      </c>
      <c r="E98" s="114" t="s">
        <v>1268</v>
      </c>
      <c r="F98" s="114" t="s">
        <v>1240</v>
      </c>
      <c r="G98" s="114" t="s">
        <v>1245</v>
      </c>
      <c r="H98" s="444">
        <v>8721805.9967999998</v>
      </c>
      <c r="I98" s="445">
        <v>735.62869859850923</v>
      </c>
      <c r="J98" s="446">
        <v>-3.271169776113747E-3</v>
      </c>
      <c r="K98" s="446">
        <v>-5.0280850031748647E-3</v>
      </c>
      <c r="L98" s="446">
        <v>-5.0759695066755484E-3</v>
      </c>
      <c r="M98" s="297"/>
      <c r="N98" s="297"/>
      <c r="O98" s="297"/>
      <c r="P98" s="167"/>
      <c r="Q98" s="200"/>
      <c r="R98" s="77"/>
      <c r="S98" s="77"/>
    </row>
    <row r="99" spans="1:19" s="268" customFormat="1" ht="12.75" customHeight="1">
      <c r="A99" s="113" t="s">
        <v>1414</v>
      </c>
      <c r="B99" s="194" t="s">
        <v>1415</v>
      </c>
      <c r="C99" s="442" t="s">
        <v>1416</v>
      </c>
      <c r="D99" s="442" t="s">
        <v>1397</v>
      </c>
      <c r="E99" s="114" t="s">
        <v>1268</v>
      </c>
      <c r="F99" s="114" t="s">
        <v>1240</v>
      </c>
      <c r="G99" s="114" t="s">
        <v>1245</v>
      </c>
      <c r="H99" s="444">
        <v>29057724.248199999</v>
      </c>
      <c r="I99" s="445">
        <v>1032.161614591728</v>
      </c>
      <c r="J99" s="446">
        <v>3.3752698479378784E-2</v>
      </c>
      <c r="K99" s="446">
        <v>5.7145692792609504E-2</v>
      </c>
      <c r="L99" s="446">
        <v>0.19146077743390522</v>
      </c>
      <c r="M99" s="297"/>
      <c r="N99" s="297"/>
      <c r="O99" s="297"/>
      <c r="P99" s="167"/>
      <c r="Q99" s="200"/>
      <c r="R99" s="77"/>
      <c r="S99" s="77"/>
    </row>
    <row r="100" spans="1:19" s="268" customFormat="1" ht="12.75" customHeight="1">
      <c r="A100" s="113" t="s">
        <v>1417</v>
      </c>
      <c r="B100" s="194">
        <v>79301865686</v>
      </c>
      <c r="C100" s="442" t="s">
        <v>1418</v>
      </c>
      <c r="D100" s="442" t="s">
        <v>1397</v>
      </c>
      <c r="E100" s="114" t="s">
        <v>1262</v>
      </c>
      <c r="F100" s="114" t="s">
        <v>1240</v>
      </c>
      <c r="G100" s="114" t="s">
        <v>1245</v>
      </c>
      <c r="H100" s="444">
        <v>134784167.7705</v>
      </c>
      <c r="I100" s="445">
        <v>930.56180321623117</v>
      </c>
      <c r="J100" s="446">
        <v>3.0411301673754609E-2</v>
      </c>
      <c r="K100" s="446">
        <v>1.5559347634913845E-2</v>
      </c>
      <c r="L100" s="446">
        <v>7.4616643021815809E-2</v>
      </c>
      <c r="M100" s="297"/>
      <c r="N100" s="297"/>
      <c r="O100" s="297"/>
      <c r="P100" s="167"/>
      <c r="Q100" s="200"/>
      <c r="R100" s="77"/>
      <c r="S100" s="77"/>
    </row>
    <row r="101" spans="1:19" s="268" customFormat="1" ht="12.75" customHeight="1">
      <c r="A101" s="113" t="s">
        <v>1419</v>
      </c>
      <c r="B101" s="194" t="s">
        <v>1420</v>
      </c>
      <c r="C101" s="442" t="s">
        <v>1421</v>
      </c>
      <c r="D101" s="442" t="s">
        <v>1397</v>
      </c>
      <c r="E101" s="114" t="s">
        <v>1268</v>
      </c>
      <c r="F101" s="114" t="s">
        <v>1240</v>
      </c>
      <c r="G101" s="114" t="s">
        <v>1245</v>
      </c>
      <c r="H101" s="444">
        <v>224340281.63429999</v>
      </c>
      <c r="I101" s="445">
        <v>847.69973131099857</v>
      </c>
      <c r="J101" s="446">
        <v>0.15057480057491346</v>
      </c>
      <c r="K101" s="446">
        <v>2.296081068624245E-2</v>
      </c>
      <c r="L101" s="446">
        <v>0.10635743205714299</v>
      </c>
      <c r="M101" s="297"/>
      <c r="N101" s="297"/>
      <c r="O101" s="297"/>
      <c r="P101" s="167"/>
      <c r="Q101" s="200"/>
      <c r="R101" s="77"/>
      <c r="S101" s="77"/>
    </row>
    <row r="102" spans="1:19" s="268" customFormat="1" ht="12.75" customHeight="1">
      <c r="A102" s="113" t="s">
        <v>1541</v>
      </c>
      <c r="B102" s="194" t="s">
        <v>1542</v>
      </c>
      <c r="C102" s="442" t="s">
        <v>1543</v>
      </c>
      <c r="D102" s="442" t="s">
        <v>1397</v>
      </c>
      <c r="E102" s="114" t="s">
        <v>1252</v>
      </c>
      <c r="F102" s="114" t="s">
        <v>1240</v>
      </c>
      <c r="G102" s="114" t="s">
        <v>1295</v>
      </c>
      <c r="H102" s="444">
        <v>22977788.953499999</v>
      </c>
      <c r="I102" s="445">
        <v>644.45236210970438</v>
      </c>
      <c r="J102" s="446" t="s">
        <v>1240</v>
      </c>
      <c r="K102" s="446" t="s">
        <v>1240</v>
      </c>
      <c r="L102" s="446" t="s">
        <v>1240</v>
      </c>
      <c r="M102" s="297"/>
      <c r="N102" s="297"/>
      <c r="O102" s="297"/>
      <c r="P102" s="167"/>
      <c r="Q102" s="200"/>
      <c r="R102" s="77"/>
      <c r="S102" s="77"/>
    </row>
    <row r="103" spans="1:19" s="268" customFormat="1" ht="12.75" customHeight="1">
      <c r="A103" s="113" t="s">
        <v>1422</v>
      </c>
      <c r="B103" s="194" t="s">
        <v>1423</v>
      </c>
      <c r="C103" s="442" t="s">
        <v>1424</v>
      </c>
      <c r="D103" s="442" t="s">
        <v>1397</v>
      </c>
      <c r="E103" s="114" t="s">
        <v>1262</v>
      </c>
      <c r="F103" s="114" t="s">
        <v>1240</v>
      </c>
      <c r="G103" s="114" t="s">
        <v>1245</v>
      </c>
      <c r="H103" s="444">
        <v>79652907.907299995</v>
      </c>
      <c r="I103" s="445">
        <v>752.23140669660665</v>
      </c>
      <c r="J103" s="446">
        <v>0.23394435182571183</v>
      </c>
      <c r="K103" s="446">
        <v>1.713686556394034E-3</v>
      </c>
      <c r="L103" s="446" t="s">
        <v>1240</v>
      </c>
      <c r="M103" s="297"/>
      <c r="N103" s="297"/>
      <c r="O103" s="297"/>
      <c r="P103" s="167"/>
      <c r="Q103" s="200"/>
      <c r="R103" s="77"/>
      <c r="S103" s="77"/>
    </row>
    <row r="104" spans="1:19" s="268" customFormat="1" ht="12.75" customHeight="1">
      <c r="A104" s="113" t="s">
        <v>1425</v>
      </c>
      <c r="B104" s="194">
        <v>37884602446</v>
      </c>
      <c r="C104" s="442" t="s">
        <v>1426</v>
      </c>
      <c r="D104" s="442" t="s">
        <v>80</v>
      </c>
      <c r="E104" s="114" t="s">
        <v>1244</v>
      </c>
      <c r="F104" s="114" t="s">
        <v>1240</v>
      </c>
      <c r="G104" s="114" t="s">
        <v>1249</v>
      </c>
      <c r="H104" s="444">
        <v>202439813.90759999</v>
      </c>
      <c r="I104" s="445">
        <v>138.56611683725845</v>
      </c>
      <c r="J104" s="446">
        <v>2.2506411427125617E-3</v>
      </c>
      <c r="K104" s="446">
        <v>8.2582722705917266E-3</v>
      </c>
      <c r="L104" s="446">
        <v>0.16649406381599863</v>
      </c>
      <c r="M104" s="297"/>
      <c r="N104" s="297"/>
      <c r="O104" s="297"/>
      <c r="P104" s="167"/>
      <c r="Q104" s="200"/>
      <c r="R104" s="77"/>
      <c r="S104" s="77"/>
    </row>
    <row r="105" spans="1:19" s="268" customFormat="1" ht="12.75" customHeight="1">
      <c r="A105" s="113" t="s">
        <v>1544</v>
      </c>
      <c r="B105" s="194" t="s">
        <v>1427</v>
      </c>
      <c r="C105" s="442" t="s">
        <v>1428</v>
      </c>
      <c r="D105" s="442" t="s">
        <v>80</v>
      </c>
      <c r="E105" s="114" t="s">
        <v>1252</v>
      </c>
      <c r="F105" s="114" t="s">
        <v>1240</v>
      </c>
      <c r="G105" s="114" t="s">
        <v>1295</v>
      </c>
      <c r="H105" s="444">
        <v>89141906.254500002</v>
      </c>
      <c r="I105" s="445">
        <v>714.44355565019703</v>
      </c>
      <c r="J105" s="446">
        <v>-4.5277293943165597E-3</v>
      </c>
      <c r="K105" s="446">
        <v>-3.624900159416522E-3</v>
      </c>
      <c r="L105" s="446">
        <v>-3.8963584624538417E-3</v>
      </c>
      <c r="M105" s="297"/>
      <c r="N105" s="297"/>
      <c r="O105" s="297"/>
      <c r="P105" s="167"/>
      <c r="Q105" s="200"/>
      <c r="R105" s="77"/>
      <c r="S105" s="77"/>
    </row>
    <row r="106" spans="1:19" s="268" customFormat="1" ht="12.75" customHeight="1">
      <c r="A106" s="113" t="s">
        <v>1429</v>
      </c>
      <c r="B106" s="194">
        <v>94465089647</v>
      </c>
      <c r="C106" s="442" t="s">
        <v>1430</v>
      </c>
      <c r="D106" s="442" t="s">
        <v>80</v>
      </c>
      <c r="E106" s="114" t="s">
        <v>1252</v>
      </c>
      <c r="F106" s="114" t="s">
        <v>1240</v>
      </c>
      <c r="G106" s="114" t="s">
        <v>1245</v>
      </c>
      <c r="H106" s="444">
        <v>1920446778.0056</v>
      </c>
      <c r="I106" s="445">
        <v>1592.0628537895839</v>
      </c>
      <c r="J106" s="446">
        <v>-1.7792266342593122E-2</v>
      </c>
      <c r="K106" s="446">
        <v>-7.473393370045045E-3</v>
      </c>
      <c r="L106" s="446">
        <v>-1.0714072354311432E-2</v>
      </c>
      <c r="M106" s="297"/>
      <c r="N106" s="297"/>
      <c r="O106" s="297"/>
      <c r="P106" s="167"/>
      <c r="Q106" s="200"/>
      <c r="R106" s="77"/>
      <c r="S106" s="77"/>
    </row>
    <row r="107" spans="1:19" s="268" customFormat="1" ht="12.75" customHeight="1">
      <c r="A107" s="113" t="s">
        <v>1431</v>
      </c>
      <c r="B107" s="194">
        <v>78935969676</v>
      </c>
      <c r="C107" s="442" t="s">
        <v>1432</v>
      </c>
      <c r="D107" s="442" t="s">
        <v>80</v>
      </c>
      <c r="E107" s="114" t="s">
        <v>1244</v>
      </c>
      <c r="F107" s="114" t="s">
        <v>1240</v>
      </c>
      <c r="G107" s="114" t="s">
        <v>1245</v>
      </c>
      <c r="H107" s="444">
        <v>82645904.862599999</v>
      </c>
      <c r="I107" s="445">
        <v>911.27763821889437</v>
      </c>
      <c r="J107" s="446">
        <v>-8.6730145581139784E-3</v>
      </c>
      <c r="K107" s="446">
        <v>6.2685638166144475E-3</v>
      </c>
      <c r="L107" s="446">
        <v>-4.9068840894064714E-2</v>
      </c>
      <c r="M107" s="297"/>
      <c r="N107" s="297"/>
      <c r="O107" s="297"/>
      <c r="P107" s="167"/>
      <c r="Q107" s="200"/>
      <c r="R107" s="77"/>
      <c r="S107" s="77"/>
    </row>
    <row r="108" spans="1:19" s="268" customFormat="1" ht="12.75" customHeight="1">
      <c r="A108" s="113" t="s">
        <v>1433</v>
      </c>
      <c r="B108" s="194" t="s">
        <v>1434</v>
      </c>
      <c r="C108" s="442" t="s">
        <v>1435</v>
      </c>
      <c r="D108" s="442" t="s">
        <v>80</v>
      </c>
      <c r="E108" s="114" t="s">
        <v>1262</v>
      </c>
      <c r="F108" s="114" t="s">
        <v>1240</v>
      </c>
      <c r="G108" s="114" t="s">
        <v>1245</v>
      </c>
      <c r="H108" s="444">
        <v>65113360.8979</v>
      </c>
      <c r="I108" s="445">
        <v>816.24017871590786</v>
      </c>
      <c r="J108" s="446">
        <v>-4.077709536609575E-5</v>
      </c>
      <c r="K108" s="446">
        <v>-1.7982928623017091E-3</v>
      </c>
      <c r="L108" s="446">
        <v>-6.997829056635152E-3</v>
      </c>
      <c r="M108" s="297"/>
      <c r="N108" s="297"/>
      <c r="O108" s="297"/>
      <c r="P108" s="167"/>
      <c r="Q108" s="200"/>
      <c r="R108" s="77"/>
      <c r="S108" s="77"/>
    </row>
    <row r="109" spans="1:19" s="268" customFormat="1" ht="12.75" customHeight="1">
      <c r="A109" s="113" t="s">
        <v>1436</v>
      </c>
      <c r="B109" s="194" t="s">
        <v>1437</v>
      </c>
      <c r="C109" s="442" t="s">
        <v>1438</v>
      </c>
      <c r="D109" s="442" t="s">
        <v>80</v>
      </c>
      <c r="E109" s="114" t="s">
        <v>1262</v>
      </c>
      <c r="F109" s="114" t="s">
        <v>1240</v>
      </c>
      <c r="G109" s="114" t="s">
        <v>1295</v>
      </c>
      <c r="H109" s="444">
        <v>97400325.830699995</v>
      </c>
      <c r="I109" s="445">
        <v>710.43085031577164</v>
      </c>
      <c r="J109" s="446">
        <v>-2.4865757710612613E-3</v>
      </c>
      <c r="K109" s="446">
        <v>-4.3233176774584159E-3</v>
      </c>
      <c r="L109" s="446">
        <v>-1.3428321445997482E-2</v>
      </c>
      <c r="M109" s="297"/>
      <c r="N109" s="297"/>
      <c r="O109" s="297"/>
      <c r="P109" s="167"/>
      <c r="Q109" s="200"/>
      <c r="R109" s="77"/>
      <c r="S109" s="77"/>
    </row>
    <row r="110" spans="1:19" s="268" customFormat="1" ht="12.75" customHeight="1">
      <c r="A110" s="113" t="s">
        <v>1439</v>
      </c>
      <c r="B110" s="194">
        <v>35313366580</v>
      </c>
      <c r="C110" s="442" t="s">
        <v>1440</v>
      </c>
      <c r="D110" s="442" t="s">
        <v>80</v>
      </c>
      <c r="E110" s="114" t="s">
        <v>1252</v>
      </c>
      <c r="F110" s="114" t="s">
        <v>1441</v>
      </c>
      <c r="G110" s="114" t="s">
        <v>1245</v>
      </c>
      <c r="H110" s="444">
        <v>151205285.71529999</v>
      </c>
      <c r="I110" s="445">
        <v>1140.4502</v>
      </c>
      <c r="J110" s="446">
        <v>2.9959216842468939E-2</v>
      </c>
      <c r="K110" s="446">
        <v>2.1748594602133409E-5</v>
      </c>
      <c r="L110" s="446">
        <v>2.2730297883948314E-3</v>
      </c>
      <c r="M110" s="297"/>
      <c r="N110" s="297"/>
      <c r="O110" s="297"/>
      <c r="P110" s="167"/>
      <c r="Q110" s="200"/>
      <c r="R110" s="77"/>
      <c r="S110" s="77"/>
    </row>
    <row r="111" spans="1:19" s="268" customFormat="1" ht="12.75" customHeight="1">
      <c r="A111" s="113" t="s">
        <v>1240</v>
      </c>
      <c r="B111" s="194" t="s">
        <v>1240</v>
      </c>
      <c r="C111" s="442" t="s">
        <v>1240</v>
      </c>
      <c r="D111" s="442" t="s">
        <v>1240</v>
      </c>
      <c r="E111" s="114" t="s">
        <v>1240</v>
      </c>
      <c r="F111" s="114" t="s">
        <v>1442</v>
      </c>
      <c r="G111" s="114" t="s">
        <v>1245</v>
      </c>
      <c r="H111" s="444">
        <v>746417853.44990003</v>
      </c>
      <c r="I111" s="445">
        <v>1140.4502</v>
      </c>
      <c r="J111" s="446">
        <v>9.6126140566928253E-2</v>
      </c>
      <c r="K111" s="446">
        <v>2.1748594602133409E-5</v>
      </c>
      <c r="L111" s="446">
        <v>2.2730297883948314E-3</v>
      </c>
      <c r="M111" s="297"/>
      <c r="N111" s="297"/>
      <c r="O111" s="297"/>
      <c r="P111" s="167"/>
      <c r="Q111" s="200"/>
      <c r="R111" s="77"/>
      <c r="S111" s="77"/>
    </row>
    <row r="112" spans="1:19" s="268" customFormat="1" ht="12.75" customHeight="1">
      <c r="A112" s="113" t="s">
        <v>1443</v>
      </c>
      <c r="B112" s="194">
        <v>41002460007</v>
      </c>
      <c r="C112" s="442" t="s">
        <v>1444</v>
      </c>
      <c r="D112" s="442" t="s">
        <v>80</v>
      </c>
      <c r="E112" s="114" t="s">
        <v>1244</v>
      </c>
      <c r="F112" s="114" t="s">
        <v>1240</v>
      </c>
      <c r="G112" s="114" t="s">
        <v>1245</v>
      </c>
      <c r="H112" s="444">
        <v>334955161.15710002</v>
      </c>
      <c r="I112" s="445">
        <v>1349.6960934466319</v>
      </c>
      <c r="J112" s="446">
        <v>6.3556202154220864E-2</v>
      </c>
      <c r="K112" s="446">
        <v>5.4932210340944865E-2</v>
      </c>
      <c r="L112" s="446">
        <v>0.18638722051752499</v>
      </c>
      <c r="M112" s="297"/>
      <c r="N112" s="297"/>
      <c r="O112" s="297"/>
      <c r="P112" s="167"/>
      <c r="Q112" s="200"/>
      <c r="R112" s="77"/>
      <c r="S112" s="77"/>
    </row>
    <row r="113" spans="1:19" s="268" customFormat="1" ht="12.75" customHeight="1">
      <c r="A113" s="113" t="s">
        <v>1445</v>
      </c>
      <c r="B113" s="194">
        <v>58320210450</v>
      </c>
      <c r="C113" s="442" t="s">
        <v>1446</v>
      </c>
      <c r="D113" s="442" t="s">
        <v>80</v>
      </c>
      <c r="E113" s="114" t="s">
        <v>1262</v>
      </c>
      <c r="F113" s="114" t="s">
        <v>1240</v>
      </c>
      <c r="G113" s="114" t="s">
        <v>1245</v>
      </c>
      <c r="H113" s="444">
        <v>26995051.131900001</v>
      </c>
      <c r="I113" s="445">
        <v>976.50942503262888</v>
      </c>
      <c r="J113" s="446">
        <v>1.6526300471400246E-2</v>
      </c>
      <c r="K113" s="446">
        <v>1.4007468067011919E-2</v>
      </c>
      <c r="L113" s="446">
        <v>7.6812973997157252E-2</v>
      </c>
      <c r="M113" s="297"/>
      <c r="N113" s="297"/>
      <c r="O113" s="297"/>
      <c r="P113" s="167"/>
      <c r="Q113" s="200"/>
      <c r="R113" s="77"/>
      <c r="S113" s="77"/>
    </row>
    <row r="114" spans="1:19" s="268" customFormat="1" ht="12.75" customHeight="1">
      <c r="A114" s="113" t="s">
        <v>1447</v>
      </c>
      <c r="B114" s="194">
        <v>31982273976</v>
      </c>
      <c r="C114" s="442" t="s">
        <v>1448</v>
      </c>
      <c r="D114" s="442" t="s">
        <v>80</v>
      </c>
      <c r="E114" s="114" t="s">
        <v>1262</v>
      </c>
      <c r="F114" s="114" t="s">
        <v>1240</v>
      </c>
      <c r="G114" s="114" t="s">
        <v>1245</v>
      </c>
      <c r="H114" s="444">
        <v>24468771.7016</v>
      </c>
      <c r="I114" s="445">
        <v>1040.8512467784258</v>
      </c>
      <c r="J114" s="446">
        <v>7.2308424900492607E-2</v>
      </c>
      <c r="K114" s="446">
        <v>2.4795686570990183E-2</v>
      </c>
      <c r="L114" s="446">
        <v>0.12913549139651503</v>
      </c>
      <c r="M114" s="297"/>
      <c r="N114" s="297"/>
      <c r="O114" s="297"/>
      <c r="P114" s="167"/>
      <c r="Q114" s="200"/>
      <c r="R114" s="77"/>
      <c r="S114" s="77"/>
    </row>
    <row r="115" spans="1:19" s="268" customFormat="1" ht="12.75" customHeight="1">
      <c r="A115" s="113" t="s">
        <v>1449</v>
      </c>
      <c r="B115" s="194" t="s">
        <v>1450</v>
      </c>
      <c r="C115" s="442" t="s">
        <v>1451</v>
      </c>
      <c r="D115" s="442" t="s">
        <v>80</v>
      </c>
      <c r="E115" s="114" t="s">
        <v>1262</v>
      </c>
      <c r="F115" s="114" t="s">
        <v>1240</v>
      </c>
      <c r="G115" s="114" t="s">
        <v>1245</v>
      </c>
      <c r="H115" s="444">
        <v>17278462.6811</v>
      </c>
      <c r="I115" s="445">
        <v>1082.1472358423318</v>
      </c>
      <c r="J115" s="446">
        <v>5.3333402386700257E-2</v>
      </c>
      <c r="K115" s="446">
        <v>3.6708291618977595E-2</v>
      </c>
      <c r="L115" s="446">
        <v>0.16448231699831362</v>
      </c>
      <c r="M115" s="297"/>
      <c r="N115" s="297"/>
      <c r="O115" s="297"/>
      <c r="P115" s="167"/>
      <c r="Q115" s="200"/>
      <c r="R115" s="77"/>
      <c r="S115" s="77"/>
    </row>
    <row r="116" spans="1:19" s="268" customFormat="1" ht="12.75" customHeight="1">
      <c r="A116" s="113" t="s">
        <v>1452</v>
      </c>
      <c r="B116" s="194">
        <v>40820433166</v>
      </c>
      <c r="C116" s="442" t="s">
        <v>1453</v>
      </c>
      <c r="D116" s="442" t="s">
        <v>80</v>
      </c>
      <c r="E116" s="114" t="s">
        <v>1262</v>
      </c>
      <c r="F116" s="114" t="s">
        <v>1240</v>
      </c>
      <c r="G116" s="114" t="s">
        <v>1245</v>
      </c>
      <c r="H116" s="444">
        <v>11525375.915100001</v>
      </c>
      <c r="I116" s="445">
        <v>1085.2243687380419</v>
      </c>
      <c r="J116" s="446">
        <v>5.8355312625421707E-2</v>
      </c>
      <c r="K116" s="446">
        <v>3.6262589148817082E-2</v>
      </c>
      <c r="L116" s="446">
        <v>0.1670849935503711</v>
      </c>
      <c r="M116" s="297"/>
      <c r="N116" s="297"/>
      <c r="O116" s="297"/>
      <c r="P116" s="167"/>
      <c r="Q116" s="200"/>
      <c r="R116" s="77"/>
      <c r="S116" s="77"/>
    </row>
    <row r="117" spans="1:19" s="268" customFormat="1" ht="12.75" customHeight="1">
      <c r="A117" s="113" t="s">
        <v>1454</v>
      </c>
      <c r="B117" s="194" t="s">
        <v>1455</v>
      </c>
      <c r="C117" s="442" t="s">
        <v>1456</v>
      </c>
      <c r="D117" s="442" t="s">
        <v>80</v>
      </c>
      <c r="E117" s="114" t="s">
        <v>1252</v>
      </c>
      <c r="F117" s="114" t="s">
        <v>1240</v>
      </c>
      <c r="G117" s="114" t="s">
        <v>1245</v>
      </c>
      <c r="H117" s="444">
        <v>167827015.01320001</v>
      </c>
      <c r="I117" s="445">
        <v>805.93123022135183</v>
      </c>
      <c r="J117" s="446">
        <v>4.892175786366959E-2</v>
      </c>
      <c r="K117" s="446">
        <v>-2.1358657537057235E-3</v>
      </c>
      <c r="L117" s="446">
        <v>3.4807205406719444E-3</v>
      </c>
      <c r="M117" s="297"/>
      <c r="N117" s="297"/>
      <c r="O117" s="297"/>
      <c r="P117" s="167"/>
      <c r="Q117" s="200"/>
      <c r="R117" s="77"/>
      <c r="S117" s="77"/>
    </row>
    <row r="118" spans="1:19" s="268" customFormat="1" ht="12.75" customHeight="1">
      <c r="A118" s="113" t="s">
        <v>1457</v>
      </c>
      <c r="B118" s="194">
        <v>84643903663</v>
      </c>
      <c r="C118" s="442" t="s">
        <v>1458</v>
      </c>
      <c r="D118" s="442" t="s">
        <v>80</v>
      </c>
      <c r="E118" s="114" t="s">
        <v>1248</v>
      </c>
      <c r="F118" s="114" t="s">
        <v>1240</v>
      </c>
      <c r="G118" s="114" t="s">
        <v>1245</v>
      </c>
      <c r="H118" s="444">
        <v>378550822.37959999</v>
      </c>
      <c r="I118" s="445">
        <v>1450.0806039835104</v>
      </c>
      <c r="J118" s="446">
        <v>1.4742641122065692E-2</v>
      </c>
      <c r="K118" s="446">
        <v>9.0985080705037191E-3</v>
      </c>
      <c r="L118" s="446">
        <v>3.7118855589358235E-2</v>
      </c>
      <c r="M118" s="297"/>
      <c r="N118" s="297"/>
      <c r="O118" s="297"/>
      <c r="P118" s="167"/>
      <c r="Q118" s="200"/>
      <c r="R118" s="77"/>
      <c r="S118" s="77"/>
    </row>
    <row r="119" spans="1:19" s="268" customFormat="1" ht="12.75" customHeight="1">
      <c r="A119" s="113" t="s">
        <v>1459</v>
      </c>
      <c r="B119" s="194" t="s">
        <v>1460</v>
      </c>
      <c r="C119" s="442" t="s">
        <v>1461</v>
      </c>
      <c r="D119" s="442" t="s">
        <v>80</v>
      </c>
      <c r="E119" s="114" t="s">
        <v>1262</v>
      </c>
      <c r="F119" s="114" t="s">
        <v>1240</v>
      </c>
      <c r="G119" s="114" t="s">
        <v>1245</v>
      </c>
      <c r="H119" s="444">
        <v>57371740.783399999</v>
      </c>
      <c r="I119" s="445">
        <v>875.97891770981255</v>
      </c>
      <c r="J119" s="446">
        <v>9.5890616815790253E-3</v>
      </c>
      <c r="K119" s="446">
        <v>4.0472632804630093E-2</v>
      </c>
      <c r="L119" s="446">
        <v>0.16865047321824278</v>
      </c>
      <c r="M119" s="297"/>
      <c r="N119" s="297"/>
      <c r="O119" s="297"/>
      <c r="P119" s="167"/>
      <c r="Q119" s="200"/>
      <c r="R119" s="77"/>
      <c r="S119" s="77"/>
    </row>
    <row r="120" spans="1:19" s="268" customFormat="1" ht="12.75" customHeight="1">
      <c r="A120" s="113" t="s">
        <v>1462</v>
      </c>
      <c r="B120" s="194" t="s">
        <v>1463</v>
      </c>
      <c r="C120" s="442" t="s">
        <v>1464</v>
      </c>
      <c r="D120" s="442" t="s">
        <v>80</v>
      </c>
      <c r="E120" s="114" t="s">
        <v>1262</v>
      </c>
      <c r="F120" s="114" t="s">
        <v>1240</v>
      </c>
      <c r="G120" s="114" t="s">
        <v>1245</v>
      </c>
      <c r="H120" s="444">
        <v>330284121.42809999</v>
      </c>
      <c r="I120" s="445">
        <v>841.79293585949983</v>
      </c>
      <c r="J120" s="446">
        <v>2.8211257440422743E-2</v>
      </c>
      <c r="K120" s="446">
        <v>2.1847872721907136E-2</v>
      </c>
      <c r="L120" s="446">
        <v>7.81069829807024E-2</v>
      </c>
      <c r="M120" s="297"/>
      <c r="N120" s="297"/>
      <c r="O120" s="297"/>
      <c r="P120" s="167"/>
      <c r="Q120" s="200"/>
      <c r="R120" s="77"/>
      <c r="S120" s="77"/>
    </row>
    <row r="121" spans="1:19" s="268" customFormat="1" ht="12.75" customHeight="1">
      <c r="A121" s="113" t="s">
        <v>1465</v>
      </c>
      <c r="B121" s="194">
        <v>56062339448</v>
      </c>
      <c r="C121" s="442" t="s">
        <v>1466</v>
      </c>
      <c r="D121" s="442" t="s">
        <v>80</v>
      </c>
      <c r="E121" s="114" t="s">
        <v>1252</v>
      </c>
      <c r="F121" s="114" t="s">
        <v>1240</v>
      </c>
      <c r="G121" s="114" t="s">
        <v>1249</v>
      </c>
      <c r="H121" s="444">
        <v>2123179175.9558001</v>
      </c>
      <c r="I121" s="445">
        <v>176.79025386276464</v>
      </c>
      <c r="J121" s="446">
        <v>1.1565585840618731E-2</v>
      </c>
      <c r="K121" s="446">
        <v>-9.0805172293095815E-5</v>
      </c>
      <c r="L121" s="446">
        <v>1.0171519286155117E-3</v>
      </c>
      <c r="M121" s="297"/>
      <c r="N121" s="297"/>
      <c r="O121" s="297"/>
      <c r="P121" s="167"/>
      <c r="Q121" s="200"/>
      <c r="R121" s="77"/>
      <c r="S121" s="77"/>
    </row>
    <row r="122" spans="1:19" s="268" customFormat="1" ht="12.75" customHeight="1">
      <c r="A122" s="113" t="s">
        <v>1467</v>
      </c>
      <c r="B122" s="194">
        <v>53751385334</v>
      </c>
      <c r="C122" s="442" t="s">
        <v>1468</v>
      </c>
      <c r="D122" s="442" t="s">
        <v>80</v>
      </c>
      <c r="E122" s="114" t="s">
        <v>1262</v>
      </c>
      <c r="F122" s="114" t="s">
        <v>1240</v>
      </c>
      <c r="G122" s="114" t="s">
        <v>1245</v>
      </c>
      <c r="H122" s="444">
        <v>49948477.101899996</v>
      </c>
      <c r="I122" s="445">
        <v>806.3701402726773</v>
      </c>
      <c r="J122" s="446">
        <v>9.2666022054666009E-4</v>
      </c>
      <c r="K122" s="446">
        <v>-8.3255590206077201E-4</v>
      </c>
      <c r="L122" s="446">
        <v>-9.7395313695246566E-3</v>
      </c>
      <c r="M122" s="297"/>
      <c r="N122" s="297"/>
      <c r="O122" s="297"/>
      <c r="P122" s="167"/>
      <c r="Q122" s="200"/>
      <c r="R122" s="77"/>
      <c r="S122" s="77"/>
    </row>
    <row r="123" spans="1:19" s="268" customFormat="1" ht="12.75" customHeight="1">
      <c r="A123" s="113" t="s">
        <v>1469</v>
      </c>
      <c r="B123" s="194">
        <v>88183360964</v>
      </c>
      <c r="C123" s="442" t="s">
        <v>1470</v>
      </c>
      <c r="D123" s="442" t="s">
        <v>80</v>
      </c>
      <c r="E123" s="114" t="s">
        <v>1244</v>
      </c>
      <c r="F123" s="114" t="s">
        <v>1240</v>
      </c>
      <c r="G123" s="114" t="s">
        <v>1295</v>
      </c>
      <c r="H123" s="444">
        <v>237230667.76019999</v>
      </c>
      <c r="I123" s="445">
        <v>2057.0764964382747</v>
      </c>
      <c r="J123" s="446">
        <v>8.0066196466490158E-2</v>
      </c>
      <c r="K123" s="446">
        <v>6.6221567951680216E-2</v>
      </c>
      <c r="L123" s="446">
        <v>0.20880457817658038</v>
      </c>
      <c r="M123" s="297"/>
      <c r="N123" s="297"/>
      <c r="O123" s="297"/>
      <c r="P123" s="167"/>
      <c r="Q123" s="200"/>
      <c r="R123" s="77"/>
      <c r="S123" s="77"/>
    </row>
    <row r="124" spans="1:19" ht="18.75" customHeight="1">
      <c r="A124" s="587" t="s">
        <v>424</v>
      </c>
      <c r="B124" s="588"/>
      <c r="C124" s="588"/>
      <c r="D124" s="588"/>
      <c r="E124" s="589"/>
      <c r="F124" s="589"/>
      <c r="G124" s="589"/>
      <c r="H124" s="590">
        <f>SUM(H11:H123)</f>
        <v>21692260438.555401</v>
      </c>
      <c r="I124" s="590"/>
      <c r="J124" s="591">
        <v>8.4719313435615007E-3</v>
      </c>
      <c r="K124" s="591"/>
      <c r="L124" s="591"/>
      <c r="M124" s="297"/>
      <c r="N124" s="297"/>
      <c r="O124" s="297"/>
      <c r="P124" s="167"/>
    </row>
    <row r="125" spans="1:19" ht="12.75" customHeight="1">
      <c r="A125" s="22" t="s">
        <v>322</v>
      </c>
      <c r="M125" s="167"/>
      <c r="N125" s="167"/>
      <c r="O125" s="167"/>
      <c r="P125" s="167"/>
    </row>
    <row r="126" spans="1:19" s="268" customFormat="1" ht="12.75" customHeight="1">
      <c r="A126" s="22"/>
      <c r="F126" s="229" t="s">
        <v>475</v>
      </c>
      <c r="G126" s="229"/>
      <c r="M126" s="167"/>
      <c r="N126" s="167"/>
      <c r="O126" s="167"/>
      <c r="P126" s="167"/>
    </row>
    <row r="127" spans="1:19" ht="12.75" customHeight="1">
      <c r="A127" s="46" t="s">
        <v>429</v>
      </c>
      <c r="C127" s="228"/>
      <c r="F127" s="229" t="s">
        <v>476</v>
      </c>
      <c r="G127" s="229"/>
      <c r="M127" s="167"/>
      <c r="N127" s="167"/>
      <c r="O127" s="167"/>
      <c r="P127" s="167"/>
    </row>
    <row r="128" spans="1:19" ht="12.75" customHeight="1">
      <c r="A128" s="47" t="s">
        <v>477</v>
      </c>
      <c r="F128" s="229"/>
      <c r="G128" s="229"/>
      <c r="M128" s="167"/>
      <c r="N128" s="167"/>
      <c r="O128" s="167"/>
      <c r="P128" s="167"/>
    </row>
    <row r="129" spans="1:16" ht="12.75" customHeight="1">
      <c r="A129" s="34" t="s">
        <v>113</v>
      </c>
      <c r="M129" s="167"/>
      <c r="N129" s="167"/>
      <c r="O129" s="167"/>
      <c r="P129" s="167"/>
    </row>
    <row r="130" spans="1:16" ht="12.75" customHeight="1">
      <c r="A130" s="546" t="s">
        <v>114</v>
      </c>
      <c r="H130" s="135"/>
    </row>
    <row r="131" spans="1:16" ht="12.75" customHeight="1">
      <c r="A131" s="546" t="s">
        <v>478</v>
      </c>
      <c r="H131" s="77"/>
    </row>
    <row r="132" spans="1:16" ht="12.75" customHeight="1">
      <c r="A132" s="34" t="s">
        <v>1224</v>
      </c>
    </row>
    <row r="133" spans="1:16" ht="12.75" customHeight="1">
      <c r="A133" s="33" t="s">
        <v>1504</v>
      </c>
      <c r="B133" s="49"/>
      <c r="C133" s="49"/>
      <c r="D133" s="49"/>
      <c r="E133" s="49"/>
      <c r="F133" s="49"/>
      <c r="G133" s="49"/>
      <c r="H133" s="49"/>
      <c r="I133" s="49"/>
      <c r="J133" s="49"/>
    </row>
    <row r="134" spans="1:16" s="268" customFormat="1" ht="12.75" customHeight="1">
      <c r="A134" s="1032" t="s">
        <v>1599</v>
      </c>
      <c r="B134" s="49"/>
      <c r="C134" s="49"/>
      <c r="D134" s="49"/>
      <c r="E134" s="49"/>
      <c r="F134" s="49"/>
      <c r="G134" s="49"/>
      <c r="H134" s="49"/>
      <c r="I134" s="49"/>
      <c r="J134" s="49"/>
    </row>
    <row r="135" spans="1:16" s="268" customFormat="1">
      <c r="A135" s="49"/>
      <c r="B135" s="49"/>
      <c r="C135" s="49"/>
      <c r="D135" s="49"/>
      <c r="E135" s="49"/>
      <c r="F135" s="49"/>
      <c r="G135" s="49"/>
      <c r="H135" s="49"/>
      <c r="I135" s="49"/>
      <c r="J135" s="49"/>
      <c r="K135" s="49"/>
      <c r="L135" s="49"/>
    </row>
    <row r="136" spans="1:16" s="268" customFormat="1">
      <c r="A136" s="626" t="s">
        <v>418</v>
      </c>
      <c r="B136" s="627"/>
      <c r="C136" s="627"/>
      <c r="D136" s="610"/>
      <c r="E136" s="1030"/>
      <c r="F136" s="1030"/>
      <c r="G136" s="1030"/>
      <c r="H136" s="1030"/>
      <c r="I136" s="1030"/>
      <c r="J136" s="1030"/>
      <c r="K136" s="1030"/>
      <c r="L136" s="1030"/>
    </row>
    <row r="137" spans="1:16" s="268" customFormat="1">
      <c r="A137" s="610" t="s">
        <v>184</v>
      </c>
      <c r="B137" s="610"/>
      <c r="C137" s="610"/>
      <c r="D137" s="610"/>
      <c r="E137" s="50"/>
      <c r="F137" s="50"/>
      <c r="G137" s="50"/>
      <c r="H137" s="50"/>
      <c r="I137" s="50"/>
      <c r="J137" s="50"/>
    </row>
    <row r="138" spans="1:16" ht="12.75" customHeight="1">
      <c r="A138" s="610" t="s">
        <v>244</v>
      </c>
      <c r="B138" s="610"/>
      <c r="C138" s="610"/>
      <c r="D138" s="610"/>
    </row>
    <row r="139" spans="1:16" ht="12.75" customHeight="1">
      <c r="A139" s="631" t="s">
        <v>83</v>
      </c>
    </row>
    <row r="140" spans="1:16" ht="12.75" customHeight="1"/>
    <row r="141" spans="1:16" ht="12.75" customHeight="1">
      <c r="L141" s="35" t="s">
        <v>1144</v>
      </c>
    </row>
    <row r="142" spans="1:16" ht="12.75" customHeight="1"/>
    <row r="143" spans="1:16" ht="12.75" customHeight="1"/>
    <row r="144" spans="1:16" ht="12.75" customHeight="1"/>
    <row r="145" spans="1:11">
      <c r="A145" s="54"/>
      <c r="B145" s="54"/>
      <c r="C145" s="54"/>
      <c r="D145" s="54"/>
      <c r="E145" s="54"/>
      <c r="F145" s="54"/>
      <c r="G145" s="54"/>
      <c r="H145" s="54"/>
      <c r="I145" s="54"/>
      <c r="J145" s="54"/>
      <c r="K145" s="54"/>
    </row>
    <row r="146" spans="1:11" ht="12.75" customHeight="1"/>
    <row r="147" spans="1:11" ht="12.75" customHeight="1">
      <c r="A147" s="34"/>
    </row>
    <row r="148" spans="1:11" ht="12.75" customHeight="1">
      <c r="A148" s="54"/>
    </row>
    <row r="149" spans="1:11" ht="12.75" customHeight="1">
      <c r="A149" s="34"/>
    </row>
    <row r="150" spans="1:11" ht="12.75" customHeight="1">
      <c r="A150" s="34"/>
    </row>
    <row r="151" spans="1:11" ht="12.75" customHeight="1">
      <c r="A151" s="54"/>
    </row>
    <row r="152" spans="1:11" ht="12.75" customHeight="1"/>
    <row r="153" spans="1:11" ht="12.75" customHeight="1">
      <c r="A153" s="34"/>
    </row>
    <row r="154" spans="1:11" ht="12.75" customHeight="1">
      <c r="A154" s="54"/>
    </row>
    <row r="155" spans="1:11" ht="12.75" customHeight="1">
      <c r="A155" s="57"/>
    </row>
    <row r="156" spans="1:11" ht="12.75" customHeight="1">
      <c r="A156" s="34"/>
    </row>
    <row r="157" spans="1:11" ht="12.75" customHeight="1">
      <c r="A157" s="54"/>
    </row>
    <row r="158" spans="1:11" ht="12.75" customHeight="1"/>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sheetData>
  <mergeCells count="3">
    <mergeCell ref="K8:L8"/>
    <mergeCell ref="H6:I6"/>
    <mergeCell ref="H7:I7"/>
  </mergeCells>
  <hyperlinks>
    <hyperlink ref="A139" location="'2 Sadržaj'!A1" display="Sadržaj / Contents"/>
  </hyperlinks>
  <pageMargins left="0.7" right="0.7" top="0.75" bottom="0.75" header="0.3" footer="0.3"/>
  <pageSetup paperSize="9" scale="38" orientation="portrait" r:id="rId1"/>
  <ignoredErrors>
    <ignoredError sqref="B17:B123"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4.4"/>
  <cols>
    <col min="1" max="1" width="26.5546875" customWidth="1"/>
    <col min="2" max="3" width="8.88671875" customWidth="1"/>
    <col min="4" max="4" width="9.88671875" bestFit="1" customWidth="1"/>
    <col min="5" max="6" width="9.5546875" customWidth="1"/>
    <col min="7" max="8" width="9.88671875" customWidth="1"/>
    <col min="9" max="13" width="8.88671875" customWidth="1"/>
  </cols>
  <sheetData>
    <row r="1" spans="1:13" ht="12.75" customHeight="1">
      <c r="A1" s="144" t="s">
        <v>720</v>
      </c>
      <c r="M1" s="140" t="str">
        <f>Naslovnica!A20</f>
        <v>Listopad 2021.</v>
      </c>
    </row>
    <row r="2" spans="1:13" ht="12.75" customHeight="1">
      <c r="A2" s="551" t="s">
        <v>721</v>
      </c>
      <c r="M2" s="545" t="str">
        <f>Naslovnica!A24</f>
        <v>October 2021</v>
      </c>
    </row>
    <row r="3" spans="1:13" ht="12.75" customHeight="1">
      <c r="A3" s="11"/>
      <c r="M3" s="12"/>
    </row>
    <row r="4" spans="1:13" ht="12.75" customHeight="1">
      <c r="A4" s="64"/>
      <c r="B4" s="64"/>
      <c r="C4" s="64"/>
      <c r="D4" s="64"/>
      <c r="E4" s="64"/>
      <c r="F4" s="64"/>
      <c r="G4" s="64"/>
      <c r="H4" s="64"/>
      <c r="I4" s="64"/>
      <c r="J4" s="64"/>
      <c r="K4" s="64"/>
      <c r="L4" s="64"/>
      <c r="M4" s="14" t="s">
        <v>442</v>
      </c>
    </row>
    <row r="5" spans="1:13" ht="25.5" customHeight="1">
      <c r="A5" s="1166" t="s">
        <v>435</v>
      </c>
      <c r="B5" s="1167" t="s">
        <v>436</v>
      </c>
      <c r="C5" s="1168"/>
      <c r="D5" s="1163" t="s">
        <v>437</v>
      </c>
      <c r="E5" s="1164"/>
      <c r="F5" s="1163" t="s">
        <v>438</v>
      </c>
      <c r="G5" s="1164"/>
      <c r="H5" s="1163" t="s">
        <v>439</v>
      </c>
      <c r="I5" s="1164"/>
      <c r="J5" s="1163" t="s">
        <v>440</v>
      </c>
      <c r="K5" s="1164"/>
      <c r="L5" s="1163" t="s">
        <v>441</v>
      </c>
      <c r="M5" s="1164"/>
    </row>
    <row r="6" spans="1:13" ht="12.75" customHeight="1">
      <c r="A6" s="1166"/>
      <c r="B6" s="592" t="s">
        <v>31</v>
      </c>
      <c r="C6" s="592" t="s">
        <v>32</v>
      </c>
      <c r="D6" s="592" t="s">
        <v>31</v>
      </c>
      <c r="E6" s="592" t="s">
        <v>32</v>
      </c>
      <c r="F6" s="592" t="s">
        <v>31</v>
      </c>
      <c r="G6" s="592" t="s">
        <v>32</v>
      </c>
      <c r="H6" s="592" t="s">
        <v>31</v>
      </c>
      <c r="I6" s="592" t="s">
        <v>32</v>
      </c>
      <c r="J6" s="592" t="s">
        <v>31</v>
      </c>
      <c r="K6" s="592" t="s">
        <v>32</v>
      </c>
      <c r="L6" s="592" t="s">
        <v>31</v>
      </c>
      <c r="M6" s="592" t="s">
        <v>32</v>
      </c>
    </row>
    <row r="7" spans="1:13" ht="12.75" customHeight="1">
      <c r="A7" s="1166"/>
      <c r="B7" s="593" t="s">
        <v>29</v>
      </c>
      <c r="C7" s="593" t="s">
        <v>30</v>
      </c>
      <c r="D7" s="593" t="s">
        <v>29</v>
      </c>
      <c r="E7" s="593" t="s">
        <v>30</v>
      </c>
      <c r="F7" s="593" t="s">
        <v>29</v>
      </c>
      <c r="G7" s="593" t="s">
        <v>30</v>
      </c>
      <c r="H7" s="593" t="s">
        <v>29</v>
      </c>
      <c r="I7" s="593" t="s">
        <v>30</v>
      </c>
      <c r="J7" s="593" t="s">
        <v>29</v>
      </c>
      <c r="K7" s="593" t="s">
        <v>30</v>
      </c>
      <c r="L7" s="593" t="s">
        <v>29</v>
      </c>
      <c r="M7" s="593" t="s">
        <v>30</v>
      </c>
    </row>
    <row r="8" spans="1:13" ht="20.399999999999999">
      <c r="A8" s="131" t="s">
        <v>1201</v>
      </c>
      <c r="B8" s="1021">
        <v>277091.71379000001</v>
      </c>
      <c r="C8" s="1022">
        <v>0.1177977731905023</v>
      </c>
      <c r="D8" s="1021">
        <v>244250.02428000001</v>
      </c>
      <c r="E8" s="1022">
        <v>0.17588154079534352</v>
      </c>
      <c r="F8" s="1021">
        <v>14804.99422</v>
      </c>
      <c r="G8" s="1022">
        <v>4.2884698885010356E-2</v>
      </c>
      <c r="H8" s="1021">
        <v>2745394.61625</v>
      </c>
      <c r="I8" s="1022">
        <v>0.17660656496980381</v>
      </c>
      <c r="J8" s="1021">
        <v>331367.58623000002</v>
      </c>
      <c r="K8" s="1022">
        <v>0.16079642748845988</v>
      </c>
      <c r="L8" s="1021">
        <v>3612908.9347700002</v>
      </c>
      <c r="M8" s="1022">
        <v>0.16655290235856321</v>
      </c>
    </row>
    <row r="9" spans="1:13" ht="20.399999999999999">
      <c r="A9" s="131" t="s">
        <v>1202</v>
      </c>
      <c r="B9" s="1021">
        <v>1673.06297</v>
      </c>
      <c r="C9" s="1022">
        <v>7.1125581338333296E-4</v>
      </c>
      <c r="D9" s="1021">
        <v>2396.60763</v>
      </c>
      <c r="E9" s="1022">
        <v>1.7257686826800938E-3</v>
      </c>
      <c r="F9" s="1021">
        <v>73.004249999999999</v>
      </c>
      <c r="G9" s="1022">
        <v>2.1146683558624294E-4</v>
      </c>
      <c r="H9" s="1021">
        <v>14502.289949999998</v>
      </c>
      <c r="I9" s="1022">
        <v>9.3290763998219372E-4</v>
      </c>
      <c r="J9" s="1021">
        <v>4804.6412699999992</v>
      </c>
      <c r="K9" s="1022">
        <v>2.3314566170131727E-3</v>
      </c>
      <c r="L9" s="1021">
        <v>23449.606069999998</v>
      </c>
      <c r="M9" s="1022">
        <v>1.0810125637368477E-3</v>
      </c>
    </row>
    <row r="10" spans="1:13" ht="20.399999999999999">
      <c r="A10" s="131" t="s">
        <v>1203</v>
      </c>
      <c r="B10" s="1021">
        <v>2089677.4233400002</v>
      </c>
      <c r="C10" s="1022">
        <v>0.88836776744062373</v>
      </c>
      <c r="D10" s="1021">
        <v>1173279.0345899998</v>
      </c>
      <c r="E10" s="1022">
        <v>0.84486429426103271</v>
      </c>
      <c r="F10" s="1021">
        <v>331603.65252</v>
      </c>
      <c r="G10" s="1022">
        <v>0.96053551768896306</v>
      </c>
      <c r="H10" s="1021">
        <v>13147576.548529997</v>
      </c>
      <c r="I10" s="1022">
        <v>0.84576123161669081</v>
      </c>
      <c r="J10" s="1021">
        <v>1795338.4660399999</v>
      </c>
      <c r="K10" s="1022">
        <v>0.87118965000840487</v>
      </c>
      <c r="L10" s="1021">
        <v>18537475.125019997</v>
      </c>
      <c r="M10" s="1022">
        <v>0.85456631767229974</v>
      </c>
    </row>
    <row r="11" spans="1:13" ht="21.75" customHeight="1">
      <c r="A11" s="131" t="s">
        <v>1204</v>
      </c>
      <c r="B11" s="900">
        <v>589965.45688000007</v>
      </c>
      <c r="C11" s="901">
        <v>0.25080727290333493</v>
      </c>
      <c r="D11" s="900">
        <v>409826.01652999991</v>
      </c>
      <c r="E11" s="901">
        <v>0.29511084577286784</v>
      </c>
      <c r="F11" s="900">
        <v>0</v>
      </c>
      <c r="G11" s="901">
        <v>0</v>
      </c>
      <c r="H11" s="900">
        <v>9229120.2447199989</v>
      </c>
      <c r="I11" s="901">
        <v>0.59369360399621729</v>
      </c>
      <c r="J11" s="900">
        <v>685503.01095999999</v>
      </c>
      <c r="K11" s="901">
        <v>0.33264096965248474</v>
      </c>
      <c r="L11" s="900">
        <v>10914414.729089998</v>
      </c>
      <c r="M11" s="901">
        <v>0.50314787432933583</v>
      </c>
    </row>
    <row r="12" spans="1:13" ht="18" customHeight="1">
      <c r="A12" s="80" t="s">
        <v>1205</v>
      </c>
      <c r="B12" s="900">
        <v>564563.41772000003</v>
      </c>
      <c r="C12" s="901">
        <v>0.24000830816123614</v>
      </c>
      <c r="D12" s="900">
        <v>63801.335930000001</v>
      </c>
      <c r="E12" s="901">
        <v>4.5942584043741123E-2</v>
      </c>
      <c r="F12" s="900">
        <v>0</v>
      </c>
      <c r="G12" s="901">
        <v>0</v>
      </c>
      <c r="H12" s="900">
        <v>0</v>
      </c>
      <c r="I12" s="901">
        <v>0</v>
      </c>
      <c r="J12" s="900">
        <v>5016.1872999999996</v>
      </c>
      <c r="K12" s="901">
        <v>2.434109523594556E-3</v>
      </c>
      <c r="L12" s="900">
        <v>633380.94095000008</v>
      </c>
      <c r="M12" s="901">
        <v>2.9198475776289087E-2</v>
      </c>
    </row>
    <row r="13" spans="1:13" ht="18" customHeight="1">
      <c r="A13" s="80" t="s">
        <v>1206</v>
      </c>
      <c r="B13" s="900">
        <v>4166.26469</v>
      </c>
      <c r="C13" s="901">
        <v>1.7711706217825199E-3</v>
      </c>
      <c r="D13" s="900">
        <v>301946.45357999997</v>
      </c>
      <c r="E13" s="901">
        <v>0.2174280541010723</v>
      </c>
      <c r="F13" s="900">
        <v>0</v>
      </c>
      <c r="G13" s="901">
        <v>0</v>
      </c>
      <c r="H13" s="900">
        <v>7192801.7536899997</v>
      </c>
      <c r="I13" s="901">
        <v>0.46270069982256301</v>
      </c>
      <c r="J13" s="900">
        <v>450420.92455</v>
      </c>
      <c r="K13" s="901">
        <v>0.21856716994467493</v>
      </c>
      <c r="L13" s="900">
        <v>7949335.3965099994</v>
      </c>
      <c r="M13" s="901">
        <v>0.36645952223389933</v>
      </c>
    </row>
    <row r="14" spans="1:13" ht="18" customHeight="1">
      <c r="A14" s="80" t="s">
        <v>1207</v>
      </c>
      <c r="B14" s="900">
        <v>0</v>
      </c>
      <c r="C14" s="901">
        <v>0</v>
      </c>
      <c r="D14" s="900">
        <v>126.13044000000001</v>
      </c>
      <c r="E14" s="901">
        <v>9.0825031415201087E-5</v>
      </c>
      <c r="F14" s="900">
        <v>0</v>
      </c>
      <c r="G14" s="901">
        <v>0</v>
      </c>
      <c r="H14" s="900">
        <v>1743.5135400000001</v>
      </c>
      <c r="I14" s="901">
        <v>1.1215725981801932E-4</v>
      </c>
      <c r="J14" s="900">
        <v>0</v>
      </c>
      <c r="K14" s="901">
        <v>0</v>
      </c>
      <c r="L14" s="900">
        <v>1869.6439800000001</v>
      </c>
      <c r="M14" s="901">
        <v>8.6189449241138726E-5</v>
      </c>
    </row>
    <row r="15" spans="1:13" ht="20.399999999999999">
      <c r="A15" s="80" t="s">
        <v>1208</v>
      </c>
      <c r="B15" s="900">
        <v>2310.8140800000001</v>
      </c>
      <c r="C15" s="901">
        <v>9.8237781692583773E-4</v>
      </c>
      <c r="D15" s="900">
        <v>21195.7127</v>
      </c>
      <c r="E15" s="901">
        <v>1.5262780910342314E-2</v>
      </c>
      <c r="F15" s="900">
        <v>0</v>
      </c>
      <c r="G15" s="901">
        <v>0</v>
      </c>
      <c r="H15" s="900">
        <v>209052.49909999999</v>
      </c>
      <c r="I15" s="901">
        <v>1.3447991609612017E-2</v>
      </c>
      <c r="J15" s="900">
        <v>4050.9712300000001</v>
      </c>
      <c r="K15" s="901">
        <v>1.9657375335148577E-3</v>
      </c>
      <c r="L15" s="900">
        <v>236609.99710999997</v>
      </c>
      <c r="M15" s="901">
        <v>1.0907576818907696E-2</v>
      </c>
    </row>
    <row r="16" spans="1:13" ht="20.399999999999999">
      <c r="A16" s="899" t="s">
        <v>1209</v>
      </c>
      <c r="B16" s="900">
        <v>0</v>
      </c>
      <c r="C16" s="901">
        <v>0</v>
      </c>
      <c r="D16" s="900">
        <v>0</v>
      </c>
      <c r="E16" s="901">
        <v>0</v>
      </c>
      <c r="F16" s="900">
        <v>0</v>
      </c>
      <c r="G16" s="901">
        <v>0</v>
      </c>
      <c r="H16" s="900">
        <v>0</v>
      </c>
      <c r="I16" s="901">
        <v>0</v>
      </c>
      <c r="J16" s="900">
        <v>0</v>
      </c>
      <c r="K16" s="901">
        <v>0</v>
      </c>
      <c r="L16" s="900">
        <v>0</v>
      </c>
      <c r="M16" s="901">
        <v>0</v>
      </c>
    </row>
    <row r="17" spans="1:13" ht="18" customHeight="1">
      <c r="A17" s="899" t="s">
        <v>1210</v>
      </c>
      <c r="B17" s="900">
        <v>6422.5032099999999</v>
      </c>
      <c r="C17" s="901">
        <v>2.7303471695303955E-3</v>
      </c>
      <c r="D17" s="900">
        <v>0</v>
      </c>
      <c r="E17" s="901">
        <v>0</v>
      </c>
      <c r="F17" s="900">
        <v>0</v>
      </c>
      <c r="G17" s="901">
        <v>0</v>
      </c>
      <c r="H17" s="900">
        <v>64482.171419999999</v>
      </c>
      <c r="I17" s="901">
        <v>4.148028385017875E-3</v>
      </c>
      <c r="J17" s="900">
        <v>87352.751400000008</v>
      </c>
      <c r="K17" s="901">
        <v>4.2388003353648243E-2</v>
      </c>
      <c r="L17" s="900">
        <v>158257.42603</v>
      </c>
      <c r="M17" s="901">
        <v>7.2955709930646543E-3</v>
      </c>
    </row>
    <row r="18" spans="1:13" ht="18" customHeight="1">
      <c r="A18" s="80" t="s">
        <v>1211</v>
      </c>
      <c r="B18" s="900">
        <v>0</v>
      </c>
      <c r="C18" s="901">
        <v>0</v>
      </c>
      <c r="D18" s="900">
        <v>0</v>
      </c>
      <c r="E18" s="901">
        <v>0</v>
      </c>
      <c r="F18" s="900">
        <v>0</v>
      </c>
      <c r="G18" s="901">
        <v>0</v>
      </c>
      <c r="H18" s="900">
        <v>334967.35327999998</v>
      </c>
      <c r="I18" s="901">
        <v>2.1547879962193595E-2</v>
      </c>
      <c r="J18" s="900">
        <v>400.22266999999999</v>
      </c>
      <c r="K18" s="901">
        <v>1.9420842052796577E-4</v>
      </c>
      <c r="L18" s="900">
        <v>335367.57594999997</v>
      </c>
      <c r="M18" s="901">
        <v>1.5460241079944139E-2</v>
      </c>
    </row>
    <row r="19" spans="1:13" ht="18" customHeight="1">
      <c r="A19" s="131" t="s">
        <v>1212</v>
      </c>
      <c r="B19" s="900">
        <v>12502.457179999999</v>
      </c>
      <c r="C19" s="901">
        <v>5.3150691338600311E-3</v>
      </c>
      <c r="D19" s="900">
        <v>22756.383879999998</v>
      </c>
      <c r="E19" s="901">
        <v>1.638660168629694E-2</v>
      </c>
      <c r="F19" s="900">
        <v>0</v>
      </c>
      <c r="G19" s="901">
        <v>0</v>
      </c>
      <c r="H19" s="900">
        <v>1426072.9536900001</v>
      </c>
      <c r="I19" s="901">
        <v>9.1736846957012771E-2</v>
      </c>
      <c r="J19" s="900">
        <v>138261.95381000001</v>
      </c>
      <c r="K19" s="901">
        <v>6.7091740876524211E-2</v>
      </c>
      <c r="L19" s="900">
        <v>1599593.7485600002</v>
      </c>
      <c r="M19" s="901">
        <v>7.3740297977989894E-2</v>
      </c>
    </row>
    <row r="20" spans="1:13" ht="18" customHeight="1">
      <c r="A20" s="80" t="s">
        <v>1213</v>
      </c>
      <c r="B20" s="900">
        <v>1499711.9664600003</v>
      </c>
      <c r="C20" s="901">
        <v>0.6375604945372888</v>
      </c>
      <c r="D20" s="900">
        <v>763453.01806000003</v>
      </c>
      <c r="E20" s="901">
        <v>0.54975344848816499</v>
      </c>
      <c r="F20" s="900">
        <v>331603.65252</v>
      </c>
      <c r="G20" s="901">
        <v>0.96053551768896306</v>
      </c>
      <c r="H20" s="900">
        <v>3918456.3038099995</v>
      </c>
      <c r="I20" s="901">
        <v>0.25206762762047363</v>
      </c>
      <c r="J20" s="900">
        <v>1109835.45508</v>
      </c>
      <c r="K20" s="901">
        <v>0.53854868035592018</v>
      </c>
      <c r="L20" s="900">
        <v>7623060.3959299996</v>
      </c>
      <c r="M20" s="901">
        <v>0.35141844334296396</v>
      </c>
    </row>
    <row r="21" spans="1:13" ht="18" customHeight="1">
      <c r="A21" s="80" t="s">
        <v>1214</v>
      </c>
      <c r="B21" s="900">
        <v>1379860.76456</v>
      </c>
      <c r="C21" s="901">
        <v>0.586609116363905</v>
      </c>
      <c r="D21" s="900">
        <v>264269.19865000003</v>
      </c>
      <c r="E21" s="901">
        <v>0.19029711043152048</v>
      </c>
      <c r="F21" s="900">
        <v>0</v>
      </c>
      <c r="G21" s="901">
        <v>0</v>
      </c>
      <c r="H21" s="900">
        <v>25329.652020000001</v>
      </c>
      <c r="I21" s="901">
        <v>1.629413421536811E-3</v>
      </c>
      <c r="J21" s="900">
        <v>178743.37118000002</v>
      </c>
      <c r="K21" s="901">
        <v>8.6735386070738385E-2</v>
      </c>
      <c r="L21" s="900">
        <v>1848202.9864100001</v>
      </c>
      <c r="M21" s="901">
        <v>8.5201032489889181E-2</v>
      </c>
    </row>
    <row r="22" spans="1:13" ht="18" customHeight="1">
      <c r="A22" s="80" t="s">
        <v>1215</v>
      </c>
      <c r="B22" s="900">
        <v>6053.7395199999992</v>
      </c>
      <c r="C22" s="901">
        <v>2.5735776258967867E-3</v>
      </c>
      <c r="D22" s="900">
        <v>207328.47868</v>
      </c>
      <c r="E22" s="901">
        <v>0.14929477443650277</v>
      </c>
      <c r="F22" s="900">
        <v>0</v>
      </c>
      <c r="G22" s="901">
        <v>0</v>
      </c>
      <c r="H22" s="900">
        <v>3655808.23551</v>
      </c>
      <c r="I22" s="901">
        <v>0.2351719242254636</v>
      </c>
      <c r="J22" s="900">
        <v>211948.05466999998</v>
      </c>
      <c r="K22" s="901">
        <v>0.10284798942407646</v>
      </c>
      <c r="L22" s="900">
        <v>4081138.50838</v>
      </c>
      <c r="M22" s="901">
        <v>0.1881380006444193</v>
      </c>
    </row>
    <row r="23" spans="1:13" ht="18" customHeight="1">
      <c r="A23" s="80" t="s">
        <v>1207</v>
      </c>
      <c r="B23" s="900">
        <v>0</v>
      </c>
      <c r="C23" s="901">
        <v>0</v>
      </c>
      <c r="D23" s="900">
        <v>0</v>
      </c>
      <c r="E23" s="901">
        <v>0</v>
      </c>
      <c r="F23" s="900">
        <v>0</v>
      </c>
      <c r="G23" s="901">
        <v>0</v>
      </c>
      <c r="H23" s="900">
        <v>0</v>
      </c>
      <c r="I23" s="901">
        <v>0</v>
      </c>
      <c r="J23" s="900">
        <v>0</v>
      </c>
      <c r="K23" s="901">
        <v>0</v>
      </c>
      <c r="L23" s="900">
        <v>0</v>
      </c>
      <c r="M23" s="901">
        <v>0</v>
      </c>
    </row>
    <row r="24" spans="1:13" ht="20.399999999999999">
      <c r="A24" s="80" t="s">
        <v>1216</v>
      </c>
      <c r="B24" s="900">
        <v>773.04908999999998</v>
      </c>
      <c r="C24" s="901">
        <v>3.2864014633782456E-4</v>
      </c>
      <c r="D24" s="900">
        <v>2229.9518599999997</v>
      </c>
      <c r="E24" s="901">
        <v>1.6057618425725467E-3</v>
      </c>
      <c r="F24" s="900">
        <v>0</v>
      </c>
      <c r="G24" s="901">
        <v>0</v>
      </c>
      <c r="H24" s="900">
        <v>20485.556550000001</v>
      </c>
      <c r="I24" s="901">
        <v>1.3178010011296369E-3</v>
      </c>
      <c r="J24" s="900">
        <v>242928.7776</v>
      </c>
      <c r="K24" s="901">
        <v>0.11788141386015309</v>
      </c>
      <c r="L24" s="900">
        <v>266417.33510000003</v>
      </c>
      <c r="M24" s="901">
        <v>1.2281676953577493E-2</v>
      </c>
    </row>
    <row r="25" spans="1:13" ht="20.399999999999999">
      <c r="A25" s="899" t="s">
        <v>1209</v>
      </c>
      <c r="B25" s="900">
        <v>0</v>
      </c>
      <c r="C25" s="901">
        <v>0</v>
      </c>
      <c r="D25" s="900">
        <v>0</v>
      </c>
      <c r="E25" s="901">
        <v>0</v>
      </c>
      <c r="F25" s="900">
        <v>0</v>
      </c>
      <c r="G25" s="901">
        <v>0</v>
      </c>
      <c r="H25" s="900">
        <v>0</v>
      </c>
      <c r="I25" s="901">
        <v>0</v>
      </c>
      <c r="J25" s="900">
        <v>0</v>
      </c>
      <c r="K25" s="901">
        <v>0</v>
      </c>
      <c r="L25" s="900">
        <v>0</v>
      </c>
      <c r="M25" s="901">
        <v>0</v>
      </c>
    </row>
    <row r="26" spans="1:13" ht="20.399999999999999">
      <c r="A26" s="899" t="s">
        <v>1217</v>
      </c>
      <c r="B26" s="900">
        <v>113024.41329000001</v>
      </c>
      <c r="C26" s="901">
        <v>4.8049160401149128E-2</v>
      </c>
      <c r="D26" s="900">
        <v>289625.38887000002</v>
      </c>
      <c r="E26" s="901">
        <v>0.20855580177756916</v>
      </c>
      <c r="F26" s="900">
        <v>331603.65252</v>
      </c>
      <c r="G26" s="901">
        <v>0.96053551768896306</v>
      </c>
      <c r="H26" s="900">
        <v>57386.419560000002</v>
      </c>
      <c r="I26" s="901">
        <v>3.6915707397470431E-3</v>
      </c>
      <c r="J26" s="900">
        <v>476215.25163000001</v>
      </c>
      <c r="K26" s="901">
        <v>0.23108389100095225</v>
      </c>
      <c r="L26" s="900">
        <v>1267855.1258699999</v>
      </c>
      <c r="M26" s="901">
        <v>5.8447349434029634E-2</v>
      </c>
    </row>
    <row r="27" spans="1:13" ht="18" customHeight="1">
      <c r="A27" s="80" t="s">
        <v>1211</v>
      </c>
      <c r="B27" s="900">
        <v>0</v>
      </c>
      <c r="C27" s="901">
        <v>0</v>
      </c>
      <c r="D27" s="900">
        <v>0</v>
      </c>
      <c r="E27" s="901">
        <v>0</v>
      </c>
      <c r="F27" s="900">
        <v>0</v>
      </c>
      <c r="G27" s="901">
        <v>0</v>
      </c>
      <c r="H27" s="900">
        <v>159446.44016999999</v>
      </c>
      <c r="I27" s="901">
        <v>1.0256918232596553E-2</v>
      </c>
      <c r="J27" s="900">
        <v>0</v>
      </c>
      <c r="K27" s="901">
        <v>0</v>
      </c>
      <c r="L27" s="900">
        <v>159446.44016999999</v>
      </c>
      <c r="M27" s="901">
        <v>7.3503838210483676E-3</v>
      </c>
    </row>
    <row r="28" spans="1:13" ht="18" customHeight="1">
      <c r="A28" s="80" t="s">
        <v>1212</v>
      </c>
      <c r="B28" s="900">
        <v>0</v>
      </c>
      <c r="C28" s="901">
        <v>0</v>
      </c>
      <c r="D28" s="900">
        <v>0</v>
      </c>
      <c r="E28" s="901">
        <v>0</v>
      </c>
      <c r="F28" s="900">
        <v>0</v>
      </c>
      <c r="G28" s="901">
        <v>0</v>
      </c>
      <c r="H28" s="900">
        <v>0</v>
      </c>
      <c r="I28" s="901">
        <v>0</v>
      </c>
      <c r="J28" s="900">
        <v>0</v>
      </c>
      <c r="K28" s="901">
        <v>0</v>
      </c>
      <c r="L28" s="900">
        <v>0</v>
      </c>
      <c r="M28" s="901">
        <v>0</v>
      </c>
    </row>
    <row r="29" spans="1:13" ht="18" customHeight="1">
      <c r="A29" s="80" t="s">
        <v>1218</v>
      </c>
      <c r="B29" s="900">
        <v>3.0475100000000004</v>
      </c>
      <c r="C29" s="901">
        <v>1.2955634322860194E-6</v>
      </c>
      <c r="D29" s="900">
        <v>1652.0145400000001</v>
      </c>
      <c r="E29" s="901">
        <v>1.1895960443321135E-3</v>
      </c>
      <c r="F29" s="900">
        <v>0</v>
      </c>
      <c r="G29" s="901">
        <v>0</v>
      </c>
      <c r="H29" s="900">
        <v>3460.3796299999999</v>
      </c>
      <c r="I29" s="901">
        <v>2.2260033451239588E-4</v>
      </c>
      <c r="J29" s="900">
        <v>17857.040780000003</v>
      </c>
      <c r="K29" s="901">
        <v>8.6651455430729971E-3</v>
      </c>
      <c r="L29" s="900">
        <v>22972.482460000003</v>
      </c>
      <c r="M29" s="901">
        <v>1.0590174557880906E-3</v>
      </c>
    </row>
    <row r="30" spans="1:13" ht="18" customHeight="1">
      <c r="A30" s="131" t="s">
        <v>1219</v>
      </c>
      <c r="B30" s="1021">
        <v>2368445.24761</v>
      </c>
      <c r="C30" s="1022">
        <v>1.0068780920079416</v>
      </c>
      <c r="D30" s="1021">
        <v>1421577.6810399997</v>
      </c>
      <c r="E30" s="1022">
        <v>1.0236611997833882</v>
      </c>
      <c r="F30" s="1021">
        <v>346481.65098999999</v>
      </c>
      <c r="G30" s="1022">
        <v>1.0036316834095595</v>
      </c>
      <c r="H30" s="1021">
        <v>15910933.834359996</v>
      </c>
      <c r="I30" s="1022">
        <v>1.0235233045609891</v>
      </c>
      <c r="J30" s="1021">
        <v>2149367.7343199998</v>
      </c>
      <c r="K30" s="1022">
        <v>1.0429826796569508</v>
      </c>
      <c r="L30" s="1021">
        <v>22196806.148319997</v>
      </c>
      <c r="M30" s="1022">
        <v>1.0232592500503879</v>
      </c>
    </row>
    <row r="31" spans="1:13" ht="18" customHeight="1">
      <c r="A31" s="80" t="s">
        <v>1220</v>
      </c>
      <c r="B31" s="900">
        <v>16179.10297</v>
      </c>
      <c r="C31" s="901">
        <v>6.8780920079416063E-3</v>
      </c>
      <c r="D31" s="900">
        <v>32858.755929999999</v>
      </c>
      <c r="E31" s="901">
        <v>2.3661199783388331E-2</v>
      </c>
      <c r="F31" s="900">
        <v>1253.7584099999999</v>
      </c>
      <c r="G31" s="901">
        <v>3.6316834095595717E-3</v>
      </c>
      <c r="H31" s="900">
        <v>365675.83831999998</v>
      </c>
      <c r="I31" s="901">
        <v>2.3523304560989104E-2</v>
      </c>
      <c r="J31" s="900">
        <v>88578.254069999995</v>
      </c>
      <c r="K31" s="901">
        <v>4.2982679656950858E-2</v>
      </c>
      <c r="L31" s="900">
        <v>504545.70970000001</v>
      </c>
      <c r="M31" s="901">
        <v>2.3259250050387918E-2</v>
      </c>
    </row>
    <row r="32" spans="1:13" ht="26.25" customHeight="1">
      <c r="A32" s="594" t="s">
        <v>1221</v>
      </c>
      <c r="B32" s="595">
        <v>2352266.1446400001</v>
      </c>
      <c r="C32" s="596">
        <v>1</v>
      </c>
      <c r="D32" s="595">
        <v>1388718.9251099997</v>
      </c>
      <c r="E32" s="596">
        <v>1</v>
      </c>
      <c r="F32" s="595">
        <v>345227.89257999999</v>
      </c>
      <c r="G32" s="596">
        <v>1</v>
      </c>
      <c r="H32" s="595">
        <v>15545257.996039996</v>
      </c>
      <c r="I32" s="596">
        <v>1</v>
      </c>
      <c r="J32" s="595">
        <v>2060789.4802499998</v>
      </c>
      <c r="K32" s="596">
        <v>1</v>
      </c>
      <c r="L32" s="595">
        <v>21692260.438619997</v>
      </c>
      <c r="M32" s="596">
        <v>1</v>
      </c>
    </row>
    <row r="33" spans="1:13" ht="20.399999999999999">
      <c r="A33" s="80" t="s">
        <v>1222</v>
      </c>
      <c r="B33" s="900">
        <v>220.72531000000001</v>
      </c>
      <c r="C33" s="901">
        <v>9.3835176985800078E-5</v>
      </c>
      <c r="D33" s="900">
        <v>595.02026999999998</v>
      </c>
      <c r="E33" s="901">
        <v>4.2846702759009978E-4</v>
      </c>
      <c r="F33" s="900">
        <v>0</v>
      </c>
      <c r="G33" s="901">
        <v>0</v>
      </c>
      <c r="H33" s="900">
        <v>1458.3211999999999</v>
      </c>
      <c r="I33" s="901">
        <v>9.3811321778737485E-5</v>
      </c>
      <c r="J33" s="900">
        <v>809.90162999999995</v>
      </c>
      <c r="K33" s="901">
        <v>3.9300551451851778E-4</v>
      </c>
      <c r="L33" s="900">
        <v>3083.9684099999999</v>
      </c>
      <c r="M33" s="901">
        <v>1.4216906618498047E-4</v>
      </c>
    </row>
    <row r="34" spans="1:13" ht="20.399999999999999">
      <c r="A34" s="80" t="s">
        <v>1223</v>
      </c>
      <c r="B34" s="900">
        <v>0</v>
      </c>
      <c r="C34" s="901">
        <v>0</v>
      </c>
      <c r="D34" s="900">
        <v>25483.321949999998</v>
      </c>
      <c r="E34" s="901">
        <v>1.8350237394497579E-2</v>
      </c>
      <c r="F34" s="900">
        <v>0</v>
      </c>
      <c r="G34" s="901">
        <v>0</v>
      </c>
      <c r="H34" s="900">
        <v>250911.81456999999</v>
      </c>
      <c r="I34" s="901">
        <v>1.6140730159249678E-2</v>
      </c>
      <c r="J34" s="900">
        <v>80295.781760000013</v>
      </c>
      <c r="K34" s="901">
        <v>3.8963602313351831E-2</v>
      </c>
      <c r="L34" s="900">
        <v>356690.91827999998</v>
      </c>
      <c r="M34" s="901">
        <v>1.6443234179733632E-2</v>
      </c>
    </row>
    <row r="35" spans="1:13" ht="12.75" customHeight="1">
      <c r="A35" s="22" t="s">
        <v>413</v>
      </c>
      <c r="H35" s="77"/>
    </row>
    <row r="36" spans="1:13" ht="12.75" customHeight="1">
      <c r="A36" s="40" t="s">
        <v>466</v>
      </c>
    </row>
    <row r="37" spans="1:13" ht="12.75" customHeight="1">
      <c r="A37" s="280"/>
    </row>
    <row r="38" spans="1:13" ht="12.75" customHeight="1">
      <c r="A38" s="1023"/>
    </row>
    <row r="39" spans="1:13" ht="12.75" customHeight="1"/>
    <row r="40" spans="1:13" ht="12.75" customHeight="1"/>
    <row r="41" spans="1:13" ht="12.75" customHeight="1">
      <c r="A41" s="144" t="s">
        <v>749</v>
      </c>
      <c r="G41" s="140" t="str">
        <f>Naslovnica!A20</f>
        <v>Listopad 2021.</v>
      </c>
    </row>
    <row r="42" spans="1:13">
      <c r="A42" s="551" t="s">
        <v>750</v>
      </c>
      <c r="G42" s="545" t="str">
        <f>Naslovnica!A24</f>
        <v>October 2021</v>
      </c>
    </row>
    <row r="43" spans="1:13" ht="12.75" customHeight="1"/>
    <row r="44" spans="1:13">
      <c r="G44" s="14" t="s">
        <v>467</v>
      </c>
    </row>
    <row r="45" spans="1:13" ht="20.399999999999999">
      <c r="A45" s="1165" t="s">
        <v>468</v>
      </c>
      <c r="B45" s="597" t="s">
        <v>436</v>
      </c>
      <c r="C45" s="597" t="s">
        <v>437</v>
      </c>
      <c r="D45" s="597" t="s">
        <v>438</v>
      </c>
      <c r="E45" s="597" t="s">
        <v>439</v>
      </c>
      <c r="F45" s="597" t="s">
        <v>470</v>
      </c>
      <c r="G45" s="597" t="s">
        <v>441</v>
      </c>
    </row>
    <row r="46" spans="1:13" ht="20.399999999999999">
      <c r="A46" s="1165"/>
      <c r="B46" s="598" t="s">
        <v>469</v>
      </c>
      <c r="C46" s="598" t="s">
        <v>469</v>
      </c>
      <c r="D46" s="598" t="s">
        <v>469</v>
      </c>
      <c r="E46" s="598" t="s">
        <v>469</v>
      </c>
      <c r="F46" s="598" t="s">
        <v>469</v>
      </c>
      <c r="G46" s="598" t="s">
        <v>469</v>
      </c>
    </row>
    <row r="47" spans="1:13" ht="20.399999999999999">
      <c r="A47" s="80" t="s">
        <v>471</v>
      </c>
      <c r="B47" s="456">
        <v>109097.98308000003</v>
      </c>
      <c r="C47" s="456">
        <v>65460.123</v>
      </c>
      <c r="D47" s="456">
        <v>45164.24179</v>
      </c>
      <c r="E47" s="456">
        <v>602845.54891000001</v>
      </c>
      <c r="F47" s="456">
        <v>97734.971939999959</v>
      </c>
      <c r="G47" s="456">
        <v>920302.86872000003</v>
      </c>
    </row>
    <row r="48" spans="1:13" ht="20.399999999999999">
      <c r="A48" s="457" t="s">
        <v>472</v>
      </c>
      <c r="B48" s="456">
        <v>67415.812959999996</v>
      </c>
      <c r="C48" s="456">
        <v>26167.082489999993</v>
      </c>
      <c r="D48" s="456">
        <v>4167.1310899999999</v>
      </c>
      <c r="E48" s="456">
        <v>687432.3115700006</v>
      </c>
      <c r="F48" s="456">
        <v>55577.803129999978</v>
      </c>
      <c r="G48" s="456">
        <v>840760.14124000061</v>
      </c>
    </row>
    <row r="49" spans="1:13" ht="20.399999999999999">
      <c r="A49" s="594" t="s">
        <v>473</v>
      </c>
      <c r="B49" s="599">
        <f>B47-B48</f>
        <v>41682.170120000039</v>
      </c>
      <c r="C49" s="599">
        <f t="shared" ref="C49:D49" si="0">C47-C48</f>
        <v>39293.040510000006</v>
      </c>
      <c r="D49" s="599">
        <f t="shared" si="0"/>
        <v>40997.110699999997</v>
      </c>
      <c r="E49" s="599">
        <f>E47-E48</f>
        <v>-84586.76266000059</v>
      </c>
      <c r="F49" s="599">
        <f>F47-F48</f>
        <v>42157.168809999981</v>
      </c>
      <c r="G49" s="599">
        <f>G47-G48</f>
        <v>79542.727479999419</v>
      </c>
    </row>
    <row r="50" spans="1:13" ht="12.75" customHeight="1">
      <c r="A50" s="22" t="s">
        <v>413</v>
      </c>
    </row>
    <row r="51" spans="1:13" ht="12.75" customHeight="1">
      <c r="A51" s="40" t="s">
        <v>466</v>
      </c>
    </row>
    <row r="52" spans="1:13" ht="12.75" customHeight="1"/>
    <row r="53" spans="1:13" ht="12.75" customHeight="1">
      <c r="A53" s="631" t="s">
        <v>83</v>
      </c>
    </row>
    <row r="54" spans="1:13" ht="12.75" customHeight="1"/>
    <row r="55" spans="1:13" ht="12.75" customHeight="1"/>
    <row r="56" spans="1:13" ht="12.75" customHeight="1">
      <c r="M56" s="35" t="s">
        <v>1145</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J99"/>
  <sheetViews>
    <sheetView showGridLines="0" zoomScaleNormal="100" workbookViewId="0"/>
  </sheetViews>
  <sheetFormatPr defaultRowHeight="14.4"/>
  <cols>
    <col min="1" max="1" width="32.109375" customWidth="1"/>
    <col min="2" max="2" width="10.44140625" bestFit="1" customWidth="1"/>
    <col min="3" max="3" width="15" bestFit="1" customWidth="1"/>
    <col min="4" max="4" width="32.109375" bestFit="1" customWidth="1"/>
    <col min="5" max="5" width="5.44140625" bestFit="1" customWidth="1"/>
    <col min="6" max="6" width="13" customWidth="1"/>
    <col min="7" max="7" width="13.88671875" bestFit="1" customWidth="1"/>
    <col min="8" max="8" width="8.88671875" customWidth="1"/>
  </cols>
  <sheetData>
    <row r="1" spans="1:8" ht="12.75" customHeight="1">
      <c r="A1" s="142" t="s">
        <v>751</v>
      </c>
      <c r="F1" s="279" t="s">
        <v>235</v>
      </c>
      <c r="G1" s="161" t="s">
        <v>1236</v>
      </c>
    </row>
    <row r="2" spans="1:8">
      <c r="A2" s="547" t="s">
        <v>752</v>
      </c>
      <c r="F2" s="548" t="s">
        <v>236</v>
      </c>
      <c r="G2" s="549" t="s">
        <v>1237</v>
      </c>
    </row>
    <row r="3" spans="1:8" ht="12.75" customHeight="1"/>
    <row r="4" spans="1:8" ht="12.75" customHeight="1">
      <c r="C4" s="191"/>
      <c r="G4" s="160" t="s">
        <v>406</v>
      </c>
    </row>
    <row r="5" spans="1:8" ht="22.5" customHeight="1">
      <c r="A5" s="581" t="s">
        <v>419</v>
      </c>
      <c r="B5" s="581" t="s">
        <v>420</v>
      </c>
      <c r="C5" s="581" t="s">
        <v>409</v>
      </c>
      <c r="D5" s="581" t="s">
        <v>421</v>
      </c>
      <c r="E5" s="581"/>
      <c r="F5" s="581" t="s">
        <v>422</v>
      </c>
      <c r="G5" s="581" t="s">
        <v>423</v>
      </c>
    </row>
    <row r="6" spans="1:8" ht="12.75" customHeight="1">
      <c r="A6" s="113" t="s">
        <v>79</v>
      </c>
      <c r="B6" s="194">
        <v>47572962490</v>
      </c>
      <c r="C6" s="285" t="s">
        <v>155</v>
      </c>
      <c r="D6" s="113" t="s">
        <v>78</v>
      </c>
      <c r="E6" s="113"/>
      <c r="F6" s="115">
        <v>12357985.710000001</v>
      </c>
      <c r="G6" s="116">
        <v>152.54522665381265</v>
      </c>
      <c r="H6" s="294"/>
    </row>
    <row r="7" spans="1:8" ht="12.75" customHeight="1">
      <c r="A7" s="113" t="s">
        <v>1080</v>
      </c>
      <c r="B7" s="194">
        <v>93273216321</v>
      </c>
      <c r="C7" s="285" t="s">
        <v>157</v>
      </c>
      <c r="D7" s="113" t="s">
        <v>107</v>
      </c>
      <c r="E7" s="113"/>
      <c r="F7" s="115">
        <v>1739507628.0899999</v>
      </c>
      <c r="G7" s="116">
        <v>900.16051144747587</v>
      </c>
      <c r="H7" s="294"/>
    </row>
    <row r="8" spans="1:8" ht="12.75" customHeight="1">
      <c r="A8" s="113" t="s">
        <v>1092</v>
      </c>
      <c r="B8" s="194">
        <v>97433886648</v>
      </c>
      <c r="C8" s="285" t="s">
        <v>158</v>
      </c>
      <c r="D8" s="113" t="s">
        <v>107</v>
      </c>
      <c r="E8" s="113"/>
      <c r="F8" s="115">
        <v>38925967.700000003</v>
      </c>
      <c r="G8" s="116">
        <v>780.40331471641048</v>
      </c>
      <c r="H8" s="294"/>
    </row>
    <row r="9" spans="1:8" ht="12.75" customHeight="1">
      <c r="A9" s="113" t="s">
        <v>1081</v>
      </c>
      <c r="B9" s="194">
        <v>48815690681</v>
      </c>
      <c r="C9" s="285" t="s">
        <v>160</v>
      </c>
      <c r="D9" s="113" t="s">
        <v>1082</v>
      </c>
      <c r="E9" s="113"/>
      <c r="F9" s="115">
        <v>2321051.09</v>
      </c>
      <c r="G9" s="116">
        <v>552.05191228737522</v>
      </c>
      <c r="H9" s="294"/>
    </row>
    <row r="10" spans="1:8" ht="12.75" customHeight="1">
      <c r="A10" s="113" t="s">
        <v>867</v>
      </c>
      <c r="B10" s="194" t="s">
        <v>869</v>
      </c>
      <c r="C10" s="285" t="s">
        <v>870</v>
      </c>
      <c r="D10" s="136" t="s">
        <v>868</v>
      </c>
      <c r="E10" s="136"/>
      <c r="F10" s="117">
        <v>151234537.31</v>
      </c>
      <c r="G10" s="116">
        <v>137.42348382331147</v>
      </c>
      <c r="H10" s="294"/>
    </row>
    <row r="11" spans="1:8" ht="12.75" customHeight="1">
      <c r="A11" s="113" t="s">
        <v>143</v>
      </c>
      <c r="B11" s="194">
        <v>57255663752</v>
      </c>
      <c r="C11" s="285" t="s">
        <v>156</v>
      </c>
      <c r="D11" s="136" t="s">
        <v>185</v>
      </c>
      <c r="E11" s="136"/>
      <c r="F11" s="117">
        <v>8926007.4100000001</v>
      </c>
      <c r="G11" s="116">
        <v>151.53408054240884</v>
      </c>
      <c r="H11" s="294"/>
    </row>
    <row r="12" spans="1:8" s="268" customFormat="1" ht="12.75" customHeight="1">
      <c r="A12" s="113" t="s">
        <v>186</v>
      </c>
      <c r="B12" s="194">
        <v>13264226136</v>
      </c>
      <c r="C12" s="285" t="s">
        <v>159</v>
      </c>
      <c r="D12" s="136" t="s">
        <v>116</v>
      </c>
      <c r="E12" s="136"/>
      <c r="F12" s="117">
        <v>20136591.789999999</v>
      </c>
      <c r="G12" s="116">
        <v>0.99887054943182518</v>
      </c>
      <c r="H12" s="294"/>
    </row>
    <row r="13" spans="1:8" ht="12.75" customHeight="1">
      <c r="A13" s="113" t="s">
        <v>1484</v>
      </c>
      <c r="B13" s="194" t="s">
        <v>210</v>
      </c>
      <c r="C13" s="286" t="s">
        <v>211</v>
      </c>
      <c r="D13" s="113" t="s">
        <v>116</v>
      </c>
      <c r="E13" s="113"/>
      <c r="F13" s="115">
        <v>128450160.23999999</v>
      </c>
      <c r="G13" s="116">
        <v>8.2187947084960538</v>
      </c>
    </row>
    <row r="14" spans="1:8" ht="12.75" customHeight="1">
      <c r="A14" s="113" t="s">
        <v>885</v>
      </c>
      <c r="B14" s="194">
        <v>75398635234</v>
      </c>
      <c r="C14" s="285" t="s">
        <v>871</v>
      </c>
      <c r="D14" s="113" t="s">
        <v>925</v>
      </c>
      <c r="E14" s="113"/>
      <c r="F14" s="118">
        <v>46793320.890000001</v>
      </c>
      <c r="G14" s="119">
        <v>6050.338722515161</v>
      </c>
      <c r="H14" s="294"/>
    </row>
    <row r="15" spans="1:8" ht="12.75" customHeight="1">
      <c r="A15" s="113" t="s">
        <v>152</v>
      </c>
      <c r="B15" s="194">
        <v>81393286204</v>
      </c>
      <c r="C15" s="285" t="s">
        <v>161</v>
      </c>
      <c r="D15" s="113" t="s">
        <v>80</v>
      </c>
      <c r="E15" s="113"/>
      <c r="F15" s="117">
        <v>652.4461</v>
      </c>
      <c r="G15" s="120"/>
      <c r="H15" s="294"/>
    </row>
    <row r="16" spans="1:8" ht="18.75" customHeight="1">
      <c r="A16" s="587" t="s">
        <v>424</v>
      </c>
      <c r="B16" s="601"/>
      <c r="C16" s="602"/>
      <c r="D16" s="588"/>
      <c r="E16" s="588"/>
      <c r="F16" s="590">
        <f>SUM(F6:F15)</f>
        <v>2148653902.6761003</v>
      </c>
      <c r="G16" s="603"/>
    </row>
    <row r="17" spans="1:7" s="268" customFormat="1">
      <c r="A17" s="281" t="s">
        <v>1495</v>
      </c>
    </row>
    <row r="18" spans="1:7" ht="12.75" customHeight="1">
      <c r="A18" s="22" t="s">
        <v>404</v>
      </c>
    </row>
    <row r="19" spans="1:7" ht="12.75" customHeight="1">
      <c r="A19" s="46" t="s">
        <v>425</v>
      </c>
    </row>
    <row r="20" spans="1:7" ht="12.75" customHeight="1">
      <c r="A20" s="281"/>
    </row>
    <row r="21" spans="1:7" ht="12.75" customHeight="1">
      <c r="A21" s="142" t="s">
        <v>753</v>
      </c>
      <c r="G21" s="161" t="s">
        <v>1236</v>
      </c>
    </row>
    <row r="22" spans="1:7" ht="12.75" customHeight="1">
      <c r="A22" s="547" t="s">
        <v>754</v>
      </c>
      <c r="G22" s="549" t="s">
        <v>1237</v>
      </c>
    </row>
    <row r="23" spans="1:7" ht="12.75" customHeight="1">
      <c r="A23" s="54"/>
    </row>
    <row r="24" spans="1:7" ht="12.75" customHeight="1">
      <c r="A24" s="54"/>
      <c r="G24" s="185" t="s">
        <v>406</v>
      </c>
    </row>
    <row r="25" spans="1:7" ht="20.399999999999999">
      <c r="A25" s="581" t="s">
        <v>426</v>
      </c>
      <c r="B25" s="581" t="s">
        <v>420</v>
      </c>
      <c r="C25" s="581" t="s">
        <v>409</v>
      </c>
      <c r="D25" s="581" t="s">
        <v>421</v>
      </c>
      <c r="E25" s="581" t="s">
        <v>427</v>
      </c>
      <c r="F25" s="581" t="s">
        <v>422</v>
      </c>
      <c r="G25" s="581" t="s">
        <v>423</v>
      </c>
    </row>
    <row r="26" spans="1:7">
      <c r="A26" s="113" t="s">
        <v>214</v>
      </c>
      <c r="B26" s="194" t="s">
        <v>220</v>
      </c>
      <c r="C26" s="285" t="s">
        <v>221</v>
      </c>
      <c r="D26" s="113" t="s">
        <v>78</v>
      </c>
      <c r="E26" s="114"/>
      <c r="F26" s="117">
        <v>6160677.1200000001</v>
      </c>
      <c r="G26" s="116">
        <v>97.184200265434825</v>
      </c>
    </row>
    <row r="27" spans="1:7">
      <c r="A27" s="113" t="s">
        <v>215</v>
      </c>
      <c r="B27" s="194" t="s">
        <v>222</v>
      </c>
      <c r="C27" s="285" t="s">
        <v>223</v>
      </c>
      <c r="D27" s="113" t="s">
        <v>218</v>
      </c>
      <c r="E27" s="114"/>
      <c r="F27" s="117">
        <v>254590948.40400001</v>
      </c>
      <c r="G27" s="116">
        <v>941.28569920675511</v>
      </c>
    </row>
    <row r="28" spans="1:7">
      <c r="A28" s="113" t="s">
        <v>216</v>
      </c>
      <c r="B28" s="194" t="s">
        <v>224</v>
      </c>
      <c r="C28" s="285" t="s">
        <v>225</v>
      </c>
      <c r="D28" s="113" t="s">
        <v>218</v>
      </c>
      <c r="E28" s="114"/>
      <c r="F28" s="117">
        <v>5196896.1216000002</v>
      </c>
      <c r="G28" s="116">
        <v>850.10402271800774</v>
      </c>
    </row>
    <row r="29" spans="1:7">
      <c r="A29" s="113" t="s">
        <v>1238</v>
      </c>
      <c r="B29" s="194" t="s">
        <v>1476</v>
      </c>
      <c r="C29" s="285" t="s">
        <v>1477</v>
      </c>
      <c r="D29" s="113" t="s">
        <v>218</v>
      </c>
      <c r="E29" s="114"/>
      <c r="F29" s="117">
        <v>46247507.633900002</v>
      </c>
      <c r="G29" s="116">
        <v>864.16885202580431</v>
      </c>
    </row>
    <row r="30" spans="1:7" s="268" customFormat="1">
      <c r="A30" s="113" t="s">
        <v>217</v>
      </c>
      <c r="B30" s="194" t="s">
        <v>226</v>
      </c>
      <c r="C30" s="285" t="s">
        <v>227</v>
      </c>
      <c r="D30" s="113" t="s">
        <v>218</v>
      </c>
      <c r="E30" s="114"/>
      <c r="F30" s="117">
        <v>6499102.5833999999</v>
      </c>
      <c r="G30" s="116">
        <v>148.89137444186863</v>
      </c>
    </row>
    <row r="31" spans="1:7" s="268" customFormat="1">
      <c r="A31" s="113" t="s">
        <v>1491</v>
      </c>
      <c r="B31" s="194"/>
      <c r="C31" s="285"/>
      <c r="D31" s="113" t="s">
        <v>1492</v>
      </c>
      <c r="E31" s="114"/>
      <c r="F31" s="117">
        <v>22034378.489999998</v>
      </c>
      <c r="G31" s="116">
        <v>666.44219891297439</v>
      </c>
    </row>
    <row r="32" spans="1:7" ht="12.75" customHeight="1">
      <c r="A32" s="113" t="s">
        <v>188</v>
      </c>
      <c r="B32" s="194" t="s">
        <v>189</v>
      </c>
      <c r="C32" s="285" t="s">
        <v>190</v>
      </c>
      <c r="D32" s="113" t="s">
        <v>185</v>
      </c>
      <c r="E32" s="114" t="s">
        <v>118</v>
      </c>
      <c r="F32" s="117">
        <v>15001116.7752</v>
      </c>
      <c r="G32" s="116">
        <v>152.32939999999999</v>
      </c>
    </row>
    <row r="33" spans="1:10" ht="12.75" customHeight="1">
      <c r="A33" s="113"/>
      <c r="B33" s="194"/>
      <c r="C33" s="285"/>
      <c r="D33" s="113"/>
      <c r="E33" s="114" t="s">
        <v>119</v>
      </c>
      <c r="F33" s="117">
        <v>39031728.3248</v>
      </c>
      <c r="G33" s="116">
        <v>144.99459999999999</v>
      </c>
    </row>
    <row r="34" spans="1:10" ht="12.75" customHeight="1">
      <c r="A34" s="136" t="s">
        <v>1471</v>
      </c>
      <c r="B34" s="194" t="s">
        <v>212</v>
      </c>
      <c r="C34" s="285" t="s">
        <v>213</v>
      </c>
      <c r="D34" s="136" t="s">
        <v>116</v>
      </c>
      <c r="E34" s="136"/>
      <c r="F34" s="117">
        <v>25313705.68</v>
      </c>
      <c r="G34" s="116">
        <v>7.4912021551314991</v>
      </c>
    </row>
    <row r="35" spans="1:10" ht="12.75" customHeight="1">
      <c r="A35" s="113" t="s">
        <v>187</v>
      </c>
      <c r="B35" s="194" t="s">
        <v>180</v>
      </c>
      <c r="C35" s="285" t="s">
        <v>162</v>
      </c>
      <c r="D35" s="113" t="s">
        <v>116</v>
      </c>
      <c r="E35" s="113"/>
      <c r="F35" s="117">
        <v>56269277.079999998</v>
      </c>
      <c r="G35" s="116">
        <v>1.433569738972621</v>
      </c>
    </row>
    <row r="36" spans="1:10" ht="12.75" customHeight="1">
      <c r="A36" s="113" t="s">
        <v>191</v>
      </c>
      <c r="B36" s="194" t="s">
        <v>192</v>
      </c>
      <c r="C36" s="285" t="s">
        <v>193</v>
      </c>
      <c r="D36" s="113" t="s">
        <v>116</v>
      </c>
      <c r="E36" s="113"/>
      <c r="F36" s="117">
        <v>160756932.27000001</v>
      </c>
      <c r="G36" s="116">
        <v>8.5264952110831604</v>
      </c>
    </row>
    <row r="37" spans="1:10" ht="12.75" customHeight="1">
      <c r="A37" s="113" t="s">
        <v>926</v>
      </c>
      <c r="B37" s="194" t="s">
        <v>928</v>
      </c>
      <c r="C37" s="285" t="s">
        <v>929</v>
      </c>
      <c r="D37" s="113" t="s">
        <v>925</v>
      </c>
      <c r="E37" s="113"/>
      <c r="F37" s="117">
        <v>126752498.92</v>
      </c>
      <c r="G37" s="116">
        <v>123.49747902682543</v>
      </c>
      <c r="H37" s="292"/>
    </row>
    <row r="38" spans="1:10" ht="12.75" customHeight="1">
      <c r="A38" s="113" t="s">
        <v>924</v>
      </c>
      <c r="B38" s="194" t="s">
        <v>930</v>
      </c>
      <c r="C38" s="285" t="s">
        <v>931</v>
      </c>
      <c r="D38" s="113" t="s">
        <v>925</v>
      </c>
      <c r="E38" s="113"/>
      <c r="F38" s="115">
        <v>360620.1</v>
      </c>
      <c r="G38" s="116">
        <v>90.155024999999995</v>
      </c>
      <c r="H38" s="292"/>
    </row>
    <row r="39" spans="1:10" ht="12.75" customHeight="1">
      <c r="A39" s="113" t="s">
        <v>927</v>
      </c>
      <c r="B39" s="194" t="s">
        <v>932</v>
      </c>
      <c r="C39" s="285" t="s">
        <v>933</v>
      </c>
      <c r="D39" s="113" t="s">
        <v>925</v>
      </c>
      <c r="E39" s="113"/>
      <c r="F39" s="115">
        <v>2107428.2400000002</v>
      </c>
      <c r="G39" s="116">
        <v>64.991519990871083</v>
      </c>
      <c r="H39" s="291"/>
    </row>
    <row r="40" spans="1:10" s="268" customFormat="1" ht="12.75" customHeight="1">
      <c r="A40" s="113" t="s">
        <v>219</v>
      </c>
      <c r="B40" s="194" t="s">
        <v>229</v>
      </c>
      <c r="C40" s="285" t="s">
        <v>228</v>
      </c>
      <c r="D40" s="113" t="s">
        <v>238</v>
      </c>
      <c r="E40" s="113"/>
      <c r="F40" s="115">
        <v>4003139.2</v>
      </c>
      <c r="G40" s="116">
        <v>911.36009674696959</v>
      </c>
      <c r="H40" s="291"/>
      <c r="J40"/>
    </row>
    <row r="41" spans="1:10" s="268" customFormat="1" ht="12.75" customHeight="1">
      <c r="A41" s="113" t="s">
        <v>237</v>
      </c>
      <c r="B41" s="194">
        <v>34988643147</v>
      </c>
      <c r="C41" s="285" t="s">
        <v>163</v>
      </c>
      <c r="D41" s="136" t="s">
        <v>238</v>
      </c>
      <c r="E41" s="113"/>
      <c r="F41" s="115">
        <v>59965937.329999998</v>
      </c>
      <c r="G41" s="116">
        <v>2307.2733094486211</v>
      </c>
      <c r="H41" s="291"/>
    </row>
    <row r="42" spans="1:10" s="268" customFormat="1" ht="12.75" customHeight="1">
      <c r="A42" s="113" t="s">
        <v>1091</v>
      </c>
      <c r="B42" s="194" t="s">
        <v>1229</v>
      </c>
      <c r="C42" s="285" t="s">
        <v>1228</v>
      </c>
      <c r="D42" s="136" t="s">
        <v>1239</v>
      </c>
      <c r="E42" s="113"/>
      <c r="F42" s="115">
        <v>28390435.84</v>
      </c>
      <c r="G42" s="116">
        <v>2630.86780293329</v>
      </c>
      <c r="H42" s="291"/>
    </row>
    <row r="43" spans="1:10" ht="18.75" customHeight="1">
      <c r="A43" s="587" t="s">
        <v>428</v>
      </c>
      <c r="B43" s="601"/>
      <c r="C43" s="602"/>
      <c r="D43" s="588"/>
      <c r="E43" s="588"/>
      <c r="F43" s="590">
        <f>SUM(F26:F42)</f>
        <v>858682330.11290014</v>
      </c>
      <c r="G43" s="603"/>
      <c r="H43" s="280"/>
    </row>
    <row r="44" spans="1:10" ht="12.75" customHeight="1">
      <c r="A44" s="22" t="s">
        <v>404</v>
      </c>
    </row>
    <row r="45" spans="1:10" ht="12.75" customHeight="1">
      <c r="A45" s="46" t="s">
        <v>429</v>
      </c>
    </row>
    <row r="46" spans="1:10" ht="12.75" customHeight="1">
      <c r="A46" s="281" t="s">
        <v>430</v>
      </c>
    </row>
    <row r="47" spans="1:10" ht="12.75" customHeight="1">
      <c r="A47" s="281" t="s">
        <v>1485</v>
      </c>
    </row>
    <row r="48" spans="1:10" s="268" customFormat="1" ht="12.75" customHeight="1">
      <c r="A48" s="281"/>
      <c r="C48" s="281"/>
    </row>
    <row r="49" spans="1:7" ht="12.75" customHeight="1">
      <c r="A49" s="142" t="s">
        <v>755</v>
      </c>
      <c r="G49" s="161" t="s">
        <v>1236</v>
      </c>
    </row>
    <row r="50" spans="1:7" ht="12.75" customHeight="1">
      <c r="A50" s="547" t="s">
        <v>862</v>
      </c>
      <c r="G50" s="549" t="s">
        <v>1237</v>
      </c>
    </row>
    <row r="51" spans="1:7" ht="12.75" customHeight="1">
      <c r="A51" s="69"/>
    </row>
    <row r="52" spans="1:7" ht="12.75" customHeight="1">
      <c r="A52" s="46"/>
      <c r="G52" s="199" t="s">
        <v>406</v>
      </c>
    </row>
    <row r="53" spans="1:7" ht="47.25" customHeight="1">
      <c r="A53" s="604" t="s">
        <v>431</v>
      </c>
      <c r="B53" s="581" t="s">
        <v>408</v>
      </c>
      <c r="C53" s="581" t="s">
        <v>409</v>
      </c>
      <c r="D53" s="604" t="s">
        <v>410</v>
      </c>
      <c r="E53" s="604"/>
      <c r="F53" s="604" t="s">
        <v>411</v>
      </c>
      <c r="G53" s="604" t="s">
        <v>412</v>
      </c>
    </row>
    <row r="54" spans="1:7">
      <c r="A54" s="121" t="s">
        <v>154</v>
      </c>
      <c r="B54" s="113">
        <v>8269700991</v>
      </c>
      <c r="C54" s="285" t="s">
        <v>170</v>
      </c>
      <c r="D54" s="121" t="s">
        <v>868</v>
      </c>
      <c r="E54" s="121"/>
      <c r="F54" s="122">
        <v>1567287881.55</v>
      </c>
      <c r="G54" s="116">
        <v>407.56402912130301</v>
      </c>
    </row>
    <row r="55" spans="1:7">
      <c r="A55" s="22" t="s">
        <v>322</v>
      </c>
      <c r="G55" s="227"/>
    </row>
    <row r="56" spans="1:7">
      <c r="A56" s="157" t="s">
        <v>432</v>
      </c>
    </row>
    <row r="57" spans="1:7" ht="12.75" customHeight="1">
      <c r="A57" s="163" t="s">
        <v>111</v>
      </c>
      <c r="B57" s="186"/>
      <c r="C57" s="186"/>
      <c r="D57" s="186"/>
      <c r="E57" s="226"/>
      <c r="F57" s="186"/>
      <c r="G57" s="186"/>
    </row>
    <row r="58" spans="1:7" ht="21.75" customHeight="1">
      <c r="A58" s="1169" t="s">
        <v>112</v>
      </c>
      <c r="B58" s="1169"/>
      <c r="C58" s="1169"/>
      <c r="D58" s="1169"/>
      <c r="E58" s="1169"/>
      <c r="F58" s="1169"/>
      <c r="G58" s="1169"/>
    </row>
    <row r="59" spans="1:7" ht="12.75" customHeight="1">
      <c r="A59" s="54"/>
    </row>
    <row r="60" spans="1:7" ht="12.75" customHeight="1">
      <c r="A60" s="148" t="s">
        <v>756</v>
      </c>
      <c r="F60" s="149"/>
      <c r="G60" s="161" t="s">
        <v>1236</v>
      </c>
    </row>
    <row r="61" spans="1:7" ht="12.75" customHeight="1">
      <c r="A61" s="550" t="s">
        <v>859</v>
      </c>
      <c r="F61" s="55"/>
      <c r="G61" s="549" t="s">
        <v>1237</v>
      </c>
    </row>
    <row r="62" spans="1:7" ht="12.75" customHeight="1"/>
    <row r="63" spans="1:7" ht="12.75" customHeight="1">
      <c r="G63" s="160" t="s">
        <v>414</v>
      </c>
    </row>
    <row r="64" spans="1:7" ht="35.25" customHeight="1">
      <c r="A64" s="604" t="s">
        <v>858</v>
      </c>
      <c r="B64" s="581" t="s">
        <v>420</v>
      </c>
      <c r="C64" s="581" t="s">
        <v>409</v>
      </c>
      <c r="D64" s="604" t="s">
        <v>410</v>
      </c>
      <c r="E64" s="604"/>
      <c r="F64" s="604" t="s">
        <v>411</v>
      </c>
      <c r="G64" s="581" t="s">
        <v>423</v>
      </c>
    </row>
    <row r="65" spans="1:7" ht="12.75" customHeight="1">
      <c r="A65" s="125" t="s">
        <v>1493</v>
      </c>
      <c r="B65" s="194"/>
      <c r="C65" s="287"/>
      <c r="D65" s="125" t="s">
        <v>1494</v>
      </c>
      <c r="E65" s="125"/>
      <c r="F65" s="126">
        <v>25606565.859999999</v>
      </c>
      <c r="G65" s="127">
        <v>637.5640614350383</v>
      </c>
    </row>
    <row r="66" spans="1:7" ht="12.75" customHeight="1">
      <c r="A66" s="41" t="s">
        <v>433</v>
      </c>
    </row>
    <row r="67" spans="1:7" s="268" customFormat="1" ht="12.75" customHeight="1">
      <c r="A67" s="41" t="s">
        <v>1235</v>
      </c>
    </row>
    <row r="68" spans="1:7" ht="12.75" customHeight="1">
      <c r="A68" s="46" t="s">
        <v>429</v>
      </c>
    </row>
    <row r="69" spans="1:7" ht="12.75" customHeight="1"/>
    <row r="70" spans="1:7" ht="12.75" customHeight="1">
      <c r="A70" s="148" t="s">
        <v>860</v>
      </c>
      <c r="F70" s="149"/>
      <c r="G70" s="161" t="s">
        <v>1236</v>
      </c>
    </row>
    <row r="71" spans="1:7" ht="12.75" customHeight="1">
      <c r="A71" s="550" t="s">
        <v>861</v>
      </c>
      <c r="F71" s="55"/>
      <c r="G71" s="549" t="s">
        <v>1237</v>
      </c>
    </row>
    <row r="72" spans="1:7" ht="12.75" customHeight="1">
      <c r="A72" s="162"/>
    </row>
    <row r="73" spans="1:7" ht="12.75" customHeight="1">
      <c r="G73" s="160" t="s">
        <v>414</v>
      </c>
    </row>
    <row r="74" spans="1:7" ht="20.399999999999999">
      <c r="A74" s="604" t="s">
        <v>434</v>
      </c>
      <c r="B74" s="581" t="s">
        <v>420</v>
      </c>
      <c r="C74" s="581" t="s">
        <v>409</v>
      </c>
      <c r="D74" s="604" t="s">
        <v>410</v>
      </c>
      <c r="E74" s="604"/>
      <c r="F74" s="604" t="s">
        <v>411</v>
      </c>
      <c r="G74" s="581" t="s">
        <v>423</v>
      </c>
    </row>
    <row r="75" spans="1:7" ht="12.75" customHeight="1">
      <c r="A75" s="288" t="s">
        <v>1497</v>
      </c>
      <c r="B75" s="194">
        <v>79640747340</v>
      </c>
      <c r="C75" s="287" t="s">
        <v>164</v>
      </c>
      <c r="D75" s="125"/>
      <c r="E75" s="125"/>
      <c r="F75" s="818">
        <v>5267913.62</v>
      </c>
      <c r="G75" s="819">
        <v>9.6405015289488638</v>
      </c>
    </row>
    <row r="76" spans="1:7" ht="12.75" customHeight="1">
      <c r="A76" s="125" t="s">
        <v>1498</v>
      </c>
      <c r="B76" s="194">
        <v>61196386099</v>
      </c>
      <c r="C76" s="287" t="s">
        <v>166</v>
      </c>
      <c r="D76" s="125"/>
      <c r="E76" s="125"/>
      <c r="F76" s="818">
        <v>36200614.704999998</v>
      </c>
      <c r="G76" s="819">
        <v>7.6249449056323284</v>
      </c>
    </row>
    <row r="77" spans="1:7" ht="12.75" customHeight="1">
      <c r="A77" s="288" t="s">
        <v>889</v>
      </c>
      <c r="B77" s="194">
        <v>37735093339</v>
      </c>
      <c r="C77" s="287" t="s">
        <v>165</v>
      </c>
      <c r="D77" s="125" t="s">
        <v>82</v>
      </c>
      <c r="E77" s="125"/>
      <c r="F77" s="818">
        <v>37452120.420000002</v>
      </c>
      <c r="G77" s="819">
        <v>2.5610045816864835</v>
      </c>
    </row>
    <row r="78" spans="1:7" ht="12.75" customHeight="1">
      <c r="A78" s="125" t="s">
        <v>1499</v>
      </c>
      <c r="B78" s="194">
        <v>48379655657</v>
      </c>
      <c r="C78" s="287" t="s">
        <v>167</v>
      </c>
      <c r="D78" s="128"/>
      <c r="E78" s="128"/>
      <c r="F78" s="818">
        <v>77911795.359999999</v>
      </c>
      <c r="G78" s="819">
        <v>204.74926087817929</v>
      </c>
    </row>
    <row r="79" spans="1:7" ht="18.75" customHeight="1">
      <c r="A79" s="587" t="s">
        <v>428</v>
      </c>
      <c r="B79" s="601"/>
      <c r="C79" s="602"/>
      <c r="D79" s="601"/>
      <c r="E79" s="601"/>
      <c r="F79" s="605">
        <f>SUM(F75:F78)</f>
        <v>156832444.10500002</v>
      </c>
      <c r="G79" s="606"/>
    </row>
    <row r="80" spans="1:7" s="268" customFormat="1">
      <c r="A80" s="281" t="s">
        <v>1496</v>
      </c>
    </row>
    <row r="81" spans="1:7" ht="12.75" customHeight="1">
      <c r="A81" s="41" t="s">
        <v>433</v>
      </c>
    </row>
    <row r="82" spans="1:7" ht="12.75" customHeight="1">
      <c r="A82" s="46" t="s">
        <v>429</v>
      </c>
      <c r="F82" s="45"/>
    </row>
    <row r="83" spans="1:7" ht="12.75" customHeight="1">
      <c r="A83" s="546" t="s">
        <v>177</v>
      </c>
      <c r="D83" s="45"/>
    </row>
    <row r="84" spans="1:7">
      <c r="A84" s="163" t="s">
        <v>110</v>
      </c>
    </row>
    <row r="85" spans="1:7" ht="21" customHeight="1">
      <c r="A85" s="1170" t="s">
        <v>109</v>
      </c>
      <c r="B85" s="1170"/>
      <c r="C85" s="1170"/>
      <c r="D85" s="1170"/>
      <c r="E85" s="1170"/>
      <c r="F85" s="1170"/>
      <c r="G85" s="1170"/>
    </row>
    <row r="86" spans="1:7" ht="12.75" customHeight="1">
      <c r="A86" s="164"/>
      <c r="D86" s="45"/>
    </row>
    <row r="87" spans="1:7" ht="12.75" customHeight="1">
      <c r="A87" s="631" t="s">
        <v>83</v>
      </c>
    </row>
    <row r="88" spans="1:7" ht="12.75" customHeight="1">
      <c r="G88" s="35" t="s">
        <v>853</v>
      </c>
    </row>
    <row r="89" spans="1:7" ht="12.75" customHeight="1"/>
    <row r="90" spans="1:7" ht="12.75" customHeight="1">
      <c r="A90" s="165"/>
      <c r="F90" s="135"/>
    </row>
    <row r="91" spans="1:7" ht="12.75" customHeight="1">
      <c r="A91" s="163"/>
    </row>
    <row r="92" spans="1:7" ht="12.75" customHeight="1">
      <c r="A92" s="163"/>
    </row>
    <row r="93" spans="1:7" ht="12.75" customHeight="1">
      <c r="A93" s="163"/>
    </row>
    <row r="94" spans="1:7" ht="12.75" customHeight="1">
      <c r="A94" s="164"/>
      <c r="F94" s="45"/>
    </row>
    <row r="95" spans="1:7" ht="12.75" customHeight="1">
      <c r="A95" s="164"/>
    </row>
    <row r="96" spans="1:7" ht="12.75" customHeight="1">
      <c r="A96" s="164"/>
    </row>
    <row r="97" spans="1:1" ht="12.75" customHeight="1">
      <c r="A97" s="164"/>
    </row>
    <row r="98" spans="1:1" ht="12.75" customHeight="1"/>
    <row r="99" spans="1:1" ht="12.75" customHeight="1"/>
  </sheetData>
  <mergeCells count="2">
    <mergeCell ref="A58:G58"/>
    <mergeCell ref="A85:G85"/>
  </mergeCells>
  <hyperlinks>
    <hyperlink ref="A87" location="'2 Sadržaj'!A1" display="Sadržaj / Contents"/>
  </hyperlinks>
  <pageMargins left="0.7" right="0.7" top="0.75" bottom="0.75" header="0.3" footer="0.3"/>
  <pageSetup paperSize="9" scale="58" orientation="portrait" r:id="rId1"/>
  <ignoredErrors>
    <ignoredError sqref="B10:B13 B26:B28 B29:B30 B32:B42"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9"/>
  <sheetViews>
    <sheetView showGridLines="0" zoomScaleNormal="100" workbookViewId="0"/>
  </sheetViews>
  <sheetFormatPr defaultColWidth="9.109375" defaultRowHeight="14.4"/>
  <cols>
    <col min="1" max="1" width="32.109375" style="64" customWidth="1"/>
    <col min="2" max="2" width="10.44140625" style="64" bestFit="1" customWidth="1"/>
    <col min="3" max="3" width="13.44140625" style="64" bestFit="1" customWidth="1"/>
    <col min="4" max="4" width="31.5546875" style="64" customWidth="1"/>
    <col min="5" max="5" width="13.109375" style="64" bestFit="1" customWidth="1"/>
    <col min="6" max="16384" width="9.109375" style="64"/>
  </cols>
  <sheetData>
    <row r="1" spans="1:6" ht="12.75" customHeight="1">
      <c r="A1" s="144" t="s">
        <v>758</v>
      </c>
      <c r="F1" s="146" t="str">
        <f>Naslovnica!A20</f>
        <v>Listopad 2021.</v>
      </c>
    </row>
    <row r="2" spans="1:6" ht="12.75" customHeight="1">
      <c r="A2" s="543" t="s">
        <v>759</v>
      </c>
      <c r="F2" s="544" t="str">
        <f>Naslovnica!A24</f>
        <v>October 2021</v>
      </c>
    </row>
    <row r="3" spans="1:6" ht="12.75" customHeight="1"/>
    <row r="4" spans="1:6" ht="12.75" customHeight="1">
      <c r="F4" s="14" t="s">
        <v>406</v>
      </c>
    </row>
    <row r="5" spans="1:6" ht="30.6">
      <c r="A5" s="604" t="s">
        <v>407</v>
      </c>
      <c r="B5" s="581" t="s">
        <v>408</v>
      </c>
      <c r="C5" s="581" t="s">
        <v>409</v>
      </c>
      <c r="D5" s="604" t="s">
        <v>410</v>
      </c>
      <c r="E5" s="604" t="s">
        <v>411</v>
      </c>
      <c r="F5" s="581" t="s">
        <v>423</v>
      </c>
    </row>
    <row r="6" spans="1:6">
      <c r="A6" s="121" t="s">
        <v>1096</v>
      </c>
      <c r="B6" s="194" t="s">
        <v>1098</v>
      </c>
      <c r="C6" s="114" t="s">
        <v>1105</v>
      </c>
      <c r="D6" s="121" t="s">
        <v>1099</v>
      </c>
      <c r="E6" s="122">
        <v>978358.25</v>
      </c>
      <c r="F6" s="168">
        <v>109.05641486973211</v>
      </c>
    </row>
    <row r="7" spans="1:6">
      <c r="A7" s="121" t="s">
        <v>1097</v>
      </c>
      <c r="B7" s="194" t="s">
        <v>1106</v>
      </c>
      <c r="C7" s="114" t="s">
        <v>1107</v>
      </c>
      <c r="D7" s="121" t="s">
        <v>1099</v>
      </c>
      <c r="E7" s="122">
        <v>387731.86</v>
      </c>
      <c r="F7" s="168">
        <v>107.43011160730612</v>
      </c>
    </row>
    <row r="8" spans="1:6">
      <c r="A8" s="121" t="s">
        <v>1118</v>
      </c>
      <c r="B8" s="194" t="s">
        <v>1197</v>
      </c>
      <c r="C8" s="114" t="s">
        <v>1198</v>
      </c>
      <c r="D8" s="121" t="s">
        <v>1100</v>
      </c>
      <c r="E8" s="122">
        <v>22548902.68</v>
      </c>
      <c r="F8" s="168">
        <v>751.63008933333333</v>
      </c>
    </row>
    <row r="9" spans="1:6">
      <c r="A9" s="587" t="s">
        <v>403</v>
      </c>
      <c r="B9" s="600"/>
      <c r="C9" s="600"/>
      <c r="D9" s="607"/>
      <c r="E9" s="608">
        <f>SUM(E6:E8)</f>
        <v>23914992.789999999</v>
      </c>
      <c r="F9" s="609"/>
    </row>
    <row r="10" spans="1:6" ht="12.75" customHeight="1">
      <c r="A10" s="22" t="s">
        <v>413</v>
      </c>
      <c r="F10" s="1024"/>
    </row>
    <row r="11" spans="1:6" ht="12.75" customHeight="1">
      <c r="A11" s="22"/>
    </row>
    <row r="12" spans="1:6" ht="12.75" customHeight="1">
      <c r="A12" s="144" t="s">
        <v>760</v>
      </c>
      <c r="F12" s="146" t="s">
        <v>1502</v>
      </c>
    </row>
    <row r="13" spans="1:6" ht="12.75" customHeight="1">
      <c r="A13" s="543" t="s">
        <v>761</v>
      </c>
      <c r="F13" s="544" t="s">
        <v>1503</v>
      </c>
    </row>
    <row r="14" spans="1:6" ht="12.75" customHeight="1"/>
    <row r="15" spans="1:6" ht="12.75" customHeight="1">
      <c r="F15" s="14" t="s">
        <v>414</v>
      </c>
    </row>
    <row r="16" spans="1:6" ht="51">
      <c r="A16" s="604" t="s">
        <v>415</v>
      </c>
      <c r="B16" s="581" t="s">
        <v>408</v>
      </c>
      <c r="C16" s="581" t="s">
        <v>409</v>
      </c>
      <c r="D16" s="604" t="s">
        <v>410</v>
      </c>
      <c r="E16" s="604" t="s">
        <v>411</v>
      </c>
      <c r="F16" s="604" t="s">
        <v>412</v>
      </c>
    </row>
    <row r="17" spans="1:6" ht="12.75" customHeight="1">
      <c r="A17" s="121" t="s">
        <v>153</v>
      </c>
      <c r="B17" s="194" t="s">
        <v>179</v>
      </c>
      <c r="C17" s="285" t="s">
        <v>168</v>
      </c>
      <c r="D17" s="121" t="s">
        <v>185</v>
      </c>
      <c r="E17" s="122">
        <v>95709258.189999998</v>
      </c>
      <c r="F17" s="168">
        <v>34.514499083308571</v>
      </c>
    </row>
    <row r="18" spans="1:6" ht="12.75" customHeight="1">
      <c r="A18" s="121" t="s">
        <v>144</v>
      </c>
      <c r="B18" s="194">
        <v>75111210338</v>
      </c>
      <c r="C18" s="285" t="s">
        <v>169</v>
      </c>
      <c r="D18" s="283" t="s">
        <v>146</v>
      </c>
      <c r="E18" s="122">
        <v>39644030.936999999</v>
      </c>
      <c r="F18" s="168">
        <v>78.347887227272722</v>
      </c>
    </row>
    <row r="19" spans="1:6">
      <c r="A19" s="587" t="s">
        <v>403</v>
      </c>
      <c r="B19" s="600"/>
      <c r="C19" s="600"/>
      <c r="D19" s="607"/>
      <c r="E19" s="608">
        <f>SUM(E17:E18)</f>
        <v>135353289.127</v>
      </c>
      <c r="F19" s="609"/>
    </row>
    <row r="20" spans="1:6" ht="12.75" customHeight="1">
      <c r="A20" s="22" t="s">
        <v>416</v>
      </c>
    </row>
    <row r="21" spans="1:6" ht="12.75" customHeight="1"/>
    <row r="22" spans="1:6" ht="12.75" customHeight="1">
      <c r="A22" s="145" t="s">
        <v>762</v>
      </c>
      <c r="F22" s="146" t="s">
        <v>1502</v>
      </c>
    </row>
    <row r="23" spans="1:6" ht="12.75" customHeight="1">
      <c r="A23" s="541" t="s">
        <v>763</v>
      </c>
      <c r="F23" s="544" t="s">
        <v>1503</v>
      </c>
    </row>
    <row r="24" spans="1:6" ht="12.75" customHeight="1"/>
    <row r="25" spans="1:6" ht="12.75" customHeight="1">
      <c r="F25" s="14" t="s">
        <v>406</v>
      </c>
    </row>
    <row r="26" spans="1:6" ht="51">
      <c r="A26" s="604" t="s">
        <v>415</v>
      </c>
      <c r="B26" s="581" t="s">
        <v>408</v>
      </c>
      <c r="C26" s="581" t="s">
        <v>409</v>
      </c>
      <c r="D26" s="604" t="s">
        <v>410</v>
      </c>
      <c r="E26" s="604" t="s">
        <v>411</v>
      </c>
      <c r="F26" s="604" t="s">
        <v>412</v>
      </c>
    </row>
    <row r="27" spans="1:6" ht="12.75" customHeight="1">
      <c r="A27" s="121" t="s">
        <v>884</v>
      </c>
      <c r="B27" s="194">
        <v>56903349567</v>
      </c>
      <c r="C27" s="285" t="s">
        <v>171</v>
      </c>
      <c r="D27" s="288" t="s">
        <v>944</v>
      </c>
      <c r="E27" s="122" t="s">
        <v>145</v>
      </c>
      <c r="F27" s="168" t="s">
        <v>145</v>
      </c>
    </row>
    <row r="28" spans="1:6" ht="12.75" customHeight="1">
      <c r="A28" s="817" t="s">
        <v>886</v>
      </c>
    </row>
    <row r="29" spans="1:6" ht="12.75" customHeight="1">
      <c r="A29" s="22" t="s">
        <v>413</v>
      </c>
    </row>
    <row r="30" spans="1:6" ht="19.5" customHeight="1">
      <c r="A30" s="1171" t="s">
        <v>111</v>
      </c>
      <c r="B30" s="1171"/>
      <c r="C30" s="1171"/>
      <c r="D30" s="1171"/>
    </row>
    <row r="31" spans="1:6" ht="21.75" customHeight="1">
      <c r="A31" s="1169" t="s">
        <v>112</v>
      </c>
      <c r="B31" s="1169"/>
      <c r="C31" s="1169"/>
      <c r="D31" s="1169"/>
      <c r="E31" s="54"/>
      <c r="F31" s="54"/>
    </row>
    <row r="32" spans="1:6" ht="12.75" customHeight="1">
      <c r="A32" s="817"/>
    </row>
    <row r="33" spans="1:6" ht="12.75" customHeight="1"/>
    <row r="34" spans="1:6" ht="12.75" customHeight="1">
      <c r="A34" s="147" t="s">
        <v>764</v>
      </c>
      <c r="F34" s="140" t="str">
        <f>Naslovnica!A20</f>
        <v>Listopad 2021.</v>
      </c>
    </row>
    <row r="35" spans="1:6" ht="12.75" customHeight="1">
      <c r="A35" s="541" t="s">
        <v>765</v>
      </c>
      <c r="F35" s="545" t="str">
        <f>Naslovnica!A24</f>
        <v>October 2021</v>
      </c>
    </row>
    <row r="36" spans="1:6" ht="12.75" customHeight="1"/>
    <row r="37" spans="1:6" ht="12.75" customHeight="1">
      <c r="E37" s="14"/>
      <c r="F37" s="14" t="s">
        <v>414</v>
      </c>
    </row>
    <row r="38" spans="1:6" ht="30.6">
      <c r="A38" s="604" t="s">
        <v>417</v>
      </c>
      <c r="B38" s="581" t="s">
        <v>408</v>
      </c>
      <c r="C38" s="581" t="s">
        <v>409</v>
      </c>
      <c r="D38" s="604" t="s">
        <v>410</v>
      </c>
      <c r="E38" s="604" t="s">
        <v>411</v>
      </c>
      <c r="F38" s="581" t="s">
        <v>423</v>
      </c>
    </row>
    <row r="39" spans="1:6" ht="22.5" customHeight="1">
      <c r="A39" s="123" t="s">
        <v>81</v>
      </c>
      <c r="B39" s="194">
        <v>39146857475</v>
      </c>
      <c r="C39" s="285" t="s">
        <v>172</v>
      </c>
      <c r="D39" s="265" t="s">
        <v>116</v>
      </c>
      <c r="E39" s="124">
        <v>997310408.39999998</v>
      </c>
      <c r="F39" s="168">
        <v>550.20280000000002</v>
      </c>
    </row>
    <row r="40" spans="1:6" ht="12.75" customHeight="1">
      <c r="A40" s="22" t="s">
        <v>413</v>
      </c>
      <c r="B40" s="274"/>
      <c r="C40" s="275"/>
      <c r="D40" s="276"/>
      <c r="E40" s="277"/>
    </row>
    <row r="41" spans="1:6" ht="12.75" customHeight="1">
      <c r="A41" s="546" t="s">
        <v>178</v>
      </c>
      <c r="E41" s="1042"/>
      <c r="F41" s="1043"/>
    </row>
    <row r="42" spans="1:6" ht="12.75" customHeight="1">
      <c r="A42" s="159"/>
      <c r="D42" s="921"/>
    </row>
    <row r="43" spans="1:6" ht="12.75" customHeight="1">
      <c r="A43" s="278"/>
      <c r="B43" s="187"/>
      <c r="C43" s="187"/>
      <c r="D43" s="187"/>
      <c r="E43" s="1024"/>
      <c r="F43" s="1024"/>
    </row>
    <row r="44" spans="1:6" ht="12.75" customHeight="1">
      <c r="A44" s="284"/>
      <c r="B44" s="54"/>
      <c r="C44" s="54"/>
      <c r="D44" s="54"/>
    </row>
    <row r="45" spans="1:6" ht="12.75" customHeight="1">
      <c r="A45" s="178"/>
    </row>
    <row r="46" spans="1:6" ht="12.75" customHeight="1"/>
    <row r="47" spans="1:6" ht="12.75" customHeight="1"/>
    <row r="48" spans="1:6" ht="12.75" customHeight="1">
      <c r="A48" s="626" t="s">
        <v>418</v>
      </c>
      <c r="B48" s="628"/>
      <c r="C48" s="628"/>
      <c r="D48" s="628"/>
    </row>
    <row r="49" spans="1:6" ht="12.75" customHeight="1">
      <c r="A49" s="629" t="s">
        <v>183</v>
      </c>
      <c r="B49" s="628"/>
      <c r="C49" s="628"/>
      <c r="D49" s="628"/>
    </row>
    <row r="50" spans="1:6" ht="12.75" customHeight="1">
      <c r="A50" s="628" t="s">
        <v>1095</v>
      </c>
      <c r="B50" s="628"/>
      <c r="C50" s="628"/>
      <c r="D50" s="628"/>
    </row>
    <row r="51" spans="1:6" ht="12.75" customHeight="1">
      <c r="A51" s="631" t="s">
        <v>83</v>
      </c>
    </row>
    <row r="52" spans="1:6" ht="12.75" customHeight="1"/>
    <row r="53" spans="1:6" ht="12.75" customHeight="1">
      <c r="F53" s="35" t="s">
        <v>1146</v>
      </c>
    </row>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sheetData>
  <mergeCells count="2">
    <mergeCell ref="A30:D30"/>
    <mergeCell ref="A31:D31"/>
  </mergeCells>
  <hyperlinks>
    <hyperlink ref="A51" location="'2 Sadržaj'!A1" display="Sadržaj / Contents"/>
  </hyperlinks>
  <pageMargins left="0.7" right="0.7" top="0.75" bottom="0.75" header="0.3" footer="0.3"/>
  <pageSetup paperSize="9" scale="79" orientation="portrait" r:id="rId1"/>
  <ignoredErrors>
    <ignoredError sqref="B17 B6:B8"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4.4"/>
  <cols>
    <col min="1" max="1" width="23.88671875" customWidth="1"/>
    <col min="2" max="2" width="12.88671875" customWidth="1"/>
    <col min="3" max="3" width="12.109375" customWidth="1"/>
    <col min="4" max="4" width="19.109375" customWidth="1"/>
    <col min="5" max="5" width="11.109375" customWidth="1"/>
    <col min="6" max="6" width="15.88671875" customWidth="1"/>
    <col min="7" max="7" width="14.109375" customWidth="1"/>
    <col min="8" max="8" width="17.88671875" customWidth="1"/>
    <col min="9" max="9" width="12.109375" customWidth="1"/>
    <col min="10" max="10" width="21.88671875" customWidth="1"/>
    <col min="11" max="11" width="13.5546875" customWidth="1"/>
    <col min="12" max="12" width="12.109375" customWidth="1"/>
    <col min="13" max="13" width="23.5546875" customWidth="1"/>
    <col min="17" max="17" width="21.88671875" customWidth="1"/>
    <col min="18" max="18" width="13.5546875" customWidth="1"/>
    <col min="19" max="19" width="11.44140625" customWidth="1"/>
    <col min="20" max="20" width="23.5546875" customWidth="1"/>
    <col min="21" max="21" width="10.109375" customWidth="1"/>
    <col min="22" max="22" width="15.44140625" customWidth="1"/>
    <col min="23" max="23" width="11.109375" customWidth="1"/>
    <col min="24" max="24" width="23.5546875" customWidth="1"/>
    <col min="25" max="25" width="11.44140625" customWidth="1"/>
  </cols>
  <sheetData>
    <row r="1" spans="1:27" ht="15" customHeight="1">
      <c r="A1" s="622" t="s">
        <v>722</v>
      </c>
      <c r="B1" s="623"/>
      <c r="C1" s="623"/>
      <c r="D1" s="528"/>
      <c r="E1" s="620"/>
      <c r="F1" s="204"/>
      <c r="G1" s="204"/>
      <c r="H1" s="204"/>
      <c r="I1" s="529" t="s">
        <v>1514</v>
      </c>
    </row>
    <row r="2" spans="1:27" ht="15" customHeight="1">
      <c r="A2" s="624" t="s">
        <v>723</v>
      </c>
      <c r="B2" s="623"/>
      <c r="C2" s="623"/>
      <c r="D2" s="528"/>
      <c r="E2" s="621"/>
      <c r="F2" s="204"/>
      <c r="G2" s="204"/>
      <c r="H2" s="204"/>
      <c r="I2" s="536" t="s">
        <v>1515</v>
      </c>
    </row>
    <row r="3" spans="1:27" ht="12.75" customHeight="1">
      <c r="A3" s="42" t="s">
        <v>896</v>
      </c>
    </row>
    <row r="4" spans="1:27" ht="12.75" customHeight="1"/>
    <row r="5" spans="1:27" ht="12.75" customHeight="1">
      <c r="A5" s="150" t="s">
        <v>724</v>
      </c>
    </row>
    <row r="6" spans="1:27" ht="12.75" customHeight="1">
      <c r="A6" s="537" t="s">
        <v>725</v>
      </c>
    </row>
    <row r="7" spans="1:27" ht="12.75" customHeight="1">
      <c r="J7" s="1175"/>
      <c r="K7" s="1175"/>
      <c r="L7" s="325"/>
      <c r="M7" s="325"/>
      <c r="N7" s="325"/>
      <c r="O7" s="325"/>
      <c r="P7" s="325"/>
    </row>
    <row r="8" spans="1:27" ht="16.5" customHeight="1">
      <c r="A8" s="1177" t="s">
        <v>392</v>
      </c>
      <c r="B8" s="1177"/>
      <c r="C8" s="458">
        <v>44469</v>
      </c>
      <c r="D8" s="325"/>
      <c r="E8" s="325"/>
      <c r="F8" s="325"/>
      <c r="G8" s="325"/>
      <c r="J8" s="1175"/>
      <c r="K8" s="1175"/>
      <c r="L8" s="326"/>
      <c r="M8" s="326"/>
      <c r="N8" s="326"/>
      <c r="O8" s="326"/>
      <c r="P8" s="326"/>
    </row>
    <row r="9" spans="1:27" ht="21.75" customHeight="1">
      <c r="A9" s="1178" t="s">
        <v>393</v>
      </c>
      <c r="B9" s="1178"/>
      <c r="C9" s="459">
        <v>15</v>
      </c>
      <c r="D9" s="325"/>
      <c r="E9" s="326"/>
      <c r="F9" s="326"/>
      <c r="G9" s="326"/>
    </row>
    <row r="10" spans="1:27" ht="12.75" customHeight="1">
      <c r="A10" s="17" t="s">
        <v>322</v>
      </c>
    </row>
    <row r="11" spans="1:27" ht="12.75" customHeight="1"/>
    <row r="12" spans="1:27" ht="12.75" customHeight="1">
      <c r="A12" s="150" t="s">
        <v>726</v>
      </c>
    </row>
    <row r="13" spans="1:27" ht="12.75" customHeight="1">
      <c r="A13" s="537" t="s">
        <v>727</v>
      </c>
      <c r="Z13" s="65"/>
      <c r="AA13" s="65"/>
    </row>
    <row r="14" spans="1:27" s="268" customFormat="1" ht="12.75" customHeight="1">
      <c r="A14" s="43"/>
      <c r="F14" s="204"/>
      <c r="I14" s="65" t="s">
        <v>395</v>
      </c>
      <c r="Y14" s="65"/>
      <c r="Z14" s="65"/>
      <c r="AA14" s="65"/>
    </row>
    <row r="15" spans="1:27" s="268" customFormat="1" ht="22.5" customHeight="1">
      <c r="A15" s="460"/>
      <c r="B15" s="1174" t="s">
        <v>394</v>
      </c>
      <c r="C15" s="1174"/>
      <c r="D15" s="1174"/>
      <c r="E15" s="1174"/>
      <c r="F15" s="1174" t="s">
        <v>332</v>
      </c>
      <c r="G15" s="1174"/>
      <c r="H15" s="1174"/>
      <c r="I15" s="1174"/>
      <c r="Y15" s="65"/>
      <c r="Z15" s="65"/>
      <c r="AA15" s="65"/>
    </row>
    <row r="16" spans="1:27" ht="135" customHeight="1">
      <c r="A16" s="1176" t="s">
        <v>396</v>
      </c>
      <c r="B16" s="820" t="s">
        <v>817</v>
      </c>
      <c r="C16" s="1173" t="s">
        <v>397</v>
      </c>
      <c r="D16" s="820" t="s">
        <v>398</v>
      </c>
      <c r="E16" s="1173" t="s">
        <v>397</v>
      </c>
      <c r="F16" s="820" t="s">
        <v>818</v>
      </c>
      <c r="G16" s="1173" t="s">
        <v>399</v>
      </c>
      <c r="H16" s="820" t="s">
        <v>815</v>
      </c>
      <c r="I16" s="1173" t="s">
        <v>399</v>
      </c>
    </row>
    <row r="17" spans="1:16" ht="15.75" customHeight="1">
      <c r="A17" s="1176"/>
      <c r="B17" s="510">
        <v>44469</v>
      </c>
      <c r="C17" s="1173"/>
      <c r="D17" s="510">
        <v>44469</v>
      </c>
      <c r="E17" s="1173"/>
      <c r="F17" s="510" t="s">
        <v>1565</v>
      </c>
      <c r="G17" s="1173"/>
      <c r="H17" s="510" t="s">
        <v>1565</v>
      </c>
      <c r="I17" s="1173"/>
      <c r="J17" s="1175"/>
      <c r="K17" s="232"/>
      <c r="L17" s="327"/>
      <c r="M17" s="232"/>
      <c r="N17" s="328"/>
      <c r="O17" s="268"/>
    </row>
    <row r="18" spans="1:16" ht="16.5" customHeight="1">
      <c r="A18" s="461" t="s">
        <v>400</v>
      </c>
      <c r="B18" s="462">
        <v>39988</v>
      </c>
      <c r="C18" s="463">
        <v>-2.0885874488871477E-2</v>
      </c>
      <c r="D18" s="462">
        <v>2387288.47015</v>
      </c>
      <c r="E18" s="463">
        <v>-3.7619146738081533E-2</v>
      </c>
      <c r="F18" s="462">
        <v>8813</v>
      </c>
      <c r="G18" s="463">
        <v>0.2417923066084261</v>
      </c>
      <c r="H18" s="462">
        <v>969633.98100000015</v>
      </c>
      <c r="I18" s="465">
        <v>0.12132260494290475</v>
      </c>
      <c r="J18" s="1175"/>
      <c r="K18" s="329"/>
      <c r="L18" s="330"/>
      <c r="M18" s="329"/>
      <c r="N18" s="330"/>
      <c r="O18" s="268"/>
    </row>
    <row r="19" spans="1:16" ht="16.5" customHeight="1">
      <c r="A19" s="461" t="s">
        <v>401</v>
      </c>
      <c r="B19" s="462">
        <v>114957</v>
      </c>
      <c r="C19" s="463">
        <v>6.1360341978192429E-2</v>
      </c>
      <c r="D19" s="462">
        <v>14369815.049939997</v>
      </c>
      <c r="E19" s="463">
        <v>-6.2597312403819593E-3</v>
      </c>
      <c r="F19" s="462">
        <v>30202</v>
      </c>
      <c r="G19" s="463">
        <v>0.33566248009906247</v>
      </c>
      <c r="H19" s="462">
        <v>5150675.7175699994</v>
      </c>
      <c r="I19" s="465">
        <v>0.25603438830526842</v>
      </c>
      <c r="J19" s="42"/>
      <c r="K19" s="331"/>
      <c r="L19" s="332"/>
      <c r="M19" s="331"/>
      <c r="N19" s="333"/>
      <c r="O19" s="268"/>
    </row>
    <row r="20" spans="1:16" ht="16.5" customHeight="1">
      <c r="A20" s="461" t="s">
        <v>402</v>
      </c>
      <c r="B20" s="462">
        <v>23</v>
      </c>
      <c r="C20" s="463">
        <v>-4.1666666666666664E-2</v>
      </c>
      <c r="D20" s="462">
        <v>14.01497</v>
      </c>
      <c r="E20" s="463">
        <v>-0.96779658797053503</v>
      </c>
      <c r="F20" s="462"/>
      <c r="G20" s="463"/>
      <c r="H20" s="462"/>
      <c r="I20" s="464"/>
      <c r="J20" s="42"/>
      <c r="K20" s="331"/>
      <c r="L20" s="332"/>
      <c r="M20" s="331"/>
      <c r="N20" s="333"/>
      <c r="O20" s="268"/>
    </row>
    <row r="21" spans="1:16" ht="16.5" customHeight="1">
      <c r="A21" s="466" t="s">
        <v>403</v>
      </c>
      <c r="B21" s="467">
        <v>154968</v>
      </c>
      <c r="C21" s="468">
        <v>3.8826620904166893E-2</v>
      </c>
      <c r="D21" s="467">
        <v>16757117.535059998</v>
      </c>
      <c r="E21" s="468">
        <v>-1.0876171269286892E-2</v>
      </c>
      <c r="F21" s="467">
        <v>39015</v>
      </c>
      <c r="G21" s="468">
        <v>0.31323841260224172</v>
      </c>
      <c r="H21" s="467">
        <v>6120309.69857</v>
      </c>
      <c r="I21" s="469">
        <v>0.23257467625257694</v>
      </c>
      <c r="J21" s="42"/>
      <c r="K21" s="331"/>
      <c r="L21" s="332"/>
      <c r="M21" s="331"/>
      <c r="N21" s="333"/>
      <c r="O21" s="268"/>
    </row>
    <row r="22" spans="1:16" ht="12.75" customHeight="1">
      <c r="A22" s="17" t="s">
        <v>404</v>
      </c>
    </row>
    <row r="23" spans="1:16" ht="49.5" customHeight="1">
      <c r="A23" s="1179" t="s">
        <v>405</v>
      </c>
      <c r="B23" s="1179"/>
      <c r="C23" s="1179"/>
      <c r="D23" s="1179"/>
      <c r="E23" s="1179"/>
      <c r="F23" s="1179"/>
      <c r="G23" s="1179"/>
      <c r="H23" s="1179"/>
      <c r="I23" s="1179"/>
    </row>
    <row r="24" spans="1:16" ht="56.25" customHeight="1">
      <c r="A24" s="1179" t="s">
        <v>816</v>
      </c>
      <c r="B24" s="1179"/>
      <c r="C24" s="1179"/>
      <c r="D24" s="1179"/>
      <c r="E24" s="1179"/>
      <c r="F24" s="1179"/>
      <c r="G24" s="1179"/>
      <c r="H24" s="1179"/>
      <c r="I24" s="1179"/>
    </row>
    <row r="25" spans="1:16" ht="23.25" customHeight="1">
      <c r="A25" s="1172" t="s">
        <v>355</v>
      </c>
      <c r="B25" s="1172"/>
      <c r="C25" s="1172"/>
      <c r="D25" s="1172"/>
      <c r="E25" s="1172"/>
      <c r="F25" s="1172"/>
      <c r="G25" s="1172"/>
      <c r="H25" s="1172"/>
      <c r="I25" s="1172"/>
      <c r="J25" s="158"/>
      <c r="K25" s="71"/>
      <c r="L25" s="71"/>
      <c r="M25" s="71"/>
      <c r="N25" s="71"/>
      <c r="O25" s="71"/>
      <c r="P25" s="71"/>
    </row>
    <row r="26" spans="1:16">
      <c r="A26" s="158"/>
      <c r="B26" s="71"/>
      <c r="C26" s="71"/>
      <c r="D26" s="71"/>
      <c r="E26" s="71"/>
      <c r="F26" s="71"/>
      <c r="G26" s="71"/>
    </row>
    <row r="27" spans="1:16" ht="12.75" customHeight="1">
      <c r="A27" s="631" t="s">
        <v>83</v>
      </c>
    </row>
    <row r="28" spans="1:16" ht="12.75" customHeight="1"/>
    <row r="29" spans="1:16" ht="12.75" customHeight="1"/>
    <row r="30" spans="1:16" ht="12.75" customHeight="1"/>
    <row r="31" spans="1:16" ht="12.75" customHeight="1"/>
    <row r="32" spans="1:16" ht="12.75" customHeight="1">
      <c r="I32" s="35" t="s">
        <v>854</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4.4"/>
  <cols>
    <col min="1" max="1" width="56.44140625" customWidth="1"/>
    <col min="2" max="2" width="10.88671875" bestFit="1" customWidth="1"/>
    <col min="3" max="3" width="10" customWidth="1"/>
    <col min="4" max="4" width="10.109375" customWidth="1"/>
  </cols>
  <sheetData>
    <row r="1" spans="1:5" ht="12.75" customHeight="1">
      <c r="A1" s="151" t="s">
        <v>728</v>
      </c>
    </row>
    <row r="2" spans="1:5" ht="12.75" customHeight="1">
      <c r="A2" s="540" t="s">
        <v>729</v>
      </c>
    </row>
    <row r="3" spans="1:5" ht="12.75" customHeight="1"/>
    <row r="4" spans="1:5" ht="12.75" customHeight="1">
      <c r="D4" s="65" t="s">
        <v>333</v>
      </c>
      <c r="E4" s="74"/>
    </row>
    <row r="5" spans="1:5" ht="45" customHeight="1">
      <c r="A5" s="1176" t="s">
        <v>323</v>
      </c>
      <c r="B5" s="470" t="s">
        <v>361</v>
      </c>
      <c r="C5" s="1182" t="s">
        <v>362</v>
      </c>
      <c r="D5" s="1182"/>
    </row>
    <row r="6" spans="1:5" ht="22.5" customHeight="1">
      <c r="A6" s="1180"/>
      <c r="B6" s="1049">
        <v>44469</v>
      </c>
      <c r="C6" s="807" t="s">
        <v>363</v>
      </c>
      <c r="D6" s="807" t="s">
        <v>364</v>
      </c>
    </row>
    <row r="7" spans="1:5" ht="12.75" customHeight="1">
      <c r="A7" s="479" t="s">
        <v>365</v>
      </c>
      <c r="B7" s="480">
        <v>14223578.667860001</v>
      </c>
      <c r="C7" s="481">
        <v>-1.7454205361707487E-2</v>
      </c>
      <c r="D7" s="480">
        <v>-252671.44228999875</v>
      </c>
      <c r="E7" s="44"/>
    </row>
    <row r="8" spans="1:5" ht="12.75" customHeight="1">
      <c r="A8" s="471" t="s">
        <v>366</v>
      </c>
      <c r="B8" s="472">
        <v>22217.250660000002</v>
      </c>
      <c r="C8" s="473">
        <v>-5.1312385790772519E-2</v>
      </c>
      <c r="D8" s="472">
        <v>-1201.6812700000009</v>
      </c>
      <c r="E8" s="53"/>
    </row>
    <row r="9" spans="1:5" ht="12.75" customHeight="1">
      <c r="A9" s="471" t="s">
        <v>367</v>
      </c>
      <c r="B9" s="472">
        <v>4346346.6088999994</v>
      </c>
      <c r="C9" s="473">
        <v>7.2019292143971131E-3</v>
      </c>
      <c r="D9" s="472">
        <v>31078.257209999487</v>
      </c>
      <c r="E9" s="53"/>
    </row>
    <row r="10" spans="1:5" ht="12.75" customHeight="1">
      <c r="A10" s="471" t="s">
        <v>368</v>
      </c>
      <c r="B10" s="472">
        <v>125977.91464</v>
      </c>
      <c r="C10" s="473">
        <v>5.0452169305451461E-2</v>
      </c>
      <c r="D10" s="472">
        <v>6050.5935100000061</v>
      </c>
    </row>
    <row r="11" spans="1:5" ht="12.75" customHeight="1">
      <c r="A11" s="471" t="s">
        <v>369</v>
      </c>
      <c r="B11" s="472">
        <v>9564580.2063300014</v>
      </c>
      <c r="C11" s="473">
        <v>-3.1158322142008678E-2</v>
      </c>
      <c r="D11" s="472">
        <v>-307600.58947999962</v>
      </c>
    </row>
    <row r="12" spans="1:5" ht="12.75" customHeight="1">
      <c r="A12" s="471" t="s">
        <v>370</v>
      </c>
      <c r="B12" s="472">
        <v>164456.68733000002</v>
      </c>
      <c r="C12" s="473">
        <v>0.1306384495459913</v>
      </c>
      <c r="D12" s="472">
        <v>19001.977740000031</v>
      </c>
    </row>
    <row r="13" spans="1:5" ht="12.75" customHeight="1">
      <c r="A13" s="479" t="s">
        <v>371</v>
      </c>
      <c r="B13" s="480">
        <v>5963342.5518800002</v>
      </c>
      <c r="C13" s="481">
        <v>-2.7560901538354474E-2</v>
      </c>
      <c r="D13" s="480">
        <v>-169013.25458000042</v>
      </c>
    </row>
    <row r="14" spans="1:5" ht="12.75" customHeight="1">
      <c r="A14" s="471" t="s">
        <v>372</v>
      </c>
      <c r="B14" s="472">
        <v>97325.899689999991</v>
      </c>
      <c r="C14" s="473">
        <v>-0.29125794276622302</v>
      </c>
      <c r="D14" s="472">
        <v>-39996.132629999978</v>
      </c>
    </row>
    <row r="15" spans="1:5" ht="12.75" customHeight="1">
      <c r="A15" s="471" t="s">
        <v>373</v>
      </c>
      <c r="B15" s="472">
        <v>5338306.8753099991</v>
      </c>
      <c r="C15" s="473">
        <v>5.7980336300750767E-4</v>
      </c>
      <c r="D15" s="472">
        <v>3093.3747299993411</v>
      </c>
    </row>
    <row r="16" spans="1:5" ht="12.75" customHeight="1">
      <c r="A16" s="471" t="s">
        <v>374</v>
      </c>
      <c r="B16" s="472">
        <v>20919.267920000002</v>
      </c>
      <c r="C16" s="473">
        <v>-0.46990485156961104</v>
      </c>
      <c r="D16" s="472">
        <v>-18543.964259999997</v>
      </c>
    </row>
    <row r="17" spans="1:6" ht="12.75" customHeight="1">
      <c r="A17" s="471" t="s">
        <v>375</v>
      </c>
      <c r="B17" s="472">
        <v>506790.50896000001</v>
      </c>
      <c r="C17" s="473">
        <v>-0.18306640344948485</v>
      </c>
      <c r="D17" s="472">
        <v>-113566.53241999983</v>
      </c>
    </row>
    <row r="18" spans="1:6" ht="20.399999999999999">
      <c r="A18" s="474" t="s">
        <v>376</v>
      </c>
      <c r="B18" s="472">
        <v>114922.73300000002</v>
      </c>
      <c r="C18" s="473">
        <v>-8.4698342758222911E-2</v>
      </c>
      <c r="D18" s="472">
        <v>-10634.488589999964</v>
      </c>
    </row>
    <row r="19" spans="1:6" ht="12.75" customHeight="1">
      <c r="A19" s="482" t="s">
        <v>377</v>
      </c>
      <c r="B19" s="483">
        <v>20301843.952740002</v>
      </c>
      <c r="C19" s="484">
        <v>-2.0850573161716162E-2</v>
      </c>
      <c r="D19" s="483">
        <v>-432319.1854599975</v>
      </c>
    </row>
    <row r="20" spans="1:6" ht="12.75" customHeight="1">
      <c r="A20" s="471" t="s">
        <v>378</v>
      </c>
      <c r="B20" s="472">
        <v>29171056.398339998</v>
      </c>
      <c r="C20" s="473">
        <v>1.3072349656779834E-2</v>
      </c>
      <c r="D20" s="472">
        <v>376413.63839999959</v>
      </c>
    </row>
    <row r="21" spans="1:6" ht="12.75" customHeight="1">
      <c r="A21" s="475" t="s">
        <v>265</v>
      </c>
      <c r="B21" s="476">
        <v>2489474.3937199996</v>
      </c>
      <c r="C21" s="477">
        <v>5.3743458007961882E-2</v>
      </c>
      <c r="D21" s="476">
        <v>126969.19873999944</v>
      </c>
    </row>
    <row r="22" spans="1:6" ht="12.75" customHeight="1">
      <c r="A22" s="475" t="s">
        <v>271</v>
      </c>
      <c r="B22" s="476">
        <v>103834.38396000001</v>
      </c>
      <c r="C22" s="477">
        <v>0.3069959471234438</v>
      </c>
      <c r="D22" s="476">
        <v>24389.314379999996</v>
      </c>
    </row>
    <row r="23" spans="1:6" ht="12.75" customHeight="1">
      <c r="A23" s="475" t="s">
        <v>267</v>
      </c>
      <c r="B23" s="476">
        <v>10503654.99877</v>
      </c>
      <c r="C23" s="477">
        <v>-8.1421304613545298E-2</v>
      </c>
      <c r="D23" s="476">
        <v>-931026.70190999843</v>
      </c>
    </row>
    <row r="24" spans="1:6" ht="12.75" customHeight="1">
      <c r="A24" s="475" t="s">
        <v>268</v>
      </c>
      <c r="B24" s="476">
        <v>6755252.5819399999</v>
      </c>
      <c r="C24" s="477">
        <v>4.9993976373108567E-2</v>
      </c>
      <c r="D24" s="476">
        <v>321641.78612000123</v>
      </c>
    </row>
    <row r="25" spans="1:6" ht="20.399999999999999">
      <c r="A25" s="478" t="s">
        <v>379</v>
      </c>
      <c r="B25" s="476">
        <v>449627.59435000003</v>
      </c>
      <c r="C25" s="477">
        <v>6.0641617043769816E-2</v>
      </c>
      <c r="D25" s="476">
        <v>25707.217170000018</v>
      </c>
    </row>
    <row r="26" spans="1:6">
      <c r="A26" s="482" t="s">
        <v>380</v>
      </c>
      <c r="B26" s="483">
        <v>20301843.952740002</v>
      </c>
      <c r="C26" s="484">
        <v>-2.0850573163605224E-2</v>
      </c>
      <c r="D26" s="483">
        <v>-432319.18549999967</v>
      </c>
    </row>
    <row r="27" spans="1:6" ht="12.75" customHeight="1">
      <c r="A27" s="471" t="s">
        <v>381</v>
      </c>
      <c r="B27" s="472">
        <v>29171056.398339998</v>
      </c>
      <c r="C27" s="473">
        <v>1.3072349656779834E-2</v>
      </c>
      <c r="D27" s="472">
        <v>376413.63839999959</v>
      </c>
    </row>
    <row r="28" spans="1:6" ht="12.75" customHeight="1">
      <c r="A28" s="22" t="s">
        <v>322</v>
      </c>
    </row>
    <row r="29" spans="1:6" ht="12.75" customHeight="1">
      <c r="E29" s="71"/>
      <c r="F29" s="71"/>
    </row>
    <row r="30" spans="1:6" ht="26.25" customHeight="1">
      <c r="A30" s="1172" t="s">
        <v>355</v>
      </c>
      <c r="B30" s="1172"/>
      <c r="C30" s="1172"/>
      <c r="D30" s="1172"/>
      <c r="E30" s="71"/>
      <c r="F30" s="71"/>
    </row>
    <row r="31" spans="1:6" ht="12.75" customHeight="1"/>
    <row r="32" spans="1:6" ht="12.75" customHeight="1">
      <c r="A32" s="150" t="s">
        <v>730</v>
      </c>
    </row>
    <row r="33" spans="1:4" ht="12.75" customHeight="1">
      <c r="A33" s="537" t="s">
        <v>1077</v>
      </c>
    </row>
    <row r="34" spans="1:4" s="268" customFormat="1" ht="12.75" customHeight="1">
      <c r="A34" s="43"/>
    </row>
    <row r="35" spans="1:4" s="268" customFormat="1" ht="12.75" customHeight="1">
      <c r="A35" s="43"/>
      <c r="D35" s="65" t="s">
        <v>258</v>
      </c>
    </row>
    <row r="36" spans="1:4" ht="55.5" customHeight="1">
      <c r="A36" s="1176" t="s">
        <v>323</v>
      </c>
      <c r="B36" s="485" t="s">
        <v>324</v>
      </c>
      <c r="C36" s="1182" t="s">
        <v>382</v>
      </c>
      <c r="D36" s="1182"/>
    </row>
    <row r="37" spans="1:4" ht="21" customHeight="1">
      <c r="A37" s="1181"/>
      <c r="B37" s="510" t="s">
        <v>1565</v>
      </c>
      <c r="C37" s="470" t="s">
        <v>363</v>
      </c>
      <c r="D37" s="470" t="s">
        <v>364</v>
      </c>
    </row>
    <row r="38" spans="1:4">
      <c r="A38" s="80" t="s">
        <v>383</v>
      </c>
      <c r="B38" s="129">
        <v>486199.09350999992</v>
      </c>
      <c r="C38" s="130">
        <v>-7.5519284520604146E-3</v>
      </c>
      <c r="D38" s="129">
        <v>-3699.6804900001152</v>
      </c>
    </row>
    <row r="39" spans="1:4">
      <c r="A39" s="80" t="s">
        <v>325</v>
      </c>
      <c r="B39" s="129">
        <v>104579.92809</v>
      </c>
      <c r="C39" s="130">
        <v>-0.24909494208452557</v>
      </c>
      <c r="D39" s="129">
        <v>-34691.910589999985</v>
      </c>
    </row>
    <row r="40" spans="1:4">
      <c r="A40" s="131" t="s">
        <v>326</v>
      </c>
      <c r="B40" s="132">
        <v>381619.16542000009</v>
      </c>
      <c r="C40" s="133">
        <v>8.839089920948337E-2</v>
      </c>
      <c r="D40" s="134">
        <v>30992.230100000161</v>
      </c>
    </row>
    <row r="41" spans="1:4">
      <c r="A41" s="80" t="s">
        <v>384</v>
      </c>
      <c r="B41" s="129">
        <v>27023.026460000001</v>
      </c>
      <c r="C41" s="130">
        <v>0.29978273058436905</v>
      </c>
      <c r="D41" s="129">
        <v>6232.6083199999994</v>
      </c>
    </row>
    <row r="42" spans="1:4">
      <c r="A42" s="80" t="s">
        <v>385</v>
      </c>
      <c r="B42" s="129">
        <v>26591.446640000006</v>
      </c>
      <c r="C42" s="130">
        <v>0.62389004680382809</v>
      </c>
      <c r="D42" s="129">
        <v>10216.294460000006</v>
      </c>
    </row>
    <row r="43" spans="1:4" ht="19.5" customHeight="1">
      <c r="A43" s="131" t="s">
        <v>386</v>
      </c>
      <c r="B43" s="132">
        <v>431.57981999999981</v>
      </c>
      <c r="C43" s="133">
        <v>-0.90225281468661522</v>
      </c>
      <c r="D43" s="134">
        <v>-3983.6861400000007</v>
      </c>
    </row>
    <row r="44" spans="1:4">
      <c r="A44" s="80" t="s">
        <v>387</v>
      </c>
      <c r="B44" s="129">
        <v>949160.80094999995</v>
      </c>
      <c r="C44" s="130">
        <v>6.1007159035581541E-3</v>
      </c>
      <c r="D44" s="129">
        <v>5755.4480399999302</v>
      </c>
    </row>
    <row r="45" spans="1:4">
      <c r="A45" s="80" t="s">
        <v>388</v>
      </c>
      <c r="B45" s="129">
        <v>938969.11582000006</v>
      </c>
      <c r="C45" s="130">
        <v>-5.8915722525462406E-2</v>
      </c>
      <c r="D45" s="129">
        <v>-58783.304759999737</v>
      </c>
    </row>
    <row r="46" spans="1:4" ht="19.5" customHeight="1">
      <c r="A46" s="131" t="s">
        <v>327</v>
      </c>
      <c r="B46" s="132">
        <v>10191.685130000005</v>
      </c>
      <c r="C46" s="133">
        <v>-1.1875296233438901</v>
      </c>
      <c r="D46" s="134">
        <v>64538.752800000002</v>
      </c>
    </row>
    <row r="47" spans="1:4" ht="28.5" customHeight="1">
      <c r="A47" s="80" t="s">
        <v>328</v>
      </c>
      <c r="B47" s="129">
        <v>392242.43037000002</v>
      </c>
      <c r="C47" s="130">
        <v>0.30445220599657735</v>
      </c>
      <c r="D47" s="129">
        <v>91547.296760000056</v>
      </c>
    </row>
    <row r="48" spans="1:4" ht="19.5" customHeight="1">
      <c r="A48" s="80" t="s">
        <v>329</v>
      </c>
      <c r="B48" s="129">
        <v>19349.265899999999</v>
      </c>
      <c r="C48" s="130">
        <v>-0.8690952145755575</v>
      </c>
      <c r="D48" s="129">
        <v>-128462.48778999998</v>
      </c>
    </row>
    <row r="49" spans="1:4">
      <c r="A49" s="80" t="s">
        <v>389</v>
      </c>
      <c r="B49" s="129">
        <v>372893.16447000002</v>
      </c>
      <c r="C49" s="130">
        <v>1.4390693394214955</v>
      </c>
      <c r="D49" s="129">
        <v>220009.78454999998</v>
      </c>
    </row>
    <row r="50" spans="1:4">
      <c r="A50" s="80" t="s">
        <v>390</v>
      </c>
      <c r="B50" s="129">
        <v>65928.431209999981</v>
      </c>
      <c r="C50" s="130">
        <v>1.3944828547790022</v>
      </c>
      <c r="D50" s="129">
        <v>38394.95729999998</v>
      </c>
    </row>
    <row r="51" spans="1:4" ht="19.5" customHeight="1">
      <c r="A51" s="486" t="s">
        <v>391</v>
      </c>
      <c r="B51" s="487">
        <v>306964.73326000007</v>
      </c>
      <c r="C51" s="488">
        <v>1.4488628913332529</v>
      </c>
      <c r="D51" s="489">
        <v>181614.82725000009</v>
      </c>
    </row>
    <row r="52" spans="1:4" ht="12.75" customHeight="1"/>
    <row r="53" spans="1:4" ht="21" customHeight="1">
      <c r="A53" s="1172" t="s">
        <v>330</v>
      </c>
      <c r="B53" s="1172"/>
      <c r="C53" s="1172"/>
    </row>
    <row r="54" spans="1:4" ht="12.75" customHeight="1"/>
    <row r="55" spans="1:4" ht="12.75" customHeight="1">
      <c r="A55" s="631" t="s">
        <v>83</v>
      </c>
    </row>
    <row r="56" spans="1:4" ht="12.75" customHeight="1">
      <c r="D56" s="35" t="s">
        <v>1147</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4.4"/>
  <cols>
    <col min="1" max="1" width="24.5546875" customWidth="1"/>
    <col min="2" max="2" width="8.88671875" style="268" customWidth="1"/>
    <col min="3" max="3" width="13.109375" style="268" customWidth="1"/>
    <col min="4" max="18" width="10" customWidth="1"/>
    <col min="19" max="19" width="12.109375" customWidth="1"/>
  </cols>
  <sheetData>
    <row r="1" spans="1:20" ht="17.399999999999999">
      <c r="A1" s="681" t="s">
        <v>998</v>
      </c>
      <c r="B1" s="681"/>
      <c r="C1" s="681"/>
      <c r="D1" s="576"/>
      <c r="E1" s="576"/>
      <c r="F1" s="576"/>
      <c r="G1" s="576"/>
      <c r="H1" s="576"/>
      <c r="I1" s="576"/>
      <c r="J1" s="576"/>
      <c r="K1" s="576"/>
      <c r="L1" s="576"/>
      <c r="M1" s="576"/>
      <c r="N1" s="576"/>
      <c r="O1" s="576"/>
      <c r="P1" s="576"/>
      <c r="Q1" s="576"/>
      <c r="R1" s="576"/>
      <c r="S1" s="576"/>
    </row>
    <row r="2" spans="1:20" ht="16.8">
      <c r="A2" s="682" t="s">
        <v>999</v>
      </c>
      <c r="B2" s="682"/>
      <c r="C2" s="682"/>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3" t="s">
        <v>676</v>
      </c>
      <c r="B4" s="153"/>
      <c r="C4" s="153"/>
      <c r="D4" s="351"/>
      <c r="E4" s="5"/>
      <c r="F4" s="6"/>
      <c r="G4" s="7"/>
      <c r="S4" s="140" t="str">
        <f>Naslovnica!A20</f>
        <v>Listopad 2021.</v>
      </c>
    </row>
    <row r="5" spans="1:20" ht="12.75" customHeight="1">
      <c r="A5" s="567" t="s">
        <v>971</v>
      </c>
      <c r="B5" s="567"/>
      <c r="C5" s="567"/>
      <c r="D5" s="352"/>
      <c r="E5" s="9"/>
      <c r="F5" s="10"/>
      <c r="G5" s="11"/>
      <c r="S5" s="545" t="str">
        <f>Naslovnica!A24</f>
        <v>October 2021</v>
      </c>
    </row>
    <row r="6" spans="1:20" ht="12.75" customHeight="1">
      <c r="E6" s="268"/>
    </row>
    <row r="7" spans="1:20" ht="12.75" customHeight="1">
      <c r="A7" s="1069"/>
      <c r="B7" s="1069"/>
      <c r="C7" s="1069"/>
      <c r="D7" s="1075" t="s">
        <v>19</v>
      </c>
      <c r="E7" s="1075"/>
      <c r="F7" s="1075"/>
      <c r="G7" s="1075" t="s">
        <v>20</v>
      </c>
      <c r="H7" s="1075"/>
      <c r="I7" s="1075"/>
      <c r="J7" s="1075" t="s">
        <v>21</v>
      </c>
      <c r="K7" s="1075"/>
      <c r="L7" s="1075"/>
      <c r="M7" s="1075" t="s">
        <v>22</v>
      </c>
      <c r="N7" s="1075"/>
      <c r="O7" s="1075"/>
      <c r="P7" s="1075" t="s">
        <v>638</v>
      </c>
      <c r="Q7" s="1075"/>
      <c r="R7" s="1075"/>
      <c r="S7" s="1075" t="s">
        <v>497</v>
      </c>
    </row>
    <row r="8" spans="1:20" ht="15" customHeight="1">
      <c r="A8" s="1070"/>
      <c r="B8" s="1070"/>
      <c r="C8" s="1070"/>
      <c r="D8" s="1076" t="s">
        <v>636</v>
      </c>
      <c r="E8" s="1077"/>
      <c r="F8" s="1077"/>
      <c r="G8" s="1076" t="s">
        <v>637</v>
      </c>
      <c r="H8" s="1077"/>
      <c r="I8" s="1077"/>
      <c r="J8" s="1076" t="s">
        <v>636</v>
      </c>
      <c r="K8" s="1077"/>
      <c r="L8" s="1077"/>
      <c r="M8" s="1076" t="s">
        <v>636</v>
      </c>
      <c r="N8" s="1077"/>
      <c r="O8" s="1077"/>
      <c r="P8" s="1076" t="s">
        <v>636</v>
      </c>
      <c r="Q8" s="1077"/>
      <c r="R8" s="1077"/>
      <c r="S8" s="1069"/>
    </row>
    <row r="9" spans="1:20">
      <c r="A9" s="1070" t="s">
        <v>635</v>
      </c>
      <c r="B9" s="1070"/>
      <c r="C9" s="1070"/>
      <c r="D9" s="684" t="s">
        <v>118</v>
      </c>
      <c r="E9" s="684" t="s">
        <v>119</v>
      </c>
      <c r="F9" s="684" t="s">
        <v>120</v>
      </c>
      <c r="G9" s="684" t="s">
        <v>118</v>
      </c>
      <c r="H9" s="684" t="s">
        <v>119</v>
      </c>
      <c r="I9" s="684" t="s">
        <v>120</v>
      </c>
      <c r="J9" s="684" t="s">
        <v>118</v>
      </c>
      <c r="K9" s="684" t="s">
        <v>119</v>
      </c>
      <c r="L9" s="684" t="s">
        <v>120</v>
      </c>
      <c r="M9" s="684" t="s">
        <v>118</v>
      </c>
      <c r="N9" s="684" t="s">
        <v>119</v>
      </c>
      <c r="O9" s="684" t="s">
        <v>120</v>
      </c>
      <c r="P9" s="684" t="s">
        <v>118</v>
      </c>
      <c r="Q9" s="684" t="s">
        <v>119</v>
      </c>
      <c r="R9" s="684" t="s">
        <v>120</v>
      </c>
      <c r="S9" s="1069"/>
    </row>
    <row r="10" spans="1:20" s="343" customFormat="1" ht="22.5" customHeight="1">
      <c r="A10" s="1063" t="s">
        <v>639</v>
      </c>
      <c r="B10" s="1063"/>
      <c r="C10" s="1063"/>
      <c r="D10" s="686">
        <v>27661</v>
      </c>
      <c r="E10" s="686">
        <v>647178</v>
      </c>
      <c r="F10" s="686">
        <v>20841</v>
      </c>
      <c r="G10" s="686">
        <v>30833</v>
      </c>
      <c r="H10" s="686">
        <v>331800</v>
      </c>
      <c r="I10" s="686">
        <v>7470</v>
      </c>
      <c r="J10" s="686">
        <v>46679</v>
      </c>
      <c r="K10" s="686">
        <v>364608</v>
      </c>
      <c r="L10" s="686">
        <v>9761</v>
      </c>
      <c r="M10" s="686">
        <v>26776</v>
      </c>
      <c r="N10" s="686">
        <v>563514</v>
      </c>
      <c r="O10" s="686">
        <v>19422</v>
      </c>
      <c r="P10" s="686">
        <v>131949</v>
      </c>
      <c r="Q10" s="686">
        <v>1907100</v>
      </c>
      <c r="R10" s="686">
        <v>57494</v>
      </c>
      <c r="S10" s="686">
        <v>2096543</v>
      </c>
    </row>
    <row r="11" spans="1:20" ht="21.75" customHeight="1">
      <c r="A11" s="1065" t="s">
        <v>640</v>
      </c>
      <c r="B11" s="1065"/>
      <c r="C11" s="1065"/>
      <c r="D11" s="685">
        <v>1.3193623980047154E-2</v>
      </c>
      <c r="E11" s="685">
        <v>0.30868815950829531</v>
      </c>
      <c r="F11" s="685">
        <v>9.9406499175070575E-3</v>
      </c>
      <c r="G11" s="685">
        <v>1.4706590802096594E-2</v>
      </c>
      <c r="H11" s="685">
        <v>0.15826052697225862</v>
      </c>
      <c r="I11" s="685">
        <v>3.5630082473862928E-3</v>
      </c>
      <c r="J11" s="685">
        <v>2.226474725297788E-2</v>
      </c>
      <c r="K11" s="685">
        <v>0.17390914472061866</v>
      </c>
      <c r="L11" s="685">
        <v>4.6557595050518881E-3</v>
      </c>
      <c r="M11" s="685">
        <v>1.2771500512987331E-2</v>
      </c>
      <c r="N11" s="685">
        <v>0.26878246713756887</v>
      </c>
      <c r="O11" s="685">
        <v>9.2638214432043606E-3</v>
      </c>
      <c r="P11" s="685">
        <v>6.293646254810896E-2</v>
      </c>
      <c r="Q11" s="685">
        <v>0.90964029833874149</v>
      </c>
      <c r="R11" s="685">
        <v>2.7423239113149599E-2</v>
      </c>
      <c r="S11" s="685">
        <v>1</v>
      </c>
    </row>
    <row r="12" spans="1:20" ht="22.5" customHeight="1">
      <c r="A12" s="1068" t="s">
        <v>641</v>
      </c>
      <c r="B12" s="1068"/>
      <c r="C12" s="1068"/>
      <c r="D12" s="344">
        <v>37</v>
      </c>
      <c r="E12" s="344">
        <v>23</v>
      </c>
      <c r="F12" s="344">
        <v>4</v>
      </c>
      <c r="G12" s="344">
        <v>27</v>
      </c>
      <c r="H12" s="344">
        <v>33</v>
      </c>
      <c r="I12" s="344">
        <v>2</v>
      </c>
      <c r="J12" s="344">
        <v>44</v>
      </c>
      <c r="K12" s="344">
        <v>43</v>
      </c>
      <c r="L12" s="344">
        <v>3</v>
      </c>
      <c r="M12" s="344">
        <v>21</v>
      </c>
      <c r="N12" s="344">
        <v>39</v>
      </c>
      <c r="O12" s="344">
        <v>4</v>
      </c>
      <c r="P12" s="344">
        <v>129</v>
      </c>
      <c r="Q12" s="344">
        <v>138</v>
      </c>
      <c r="R12" s="344">
        <v>13</v>
      </c>
      <c r="S12" s="344">
        <v>280</v>
      </c>
    </row>
    <row r="13" spans="1:20" ht="22.5" customHeight="1">
      <c r="A13" s="1068" t="s">
        <v>642</v>
      </c>
      <c r="B13" s="1068"/>
      <c r="C13" s="1068"/>
      <c r="D13" s="344">
        <v>0</v>
      </c>
      <c r="E13" s="344">
        <v>1</v>
      </c>
      <c r="F13" s="344">
        <v>0</v>
      </c>
      <c r="G13" s="344">
        <v>0</v>
      </c>
      <c r="H13" s="344">
        <v>2</v>
      </c>
      <c r="I13" s="344">
        <v>0</v>
      </c>
      <c r="J13" s="344">
        <v>0</v>
      </c>
      <c r="K13" s="344">
        <v>0</v>
      </c>
      <c r="L13" s="344">
        <v>0</v>
      </c>
      <c r="M13" s="344">
        <v>0</v>
      </c>
      <c r="N13" s="344">
        <v>1</v>
      </c>
      <c r="O13" s="344">
        <v>0</v>
      </c>
      <c r="P13" s="344">
        <v>0</v>
      </c>
      <c r="Q13" s="344">
        <v>4</v>
      </c>
      <c r="R13" s="344">
        <v>0</v>
      </c>
      <c r="S13" s="344">
        <v>4</v>
      </c>
    </row>
    <row r="14" spans="1:20" ht="22.5" customHeight="1">
      <c r="A14" s="1068" t="s">
        <v>643</v>
      </c>
      <c r="B14" s="1068"/>
      <c r="C14" s="1068"/>
      <c r="D14" s="344">
        <v>1013</v>
      </c>
      <c r="E14" s="344">
        <v>0</v>
      </c>
      <c r="F14" s="344">
        <v>0</v>
      </c>
      <c r="G14" s="344">
        <v>1013</v>
      </c>
      <c r="H14" s="344">
        <v>0</v>
      </c>
      <c r="I14" s="344">
        <v>0</v>
      </c>
      <c r="J14" s="344">
        <v>2026</v>
      </c>
      <c r="K14" s="344">
        <v>0</v>
      </c>
      <c r="L14" s="344">
        <v>0</v>
      </c>
      <c r="M14" s="344">
        <v>1013</v>
      </c>
      <c r="N14" s="344">
        <v>2</v>
      </c>
      <c r="O14" s="344">
        <v>0</v>
      </c>
      <c r="P14" s="344">
        <v>5065</v>
      </c>
      <c r="Q14" s="344">
        <v>2</v>
      </c>
      <c r="R14" s="344">
        <v>0</v>
      </c>
      <c r="S14" s="344">
        <v>5067</v>
      </c>
      <c r="T14" s="77"/>
    </row>
    <row r="15" spans="1:20" ht="21.75" customHeight="1">
      <c r="A15" s="1065" t="s">
        <v>644</v>
      </c>
      <c r="B15" s="1065"/>
      <c r="C15" s="1065"/>
      <c r="D15" s="689">
        <v>1050</v>
      </c>
      <c r="E15" s="689">
        <v>24</v>
      </c>
      <c r="F15" s="689">
        <v>4</v>
      </c>
      <c r="G15" s="689">
        <v>1040</v>
      </c>
      <c r="H15" s="689">
        <v>35</v>
      </c>
      <c r="I15" s="689">
        <v>2</v>
      </c>
      <c r="J15" s="689">
        <v>2070</v>
      </c>
      <c r="K15" s="689">
        <v>43</v>
      </c>
      <c r="L15" s="689">
        <v>3</v>
      </c>
      <c r="M15" s="689">
        <v>1034</v>
      </c>
      <c r="N15" s="689">
        <v>42</v>
      </c>
      <c r="O15" s="689">
        <v>4</v>
      </c>
      <c r="P15" s="689">
        <v>5194</v>
      </c>
      <c r="Q15" s="689">
        <v>144</v>
      </c>
      <c r="R15" s="689">
        <v>13</v>
      </c>
      <c r="S15" s="689">
        <v>5351</v>
      </c>
    </row>
    <row r="16" spans="1:20" ht="22.5" customHeight="1">
      <c r="A16" s="1066" t="s">
        <v>645</v>
      </c>
      <c r="B16" s="1066"/>
      <c r="C16" s="1066"/>
      <c r="D16" s="175">
        <v>0</v>
      </c>
      <c r="E16" s="175">
        <v>25</v>
      </c>
      <c r="F16" s="175">
        <v>0</v>
      </c>
      <c r="G16" s="175">
        <v>1</v>
      </c>
      <c r="H16" s="175">
        <v>16</v>
      </c>
      <c r="I16" s="175">
        <v>1</v>
      </c>
      <c r="J16" s="175">
        <v>0</v>
      </c>
      <c r="K16" s="175">
        <v>24</v>
      </c>
      <c r="L16" s="175">
        <v>0</v>
      </c>
      <c r="M16" s="175">
        <v>0</v>
      </c>
      <c r="N16" s="175">
        <v>21</v>
      </c>
      <c r="O16" s="175">
        <v>0</v>
      </c>
      <c r="P16" s="175">
        <v>1</v>
      </c>
      <c r="Q16" s="175">
        <v>86</v>
      </c>
      <c r="R16" s="175">
        <v>1</v>
      </c>
      <c r="S16" s="175">
        <v>88</v>
      </c>
    </row>
    <row r="17" spans="1:20" ht="22.5" customHeight="1">
      <c r="A17" s="1066" t="s">
        <v>646</v>
      </c>
      <c r="B17" s="1066"/>
      <c r="C17" s="1066"/>
      <c r="D17" s="176">
        <v>24</v>
      </c>
      <c r="E17" s="175">
        <v>1</v>
      </c>
      <c r="F17" s="175">
        <v>0</v>
      </c>
      <c r="G17" s="175">
        <v>17</v>
      </c>
      <c r="H17" s="175">
        <v>1</v>
      </c>
      <c r="I17" s="175">
        <v>0</v>
      </c>
      <c r="J17" s="175">
        <v>24</v>
      </c>
      <c r="K17" s="175">
        <v>0</v>
      </c>
      <c r="L17" s="175">
        <v>0</v>
      </c>
      <c r="M17" s="175">
        <v>21</v>
      </c>
      <c r="N17" s="175">
        <v>0</v>
      </c>
      <c r="O17" s="175">
        <v>0</v>
      </c>
      <c r="P17" s="175">
        <v>86</v>
      </c>
      <c r="Q17" s="175">
        <v>2</v>
      </c>
      <c r="R17" s="175">
        <v>0</v>
      </c>
      <c r="S17" s="175">
        <v>88</v>
      </c>
    </row>
    <row r="18" spans="1:20" ht="22.5" customHeight="1">
      <c r="A18" s="1067" t="s">
        <v>647</v>
      </c>
      <c r="B18" s="1067"/>
      <c r="C18" s="1067"/>
      <c r="D18" s="175">
        <v>14</v>
      </c>
      <c r="E18" s="175">
        <v>21</v>
      </c>
      <c r="F18" s="175">
        <v>1</v>
      </c>
      <c r="G18" s="175">
        <v>3</v>
      </c>
      <c r="H18" s="175">
        <v>5</v>
      </c>
      <c r="I18" s="175">
        <v>1</v>
      </c>
      <c r="J18" s="175">
        <v>6</v>
      </c>
      <c r="K18" s="175">
        <v>3</v>
      </c>
      <c r="L18" s="175">
        <v>0</v>
      </c>
      <c r="M18" s="175">
        <v>8</v>
      </c>
      <c r="N18" s="175">
        <v>8</v>
      </c>
      <c r="O18" s="175">
        <v>1</v>
      </c>
      <c r="P18" s="175">
        <v>31</v>
      </c>
      <c r="Q18" s="175">
        <v>37</v>
      </c>
      <c r="R18" s="175">
        <v>3</v>
      </c>
      <c r="S18" s="175">
        <v>71</v>
      </c>
    </row>
    <row r="19" spans="1:20" ht="22.5" customHeight="1">
      <c r="A19" s="1064" t="s">
        <v>648</v>
      </c>
      <c r="B19" s="1064"/>
      <c r="C19" s="1064"/>
      <c r="D19" s="175">
        <v>2</v>
      </c>
      <c r="E19" s="175">
        <v>1</v>
      </c>
      <c r="F19" s="175">
        <v>1</v>
      </c>
      <c r="G19" s="175">
        <v>8</v>
      </c>
      <c r="H19" s="175">
        <v>17</v>
      </c>
      <c r="I19" s="175">
        <v>0</v>
      </c>
      <c r="J19" s="175">
        <v>16</v>
      </c>
      <c r="K19" s="175">
        <v>17</v>
      </c>
      <c r="L19" s="175">
        <v>0</v>
      </c>
      <c r="M19" s="175">
        <v>5</v>
      </c>
      <c r="N19" s="175">
        <v>2</v>
      </c>
      <c r="O19" s="175">
        <v>2</v>
      </c>
      <c r="P19" s="175">
        <v>31</v>
      </c>
      <c r="Q19" s="175">
        <v>37</v>
      </c>
      <c r="R19" s="175">
        <v>3</v>
      </c>
      <c r="S19" s="175">
        <v>71</v>
      </c>
    </row>
    <row r="20" spans="1:20" ht="22.5" customHeight="1">
      <c r="A20" s="1065" t="s">
        <v>649</v>
      </c>
      <c r="B20" s="1065"/>
      <c r="C20" s="1065"/>
      <c r="D20" s="689">
        <v>12</v>
      </c>
      <c r="E20" s="689">
        <v>-44</v>
      </c>
      <c r="F20" s="689">
        <v>0</v>
      </c>
      <c r="G20" s="689">
        <v>21</v>
      </c>
      <c r="H20" s="689">
        <v>-3</v>
      </c>
      <c r="I20" s="689">
        <v>-2</v>
      </c>
      <c r="J20" s="689">
        <v>34</v>
      </c>
      <c r="K20" s="689">
        <v>-10</v>
      </c>
      <c r="L20" s="689">
        <v>0</v>
      </c>
      <c r="M20" s="689">
        <v>18</v>
      </c>
      <c r="N20" s="689">
        <v>-27</v>
      </c>
      <c r="O20" s="689">
        <v>1</v>
      </c>
      <c r="P20" s="689">
        <v>85</v>
      </c>
      <c r="Q20" s="689">
        <v>-84</v>
      </c>
      <c r="R20" s="689">
        <v>-1</v>
      </c>
      <c r="S20" s="689">
        <v>0</v>
      </c>
    </row>
    <row r="21" spans="1:20" ht="22.5" customHeight="1">
      <c r="A21" s="1065" t="s">
        <v>650</v>
      </c>
      <c r="B21" s="1065"/>
      <c r="C21" s="1065"/>
      <c r="D21" s="689">
        <v>2</v>
      </c>
      <c r="E21" s="689">
        <v>191</v>
      </c>
      <c r="F21" s="689">
        <v>280</v>
      </c>
      <c r="G21" s="689">
        <v>3</v>
      </c>
      <c r="H21" s="689">
        <v>74</v>
      </c>
      <c r="I21" s="689">
        <v>111</v>
      </c>
      <c r="J21" s="689">
        <v>1</v>
      </c>
      <c r="K21" s="689">
        <v>95</v>
      </c>
      <c r="L21" s="689">
        <v>127</v>
      </c>
      <c r="M21" s="689">
        <v>0</v>
      </c>
      <c r="N21" s="689">
        <v>161</v>
      </c>
      <c r="O21" s="689">
        <v>270</v>
      </c>
      <c r="P21" s="689">
        <v>6</v>
      </c>
      <c r="Q21" s="689">
        <v>521</v>
      </c>
      <c r="R21" s="689">
        <v>788</v>
      </c>
      <c r="S21" s="689">
        <v>1315</v>
      </c>
    </row>
    <row r="22" spans="1:20" ht="21.75" customHeight="1">
      <c r="A22" s="1063" t="s">
        <v>651</v>
      </c>
      <c r="B22" s="1063"/>
      <c r="C22" s="1063"/>
      <c r="D22" s="687">
        <v>28721</v>
      </c>
      <c r="E22" s="687">
        <v>646967</v>
      </c>
      <c r="F22" s="687">
        <v>20565</v>
      </c>
      <c r="G22" s="687">
        <v>31891</v>
      </c>
      <c r="H22" s="687">
        <v>331758</v>
      </c>
      <c r="I22" s="687">
        <v>7359</v>
      </c>
      <c r="J22" s="688">
        <v>48782</v>
      </c>
      <c r="K22" s="687">
        <v>364546</v>
      </c>
      <c r="L22" s="687">
        <v>9637</v>
      </c>
      <c r="M22" s="687">
        <v>27828</v>
      </c>
      <c r="N22" s="687">
        <v>563368</v>
      </c>
      <c r="O22" s="687">
        <v>19157</v>
      </c>
      <c r="P22" s="687">
        <v>137222</v>
      </c>
      <c r="Q22" s="687">
        <v>1906639</v>
      </c>
      <c r="R22" s="687">
        <v>56718</v>
      </c>
      <c r="S22" s="687">
        <v>2100579</v>
      </c>
    </row>
    <row r="23" spans="1:20" s="268" customFormat="1" ht="22.5" customHeight="1">
      <c r="A23" s="1064" t="s">
        <v>675</v>
      </c>
      <c r="B23" s="1064"/>
      <c r="C23" s="1064"/>
      <c r="D23" s="347">
        <v>1060</v>
      </c>
      <c r="E23" s="347">
        <v>-211</v>
      </c>
      <c r="F23" s="347">
        <v>-276</v>
      </c>
      <c r="G23" s="347">
        <v>1058</v>
      </c>
      <c r="H23" s="347">
        <v>-42</v>
      </c>
      <c r="I23" s="347">
        <v>-111</v>
      </c>
      <c r="J23" s="347">
        <v>2103</v>
      </c>
      <c r="K23" s="347">
        <v>-62</v>
      </c>
      <c r="L23" s="347">
        <v>-124</v>
      </c>
      <c r="M23" s="347">
        <v>1052</v>
      </c>
      <c r="N23" s="347">
        <v>-146</v>
      </c>
      <c r="O23" s="347">
        <v>-265</v>
      </c>
      <c r="P23" s="347">
        <v>5273</v>
      </c>
      <c r="Q23" s="347">
        <v>-461</v>
      </c>
      <c r="R23" s="347">
        <v>-776</v>
      </c>
      <c r="S23" s="347">
        <v>4036</v>
      </c>
      <c r="T23" s="298"/>
    </row>
    <row r="24" spans="1:20" ht="22.5" customHeight="1">
      <c r="A24" s="1065" t="s">
        <v>652</v>
      </c>
      <c r="B24" s="1065"/>
      <c r="C24" s="1065"/>
      <c r="D24" s="685">
        <v>3.8321101912439898E-2</v>
      </c>
      <c r="E24" s="685">
        <v>-3.2603086013430617E-4</v>
      </c>
      <c r="F24" s="685">
        <v>-1.3243126529437167E-2</v>
      </c>
      <c r="G24" s="685">
        <v>3.4313884474426751E-2</v>
      </c>
      <c r="H24" s="685">
        <v>-1.2658227848101267E-4</v>
      </c>
      <c r="I24" s="685">
        <v>-1.4859437751004016E-2</v>
      </c>
      <c r="J24" s="685">
        <v>4.5052379014117697E-2</v>
      </c>
      <c r="K24" s="685">
        <v>-1.7004563805511673E-4</v>
      </c>
      <c r="L24" s="685">
        <v>-1.2703616432742548E-2</v>
      </c>
      <c r="M24" s="685">
        <v>3.9288915446668661E-2</v>
      </c>
      <c r="N24" s="685">
        <v>-2.5908850534325675E-4</v>
      </c>
      <c r="O24" s="685">
        <v>-1.3644320873236537E-2</v>
      </c>
      <c r="P24" s="685">
        <v>3.996240971890655E-2</v>
      </c>
      <c r="Q24" s="685">
        <v>-2.417282785380945E-4</v>
      </c>
      <c r="R24" s="685">
        <v>-1.3497060562841339E-2</v>
      </c>
      <c r="S24" s="685">
        <v>1.9250738000603851E-3</v>
      </c>
    </row>
    <row r="25" spans="1:20" ht="21.75" customHeight="1">
      <c r="A25" s="1065" t="s">
        <v>640</v>
      </c>
      <c r="B25" s="1065"/>
      <c r="C25" s="1065"/>
      <c r="D25" s="685">
        <v>1.367289685367701E-2</v>
      </c>
      <c r="E25" s="685">
        <v>0.30799460529692052</v>
      </c>
      <c r="F25" s="685">
        <v>9.7901578564767149E-3</v>
      </c>
      <c r="G25" s="685">
        <v>1.5182004580641813E-2</v>
      </c>
      <c r="H25" s="685">
        <v>0.15793645466321429</v>
      </c>
      <c r="I25" s="685">
        <v>3.5033197989697128E-3</v>
      </c>
      <c r="J25" s="685">
        <v>2.3223120863342918E-2</v>
      </c>
      <c r="K25" s="685">
        <v>0.17354548436407297</v>
      </c>
      <c r="L25" s="685">
        <v>4.5877827018169755E-3</v>
      </c>
      <c r="M25" s="685">
        <v>1.3247775970339607E-2</v>
      </c>
      <c r="N25" s="685">
        <v>0.26819653057561749</v>
      </c>
      <c r="O25" s="685">
        <v>9.1198664749100131E-3</v>
      </c>
      <c r="P25" s="685">
        <v>6.5325798268001348E-2</v>
      </c>
      <c r="Q25" s="685">
        <v>0.90767307489982529</v>
      </c>
      <c r="R25" s="685">
        <v>2.7001126832173414E-2</v>
      </c>
      <c r="S25" s="685">
        <v>1</v>
      </c>
    </row>
    <row r="26" spans="1:20">
      <c r="A26" s="22" t="s">
        <v>653</v>
      </c>
      <c r="B26" s="22"/>
      <c r="C26" s="22"/>
    </row>
    <row r="27" spans="1:20" ht="12.75" customHeight="1">
      <c r="A27" s="174" t="s">
        <v>654</v>
      </c>
      <c r="B27" s="174"/>
      <c r="C27" s="174"/>
      <c r="D27" s="172"/>
      <c r="E27" s="172"/>
      <c r="F27" s="172"/>
      <c r="G27" s="172"/>
      <c r="H27" s="173"/>
    </row>
    <row r="28" spans="1:20" ht="12.75" customHeight="1">
      <c r="A28" s="169" t="s">
        <v>655</v>
      </c>
      <c r="B28" s="169"/>
      <c r="C28" s="169"/>
      <c r="D28" s="171"/>
      <c r="E28" s="171"/>
      <c r="F28" s="171"/>
      <c r="G28" s="171"/>
      <c r="H28" s="171"/>
    </row>
    <row r="29" spans="1:20" ht="12.75" customHeight="1">
      <c r="A29" s="170"/>
      <c r="B29" s="170"/>
      <c r="C29" s="170"/>
      <c r="D29" s="169"/>
      <c r="E29" s="169"/>
      <c r="F29" s="169"/>
      <c r="G29" s="169"/>
      <c r="H29" s="169"/>
    </row>
    <row r="30" spans="1:20" ht="12.75" customHeight="1">
      <c r="B30" s="630"/>
      <c r="C30" s="630"/>
    </row>
    <row r="31" spans="1:20" ht="12.75" customHeight="1">
      <c r="A31" s="152" t="s">
        <v>677</v>
      </c>
      <c r="B31" s="204"/>
      <c r="C31" s="204"/>
      <c r="D31" s="204"/>
      <c r="E31" s="204"/>
      <c r="F31" s="204"/>
      <c r="S31" s="140" t="str">
        <f>Naslovnica!A20</f>
        <v>Listopad 2021.</v>
      </c>
    </row>
    <row r="32" spans="1:20">
      <c r="A32" s="575" t="s">
        <v>972</v>
      </c>
      <c r="B32" s="204"/>
      <c r="C32" s="204"/>
      <c r="D32" s="204"/>
      <c r="E32" s="204"/>
      <c r="F32" s="204"/>
      <c r="S32" s="545" t="str">
        <f>Naslovnica!A24</f>
        <v>October 2021</v>
      </c>
    </row>
    <row r="33" spans="1:19">
      <c r="B33"/>
      <c r="C33"/>
    </row>
    <row r="34" spans="1:19" ht="32.25" customHeight="1">
      <c r="A34" s="690"/>
      <c r="B34" s="1070" t="s">
        <v>623</v>
      </c>
      <c r="C34" s="1070"/>
      <c r="D34" s="1070"/>
      <c r="E34" s="1072" t="s">
        <v>624</v>
      </c>
      <c r="F34" s="1072"/>
      <c r="G34" s="1072"/>
      <c r="H34" s="1072" t="s">
        <v>625</v>
      </c>
      <c r="I34" s="1072"/>
      <c r="J34" s="1072"/>
      <c r="K34" s="1071" t="s">
        <v>626</v>
      </c>
      <c r="L34" s="1071"/>
      <c r="M34" s="1071"/>
      <c r="N34" s="1071" t="s">
        <v>627</v>
      </c>
      <c r="O34" s="1071"/>
      <c r="P34" s="1071"/>
      <c r="Q34" s="1072" t="s">
        <v>628</v>
      </c>
      <c r="R34" s="1072"/>
      <c r="S34" s="1072"/>
    </row>
    <row r="35" spans="1:19" ht="20.399999999999999">
      <c r="A35" s="690" t="s">
        <v>568</v>
      </c>
      <c r="B35" s="1070" t="s">
        <v>629</v>
      </c>
      <c r="C35" s="1070"/>
      <c r="D35" s="1070"/>
      <c r="E35" s="1070" t="s">
        <v>630</v>
      </c>
      <c r="F35" s="1070"/>
      <c r="G35" s="1070"/>
      <c r="H35" s="1070" t="s">
        <v>630</v>
      </c>
      <c r="I35" s="1070"/>
      <c r="J35" s="1070"/>
      <c r="K35" s="1070" t="s">
        <v>631</v>
      </c>
      <c r="L35" s="1070"/>
      <c r="M35" s="1070"/>
      <c r="N35" s="1070" t="s">
        <v>631</v>
      </c>
      <c r="O35" s="1070"/>
      <c r="P35" s="1070"/>
      <c r="Q35" s="1070" t="s">
        <v>631</v>
      </c>
      <c r="R35" s="1070"/>
      <c r="S35" s="1070"/>
    </row>
    <row r="36" spans="1:19">
      <c r="A36" s="690"/>
      <c r="B36" s="691" t="s">
        <v>118</v>
      </c>
      <c r="C36" s="691" t="s">
        <v>119</v>
      </c>
      <c r="D36" s="691" t="s">
        <v>120</v>
      </c>
      <c r="E36" s="691" t="s">
        <v>118</v>
      </c>
      <c r="F36" s="691" t="s">
        <v>119</v>
      </c>
      <c r="G36" s="691" t="s">
        <v>120</v>
      </c>
      <c r="H36" s="691" t="s">
        <v>118</v>
      </c>
      <c r="I36" s="691" t="s">
        <v>119</v>
      </c>
      <c r="J36" s="691" t="s">
        <v>120</v>
      </c>
      <c r="K36" s="691" t="s">
        <v>118</v>
      </c>
      <c r="L36" s="691" t="s">
        <v>119</v>
      </c>
      <c r="M36" s="691" t="s">
        <v>120</v>
      </c>
      <c r="N36" s="691" t="s">
        <v>118</v>
      </c>
      <c r="O36" s="691" t="s">
        <v>119</v>
      </c>
      <c r="P36" s="691" t="s">
        <v>120</v>
      </c>
      <c r="Q36" s="683" t="s">
        <v>118</v>
      </c>
      <c r="R36" s="683" t="s">
        <v>119</v>
      </c>
      <c r="S36" s="683" t="s">
        <v>120</v>
      </c>
    </row>
    <row r="37" spans="1:19">
      <c r="A37" s="179" t="s">
        <v>6</v>
      </c>
      <c r="B37" s="188">
        <v>4403</v>
      </c>
      <c r="C37" s="188">
        <v>336</v>
      </c>
      <c r="D37" s="188">
        <v>9</v>
      </c>
      <c r="E37" s="188">
        <v>2990</v>
      </c>
      <c r="F37" s="188">
        <v>261</v>
      </c>
      <c r="G37" s="188">
        <v>4</v>
      </c>
      <c r="H37" s="188">
        <v>7393</v>
      </c>
      <c r="I37" s="188">
        <v>597</v>
      </c>
      <c r="J37" s="188">
        <v>13</v>
      </c>
      <c r="K37" s="188">
        <v>65</v>
      </c>
      <c r="L37" s="188">
        <v>-25</v>
      </c>
      <c r="M37" s="188">
        <v>1</v>
      </c>
      <c r="N37" s="188">
        <v>-24</v>
      </c>
      <c r="O37" s="188">
        <v>-10</v>
      </c>
      <c r="P37" s="188">
        <v>-1</v>
      </c>
      <c r="Q37" s="189">
        <v>5.5767138193689725E-3</v>
      </c>
      <c r="R37" s="189">
        <v>-5.5379746835443E-2</v>
      </c>
      <c r="S37" s="189">
        <v>0</v>
      </c>
    </row>
    <row r="38" spans="1:19">
      <c r="A38" s="78" t="s">
        <v>7</v>
      </c>
      <c r="B38" s="188">
        <v>38194</v>
      </c>
      <c r="C38" s="188">
        <v>70304</v>
      </c>
      <c r="D38" s="188">
        <v>164</v>
      </c>
      <c r="E38" s="188">
        <v>29970</v>
      </c>
      <c r="F38" s="188">
        <v>53793</v>
      </c>
      <c r="G38" s="188">
        <v>98</v>
      </c>
      <c r="H38" s="188">
        <v>68164</v>
      </c>
      <c r="I38" s="188">
        <v>124097</v>
      </c>
      <c r="J38" s="188">
        <v>262</v>
      </c>
      <c r="K38" s="188">
        <v>1530</v>
      </c>
      <c r="L38" s="188">
        <v>-1892</v>
      </c>
      <c r="M38" s="188">
        <v>0</v>
      </c>
      <c r="N38" s="188">
        <v>946</v>
      </c>
      <c r="O38" s="188">
        <v>-1483</v>
      </c>
      <c r="P38" s="188">
        <v>1</v>
      </c>
      <c r="Q38" s="189">
        <v>3.7693338204847215E-2</v>
      </c>
      <c r="R38" s="189">
        <v>-2.6476402660976506E-2</v>
      </c>
      <c r="S38" s="189">
        <v>3.8314176245211051E-3</v>
      </c>
    </row>
    <row r="39" spans="1:19">
      <c r="A39" s="78" t="s">
        <v>8</v>
      </c>
      <c r="B39" s="188">
        <v>18079</v>
      </c>
      <c r="C39" s="188">
        <v>118257</v>
      </c>
      <c r="D39" s="188">
        <v>161</v>
      </c>
      <c r="E39" s="188">
        <v>13625</v>
      </c>
      <c r="F39" s="188">
        <v>101351</v>
      </c>
      <c r="G39" s="188">
        <v>153</v>
      </c>
      <c r="H39" s="188">
        <v>31704</v>
      </c>
      <c r="I39" s="188">
        <v>219608</v>
      </c>
      <c r="J39" s="188">
        <v>314</v>
      </c>
      <c r="K39" s="188">
        <v>883</v>
      </c>
      <c r="L39" s="188">
        <v>-277</v>
      </c>
      <c r="M39" s="188">
        <v>5</v>
      </c>
      <c r="N39" s="188">
        <v>629</v>
      </c>
      <c r="O39" s="188">
        <v>-386</v>
      </c>
      <c r="P39" s="188">
        <v>4</v>
      </c>
      <c r="Q39" s="189">
        <v>5.0079491255961894E-2</v>
      </c>
      <c r="R39" s="189">
        <v>-3.009928678763929E-3</v>
      </c>
      <c r="S39" s="189">
        <v>2.9508196721311553E-2</v>
      </c>
    </row>
    <row r="40" spans="1:19">
      <c r="A40" s="78" t="s">
        <v>9</v>
      </c>
      <c r="B40" s="188">
        <v>10231</v>
      </c>
      <c r="C40" s="188">
        <v>139922</v>
      </c>
      <c r="D40" s="188">
        <v>78</v>
      </c>
      <c r="E40" s="188">
        <v>3018</v>
      </c>
      <c r="F40" s="188">
        <v>128448</v>
      </c>
      <c r="G40" s="188">
        <v>95</v>
      </c>
      <c r="H40" s="188">
        <v>13249</v>
      </c>
      <c r="I40" s="188">
        <v>268370</v>
      </c>
      <c r="J40" s="188">
        <v>173</v>
      </c>
      <c r="K40" s="188">
        <v>425</v>
      </c>
      <c r="L40" s="188">
        <v>-302</v>
      </c>
      <c r="M40" s="188">
        <v>-2</v>
      </c>
      <c r="N40" s="188">
        <v>173</v>
      </c>
      <c r="O40" s="188">
        <v>-379</v>
      </c>
      <c r="P40" s="188">
        <v>0</v>
      </c>
      <c r="Q40" s="189">
        <v>4.726899059362899E-2</v>
      </c>
      <c r="R40" s="189">
        <v>-2.5311186355003734E-3</v>
      </c>
      <c r="S40" s="189">
        <v>-1.1428571428571455E-2</v>
      </c>
    </row>
    <row r="41" spans="1:19">
      <c r="A41" s="78" t="s">
        <v>10</v>
      </c>
      <c r="B41" s="188">
        <v>8812</v>
      </c>
      <c r="C41" s="188">
        <v>158076</v>
      </c>
      <c r="D41" s="188">
        <v>89</v>
      </c>
      <c r="E41" s="188">
        <v>2239</v>
      </c>
      <c r="F41" s="188">
        <v>145172</v>
      </c>
      <c r="G41" s="188">
        <v>63</v>
      </c>
      <c r="H41" s="188">
        <v>11051</v>
      </c>
      <c r="I41" s="188">
        <v>303248</v>
      </c>
      <c r="J41" s="188">
        <v>152</v>
      </c>
      <c r="K41" s="188">
        <v>347</v>
      </c>
      <c r="L41" s="188">
        <v>-112</v>
      </c>
      <c r="M41" s="188">
        <v>2</v>
      </c>
      <c r="N41" s="188">
        <v>85</v>
      </c>
      <c r="O41" s="188">
        <v>-118</v>
      </c>
      <c r="P41" s="188">
        <v>0</v>
      </c>
      <c r="Q41" s="189">
        <v>4.0681796779357793E-2</v>
      </c>
      <c r="R41" s="189">
        <v>-7.5788030763346281E-4</v>
      </c>
      <c r="S41" s="189">
        <v>1.3333333333333419E-2</v>
      </c>
    </row>
    <row r="42" spans="1:19">
      <c r="A42" s="78" t="s">
        <v>11</v>
      </c>
      <c r="B42" s="188">
        <v>2796</v>
      </c>
      <c r="C42" s="188">
        <v>157698</v>
      </c>
      <c r="D42" s="188">
        <v>85</v>
      </c>
      <c r="E42" s="188">
        <v>870</v>
      </c>
      <c r="F42" s="188">
        <v>146775</v>
      </c>
      <c r="G42" s="188">
        <v>86</v>
      </c>
      <c r="H42" s="188">
        <v>3666</v>
      </c>
      <c r="I42" s="188">
        <v>304473</v>
      </c>
      <c r="J42" s="188">
        <v>171</v>
      </c>
      <c r="K42" s="188">
        <v>151</v>
      </c>
      <c r="L42" s="188">
        <v>122</v>
      </c>
      <c r="M42" s="188">
        <v>-1</v>
      </c>
      <c r="N42" s="188">
        <v>37</v>
      </c>
      <c r="O42" s="188">
        <v>32</v>
      </c>
      <c r="P42" s="188">
        <v>0</v>
      </c>
      <c r="Q42" s="189">
        <v>5.4054054054053946E-2</v>
      </c>
      <c r="R42" s="189">
        <v>5.0604792996833403E-4</v>
      </c>
      <c r="S42" s="189">
        <v>-5.8139534883721034E-3</v>
      </c>
    </row>
    <row r="43" spans="1:19">
      <c r="A43" s="78" t="s">
        <v>12</v>
      </c>
      <c r="B43" s="188">
        <v>779</v>
      </c>
      <c r="C43" s="188">
        <v>131063</v>
      </c>
      <c r="D43" s="188">
        <v>95</v>
      </c>
      <c r="E43" s="188">
        <v>462</v>
      </c>
      <c r="F43" s="188">
        <v>132884</v>
      </c>
      <c r="G43" s="188">
        <v>77</v>
      </c>
      <c r="H43" s="188">
        <v>1241</v>
      </c>
      <c r="I43" s="188">
        <v>263947</v>
      </c>
      <c r="J43" s="188">
        <v>172</v>
      </c>
      <c r="K43" s="188">
        <v>6</v>
      </c>
      <c r="L43" s="188">
        <v>258</v>
      </c>
      <c r="M43" s="188">
        <v>-3</v>
      </c>
      <c r="N43" s="188">
        <v>3</v>
      </c>
      <c r="O43" s="188">
        <v>20</v>
      </c>
      <c r="P43" s="188">
        <v>0</v>
      </c>
      <c r="Q43" s="189">
        <v>7.3051948051947591E-3</v>
      </c>
      <c r="R43" s="189">
        <v>1.0543522370851655E-3</v>
      </c>
      <c r="S43" s="189">
        <v>-1.7142857142857126E-2</v>
      </c>
    </row>
    <row r="44" spans="1:19">
      <c r="A44" s="78" t="s">
        <v>13</v>
      </c>
      <c r="B44" s="188">
        <v>482</v>
      </c>
      <c r="C44" s="188">
        <v>111736</v>
      </c>
      <c r="D44" s="188">
        <v>98</v>
      </c>
      <c r="E44" s="188">
        <v>259</v>
      </c>
      <c r="F44" s="188">
        <v>119736</v>
      </c>
      <c r="G44" s="188">
        <v>126</v>
      </c>
      <c r="H44" s="188">
        <v>741</v>
      </c>
      <c r="I44" s="188">
        <v>231472</v>
      </c>
      <c r="J44" s="188">
        <v>224</v>
      </c>
      <c r="K44" s="188">
        <v>4</v>
      </c>
      <c r="L44" s="188">
        <v>68</v>
      </c>
      <c r="M44" s="188">
        <v>-1</v>
      </c>
      <c r="N44" s="188">
        <v>2</v>
      </c>
      <c r="O44" s="188">
        <v>108</v>
      </c>
      <c r="P44" s="188">
        <v>1</v>
      </c>
      <c r="Q44" s="189">
        <v>8.1632653061225469E-3</v>
      </c>
      <c r="R44" s="189">
        <v>7.6092971776420271E-4</v>
      </c>
      <c r="S44" s="189">
        <v>0</v>
      </c>
    </row>
    <row r="45" spans="1:19">
      <c r="A45" s="78" t="s">
        <v>14</v>
      </c>
      <c r="B45" s="188">
        <v>9</v>
      </c>
      <c r="C45" s="188">
        <v>102175</v>
      </c>
      <c r="D45" s="188">
        <v>180</v>
      </c>
      <c r="E45" s="188">
        <v>4</v>
      </c>
      <c r="F45" s="188">
        <v>87873</v>
      </c>
      <c r="G45" s="188">
        <v>13535</v>
      </c>
      <c r="H45" s="188">
        <v>13</v>
      </c>
      <c r="I45" s="188">
        <v>190048</v>
      </c>
      <c r="J45" s="188">
        <v>13715</v>
      </c>
      <c r="K45" s="188">
        <v>7</v>
      </c>
      <c r="L45" s="188">
        <v>1196</v>
      </c>
      <c r="M45" s="188">
        <v>4</v>
      </c>
      <c r="N45" s="188">
        <v>4</v>
      </c>
      <c r="O45" s="188">
        <v>1980</v>
      </c>
      <c r="P45" s="188">
        <v>-650</v>
      </c>
      <c r="Q45" s="189">
        <v>5.5</v>
      </c>
      <c r="R45" s="189">
        <v>1.6995590564664598E-2</v>
      </c>
      <c r="S45" s="189">
        <v>-4.4982939906691777E-2</v>
      </c>
    </row>
    <row r="46" spans="1:19">
      <c r="A46" s="78" t="s">
        <v>15</v>
      </c>
      <c r="B46" s="188">
        <v>0</v>
      </c>
      <c r="C46" s="188">
        <v>770</v>
      </c>
      <c r="D46" s="188">
        <v>21506</v>
      </c>
      <c r="E46" s="188">
        <v>0</v>
      </c>
      <c r="F46" s="188">
        <v>4</v>
      </c>
      <c r="G46" s="188">
        <v>17215</v>
      </c>
      <c r="H46" s="188">
        <v>0</v>
      </c>
      <c r="I46" s="188">
        <v>774</v>
      </c>
      <c r="J46" s="188">
        <v>38721</v>
      </c>
      <c r="K46" s="188">
        <v>0</v>
      </c>
      <c r="L46" s="188">
        <v>737</v>
      </c>
      <c r="M46" s="188">
        <v>-424</v>
      </c>
      <c r="N46" s="188">
        <v>0</v>
      </c>
      <c r="O46" s="188">
        <v>1</v>
      </c>
      <c r="P46" s="188">
        <v>253</v>
      </c>
      <c r="Q46" s="189" t="s">
        <v>1240</v>
      </c>
      <c r="R46" s="189">
        <v>20.5</v>
      </c>
      <c r="S46" s="189">
        <v>-4.3967911138537152E-3</v>
      </c>
    </row>
    <row r="47" spans="1:19">
      <c r="A47" s="78" t="s">
        <v>16</v>
      </c>
      <c r="B47" s="188">
        <v>0</v>
      </c>
      <c r="C47" s="188">
        <v>3</v>
      </c>
      <c r="D47" s="188">
        <v>1775</v>
      </c>
      <c r="E47" s="188">
        <v>0</v>
      </c>
      <c r="F47" s="188">
        <v>1</v>
      </c>
      <c r="G47" s="188">
        <v>1027</v>
      </c>
      <c r="H47" s="188">
        <v>0</v>
      </c>
      <c r="I47" s="188">
        <v>4</v>
      </c>
      <c r="J47" s="188">
        <v>2802</v>
      </c>
      <c r="K47" s="188">
        <v>0</v>
      </c>
      <c r="L47" s="188">
        <v>0</v>
      </c>
      <c r="M47" s="188">
        <v>59</v>
      </c>
      <c r="N47" s="188">
        <v>0</v>
      </c>
      <c r="O47" s="188">
        <v>0</v>
      </c>
      <c r="P47" s="188">
        <v>-23</v>
      </c>
      <c r="Q47" s="189" t="s">
        <v>1240</v>
      </c>
      <c r="R47" s="189">
        <v>0</v>
      </c>
      <c r="S47" s="189">
        <v>1.3015184381778733E-2</v>
      </c>
    </row>
    <row r="48" spans="1:19" ht="23.4">
      <c r="A48" s="693" t="s">
        <v>632</v>
      </c>
      <c r="B48" s="694">
        <v>83785</v>
      </c>
      <c r="C48" s="694">
        <v>990340</v>
      </c>
      <c r="D48" s="694">
        <v>24240</v>
      </c>
      <c r="E48" s="694">
        <v>53437</v>
      </c>
      <c r="F48" s="694">
        <v>916298</v>
      </c>
      <c r="G48" s="694">
        <v>32479</v>
      </c>
      <c r="H48" s="694">
        <v>137222</v>
      </c>
      <c r="I48" s="694">
        <v>1906638</v>
      </c>
      <c r="J48" s="694">
        <v>56719</v>
      </c>
      <c r="K48" s="694">
        <v>3418</v>
      </c>
      <c r="L48" s="694">
        <v>-227</v>
      </c>
      <c r="M48" s="694">
        <v>-360</v>
      </c>
      <c r="N48" s="694">
        <v>1855</v>
      </c>
      <c r="O48" s="694">
        <v>-235</v>
      </c>
      <c r="P48" s="694">
        <v>-415</v>
      </c>
      <c r="Q48" s="695">
        <v>3.9962409718906633E-2</v>
      </c>
      <c r="R48" s="695">
        <v>-2.4225263489063842E-4</v>
      </c>
      <c r="S48" s="695">
        <v>-1.3479667443559329E-2</v>
      </c>
    </row>
    <row r="49" spans="1:19" ht="23.4">
      <c r="A49" s="696" t="s">
        <v>633</v>
      </c>
      <c r="B49" s="1074">
        <v>1098365</v>
      </c>
      <c r="C49" s="1074"/>
      <c r="D49" s="1074"/>
      <c r="E49" s="1074">
        <v>1002214</v>
      </c>
      <c r="F49" s="1074"/>
      <c r="G49" s="1074"/>
      <c r="H49" s="1074">
        <v>2100579</v>
      </c>
      <c r="I49" s="1074"/>
      <c r="J49" s="1074"/>
      <c r="K49" s="1074">
        <v>2831</v>
      </c>
      <c r="L49" s="1074"/>
      <c r="M49" s="1074"/>
      <c r="N49" s="1074">
        <v>1205</v>
      </c>
      <c r="O49" s="1074"/>
      <c r="P49" s="1074"/>
      <c r="Q49" s="1073">
        <v>1.9250738000604617E-3</v>
      </c>
      <c r="R49" s="1073"/>
      <c r="S49" s="1073"/>
    </row>
    <row r="50" spans="1:19">
      <c r="A50" s="15" t="s">
        <v>634</v>
      </c>
      <c r="B50"/>
      <c r="C50"/>
    </row>
    <row r="52" spans="1:19">
      <c r="A52" s="630" t="s">
        <v>83</v>
      </c>
    </row>
    <row r="53" spans="1:19">
      <c r="A53" s="630"/>
      <c r="S53" s="14" t="s">
        <v>843</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4.4"/>
  <cols>
    <col min="1" max="1" width="39.88671875" customWidth="1"/>
    <col min="2" max="2" width="18" customWidth="1"/>
    <col min="3" max="3" width="14.88671875" style="268" customWidth="1"/>
    <col min="4" max="4" width="21.88671875" customWidth="1"/>
    <col min="5" max="5" width="14.88671875" customWidth="1"/>
  </cols>
  <sheetData>
    <row r="1" spans="1:8" ht="12.75" customHeight="1">
      <c r="A1" s="150" t="s">
        <v>731</v>
      </c>
    </row>
    <row r="2" spans="1:8" ht="12.75" customHeight="1">
      <c r="A2" s="537" t="s">
        <v>732</v>
      </c>
    </row>
    <row r="3" spans="1:8">
      <c r="D3" s="324"/>
      <c r="E3" s="65" t="s">
        <v>258</v>
      </c>
    </row>
    <row r="4" spans="1:8" ht="79.5" customHeight="1">
      <c r="A4" s="1176" t="s">
        <v>356</v>
      </c>
      <c r="B4" s="470" t="s">
        <v>357</v>
      </c>
      <c r="C4" s="509" t="s">
        <v>338</v>
      </c>
      <c r="D4" s="470" t="s">
        <v>358</v>
      </c>
      <c r="E4" s="509" t="s">
        <v>338</v>
      </c>
    </row>
    <row r="5" spans="1:8" ht="15.75" customHeight="1">
      <c r="A5" s="1176"/>
      <c r="B5" s="510" t="s">
        <v>1565</v>
      </c>
      <c r="C5" s="511"/>
      <c r="D5" s="510" t="s">
        <v>1565</v>
      </c>
      <c r="E5" s="511"/>
    </row>
    <row r="6" spans="1:8">
      <c r="A6" s="512" t="s">
        <v>1567</v>
      </c>
      <c r="B6" s="513">
        <v>2458</v>
      </c>
      <c r="C6" s="514">
        <v>0.44843842074248674</v>
      </c>
      <c r="D6" s="513">
        <v>289530.99169</v>
      </c>
      <c r="E6" s="514">
        <v>0.56564905596978454</v>
      </c>
      <c r="F6" s="44"/>
      <c r="G6" s="77"/>
      <c r="H6" s="77"/>
    </row>
    <row r="7" spans="1:8">
      <c r="A7" s="512" t="s">
        <v>1568</v>
      </c>
      <c r="B7" s="513">
        <v>1185</v>
      </c>
      <c r="C7" s="514">
        <v>0.22417355371900827</v>
      </c>
      <c r="D7" s="513">
        <v>168574.73666999998</v>
      </c>
      <c r="E7" s="514">
        <v>0.10834726040712776</v>
      </c>
      <c r="F7" s="44"/>
      <c r="G7" s="77"/>
      <c r="H7" s="77"/>
    </row>
    <row r="8" spans="1:8">
      <c r="A8" s="512" t="s">
        <v>1569</v>
      </c>
      <c r="B8" s="513">
        <v>784</v>
      </c>
      <c r="C8" s="514">
        <v>0.11048158640226628</v>
      </c>
      <c r="D8" s="513">
        <v>163610.59007999999</v>
      </c>
      <c r="E8" s="514">
        <v>0.19293363186666018</v>
      </c>
      <c r="F8" s="44"/>
      <c r="G8" s="77"/>
      <c r="H8" s="77"/>
    </row>
    <row r="9" spans="1:8">
      <c r="A9" s="512" t="s">
        <v>1570</v>
      </c>
      <c r="B9" s="513">
        <v>4152</v>
      </c>
      <c r="C9" s="514">
        <v>0.28385899814471244</v>
      </c>
      <c r="D9" s="513">
        <v>891752.31246000004</v>
      </c>
      <c r="E9" s="514">
        <v>0.16394428189465529</v>
      </c>
      <c r="F9" s="44"/>
      <c r="G9" s="77"/>
      <c r="H9" s="77"/>
    </row>
    <row r="10" spans="1:8">
      <c r="A10" s="512" t="s">
        <v>1571</v>
      </c>
      <c r="B10" s="513">
        <v>0</v>
      </c>
      <c r="C10" s="514">
        <v>0</v>
      </c>
      <c r="D10" s="513">
        <v>0</v>
      </c>
      <c r="E10" s="514">
        <v>0</v>
      </c>
      <c r="F10" s="44"/>
      <c r="G10" s="77"/>
      <c r="H10" s="77"/>
    </row>
    <row r="11" spans="1:8">
      <c r="A11" s="512" t="s">
        <v>1572</v>
      </c>
      <c r="B11" s="513">
        <v>102</v>
      </c>
      <c r="C11" s="514">
        <v>0.32467532467532467</v>
      </c>
      <c r="D11" s="513">
        <v>31603.095000000001</v>
      </c>
      <c r="E11" s="514">
        <v>0.17331751885913924</v>
      </c>
      <c r="F11" s="44"/>
      <c r="G11" s="77"/>
      <c r="H11" s="77"/>
    </row>
    <row r="12" spans="1:8">
      <c r="A12" s="512" t="s">
        <v>1573</v>
      </c>
      <c r="B12" s="513">
        <v>3657</v>
      </c>
      <c r="C12" s="514">
        <v>0.26059979317476734</v>
      </c>
      <c r="D12" s="513">
        <v>611888.75263999996</v>
      </c>
      <c r="E12" s="514">
        <v>0.26021233292938117</v>
      </c>
      <c r="F12" s="44"/>
      <c r="G12" s="77"/>
      <c r="H12" s="77"/>
    </row>
    <row r="13" spans="1:8">
      <c r="A13" s="512" t="s">
        <v>1574</v>
      </c>
      <c r="B13" s="513">
        <v>875</v>
      </c>
      <c r="C13" s="514">
        <v>6.4476885644768861E-2</v>
      </c>
      <c r="D13" s="513">
        <v>239676.74799999999</v>
      </c>
      <c r="E13" s="514">
        <v>8.6842762488775579E-2</v>
      </c>
      <c r="F13" s="44"/>
      <c r="G13" s="77"/>
      <c r="H13" s="77"/>
    </row>
    <row r="14" spans="1:8">
      <c r="A14" s="512" t="s">
        <v>1575</v>
      </c>
      <c r="B14" s="513">
        <v>7371</v>
      </c>
      <c r="C14" s="514">
        <v>0.73803348266918178</v>
      </c>
      <c r="D14" s="513">
        <v>1227067.88426</v>
      </c>
      <c r="E14" s="514">
        <v>0.59548286092237113</v>
      </c>
      <c r="F14" s="44"/>
      <c r="G14" s="77"/>
      <c r="H14" s="77"/>
    </row>
    <row r="15" spans="1:8">
      <c r="A15" s="512" t="s">
        <v>1576</v>
      </c>
      <c r="B15" s="513">
        <v>1426</v>
      </c>
      <c r="C15" s="514">
        <v>-1.5873015873015872E-2</v>
      </c>
      <c r="D15" s="513">
        <v>207948.09600999998</v>
      </c>
      <c r="E15" s="514">
        <v>3.0918487392558812E-3</v>
      </c>
      <c r="F15" s="44"/>
      <c r="G15" s="77"/>
      <c r="H15" s="77"/>
    </row>
    <row r="16" spans="1:8">
      <c r="A16" s="512" t="s">
        <v>1577</v>
      </c>
      <c r="B16" s="513">
        <v>8814</v>
      </c>
      <c r="C16" s="514">
        <v>0.18835108534447889</v>
      </c>
      <c r="D16" s="513">
        <v>942729.27558999986</v>
      </c>
      <c r="E16" s="514">
        <v>9.6247378250670479E-2</v>
      </c>
      <c r="F16" s="44"/>
      <c r="G16" s="77"/>
      <c r="H16" s="77"/>
    </row>
    <row r="17" spans="1:11">
      <c r="A17" s="512" t="s">
        <v>1578</v>
      </c>
      <c r="B17" s="513">
        <v>1665</v>
      </c>
      <c r="C17" s="514">
        <v>0.27488514548238896</v>
      </c>
      <c r="D17" s="513">
        <v>286421.89571000001</v>
      </c>
      <c r="E17" s="514">
        <v>0.10137228673971047</v>
      </c>
      <c r="F17" s="44"/>
      <c r="G17" s="77"/>
      <c r="H17" s="77"/>
    </row>
    <row r="18" spans="1:11">
      <c r="A18" s="512" t="s">
        <v>1579</v>
      </c>
      <c r="B18" s="513">
        <v>179</v>
      </c>
      <c r="C18" s="514">
        <v>0.12578616352201258</v>
      </c>
      <c r="D18" s="513">
        <v>83780.509120000002</v>
      </c>
      <c r="E18" s="514">
        <v>-4.1712875654217996E-2</v>
      </c>
      <c r="F18" s="44"/>
      <c r="G18" s="77"/>
      <c r="H18" s="77"/>
    </row>
    <row r="19" spans="1:11" s="268" customFormat="1">
      <c r="A19" s="512" t="s">
        <v>1580</v>
      </c>
      <c r="B19" s="513">
        <v>6158</v>
      </c>
      <c r="C19" s="514">
        <v>0.31077054065559812</v>
      </c>
      <c r="D19" s="513">
        <v>891039.55719000008</v>
      </c>
      <c r="E19" s="514">
        <v>0.11927013124363246</v>
      </c>
      <c r="F19" s="44"/>
      <c r="G19" s="77"/>
      <c r="H19" s="77"/>
    </row>
    <row r="20" spans="1:11">
      <c r="A20" s="512" t="s">
        <v>1581</v>
      </c>
      <c r="B20" s="513">
        <v>189</v>
      </c>
      <c r="C20" s="514">
        <v>4.5588235294117645</v>
      </c>
      <c r="D20" s="513">
        <v>84685.254150000008</v>
      </c>
      <c r="E20" s="514">
        <v>5.9351204083849831</v>
      </c>
      <c r="F20" s="44"/>
      <c r="G20" s="77"/>
      <c r="H20" s="77"/>
    </row>
    <row r="21" spans="1:11">
      <c r="A21" s="515" t="s">
        <v>359</v>
      </c>
      <c r="B21" s="516">
        <v>39015</v>
      </c>
      <c r="C21" s="517">
        <v>0.31323841260224172</v>
      </c>
      <c r="D21" s="516">
        <v>6120309.69857</v>
      </c>
      <c r="E21" s="517">
        <v>0.23257467625257694</v>
      </c>
      <c r="G21" s="77"/>
      <c r="H21" s="77"/>
    </row>
    <row r="22" spans="1:11">
      <c r="A22" s="17" t="s">
        <v>353</v>
      </c>
    </row>
    <row r="23" spans="1:11" ht="76.5" customHeight="1">
      <c r="A23" s="1179" t="s">
        <v>360</v>
      </c>
      <c r="B23" s="1179"/>
      <c r="C23" s="1179"/>
      <c r="D23" s="1179"/>
      <c r="E23" s="1179"/>
      <c r="G23" s="1183"/>
      <c r="H23" s="1183"/>
      <c r="I23" s="1183"/>
      <c r="J23" s="1183"/>
      <c r="K23" s="1183"/>
    </row>
    <row r="24" spans="1:11" ht="21.75" customHeight="1">
      <c r="A24" s="1172" t="s">
        <v>330</v>
      </c>
      <c r="B24" s="1172"/>
      <c r="C24" s="1172"/>
      <c r="D24" s="1172"/>
      <c r="E24" s="1172"/>
      <c r="F24" s="71"/>
    </row>
    <row r="25" spans="1:11" ht="12.75" customHeight="1"/>
    <row r="26" spans="1:11" ht="12.75" customHeight="1">
      <c r="A26" s="631" t="s">
        <v>83</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882</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4.4"/>
  <cols>
    <col min="1" max="1" width="30.88671875" customWidth="1"/>
    <col min="2" max="2" width="11.5546875" customWidth="1"/>
    <col min="3" max="3" width="11.44140625" customWidth="1"/>
    <col min="4" max="4" width="19.88671875" customWidth="1"/>
    <col min="5" max="5" width="11.5546875" customWidth="1"/>
    <col min="6" max="6" width="15.5546875" customWidth="1"/>
    <col min="7" max="7" width="12.109375" customWidth="1"/>
    <col min="8" max="8" width="18.88671875" customWidth="1"/>
    <col min="9" max="9" width="12.5546875" customWidth="1"/>
  </cols>
  <sheetData>
    <row r="1" spans="1:9" ht="12.75" customHeight="1">
      <c r="A1" s="147" t="s">
        <v>733</v>
      </c>
    </row>
    <row r="2" spans="1:9" ht="12.75" customHeight="1">
      <c r="A2" s="541" t="s">
        <v>734</v>
      </c>
    </row>
    <row r="3" spans="1:9" ht="12.75" customHeight="1">
      <c r="E3" s="74"/>
      <c r="F3" s="74"/>
      <c r="I3" s="65" t="s">
        <v>333</v>
      </c>
    </row>
    <row r="4" spans="1:9" s="268" customFormat="1" ht="21" customHeight="1">
      <c r="A4" s="460"/>
      <c r="B4" s="1174" t="s">
        <v>331</v>
      </c>
      <c r="C4" s="1174"/>
      <c r="D4" s="1174"/>
      <c r="E4" s="1174"/>
      <c r="F4" s="1174" t="s">
        <v>332</v>
      </c>
      <c r="G4" s="1174"/>
      <c r="H4" s="1174"/>
      <c r="I4" s="1174"/>
    </row>
    <row r="5" spans="1:9" ht="89.25" customHeight="1">
      <c r="A5" s="470" t="s">
        <v>334</v>
      </c>
      <c r="B5" s="821" t="s">
        <v>335</v>
      </c>
      <c r="C5" s="1185" t="s">
        <v>336</v>
      </c>
      <c r="D5" s="821" t="s">
        <v>811</v>
      </c>
      <c r="E5" s="1185" t="s">
        <v>336</v>
      </c>
      <c r="F5" s="821" t="s">
        <v>337</v>
      </c>
      <c r="G5" s="1185" t="s">
        <v>897</v>
      </c>
      <c r="H5" s="821" t="s">
        <v>812</v>
      </c>
      <c r="I5" s="1185" t="s">
        <v>897</v>
      </c>
    </row>
    <row r="6" spans="1:9" ht="17.25" customHeight="1">
      <c r="A6" s="490"/>
      <c r="B6" s="510">
        <v>44469</v>
      </c>
      <c r="C6" s="1185"/>
      <c r="D6" s="510">
        <v>44469</v>
      </c>
      <c r="E6" s="1185"/>
      <c r="F6" s="510" t="s">
        <v>1565</v>
      </c>
      <c r="G6" s="1185"/>
      <c r="H6" s="510" t="s">
        <v>1565</v>
      </c>
      <c r="I6" s="1185"/>
    </row>
    <row r="7" spans="1:9" ht="12.75" customHeight="1">
      <c r="A7" s="503" t="s">
        <v>339</v>
      </c>
      <c r="B7" s="504"/>
      <c r="C7" s="505"/>
      <c r="D7" s="504"/>
      <c r="E7" s="505"/>
      <c r="F7" s="504"/>
      <c r="G7" s="505"/>
      <c r="H7" s="504"/>
      <c r="I7" s="505"/>
    </row>
    <row r="8" spans="1:9" ht="12.75" customHeight="1">
      <c r="A8" s="495" t="s">
        <v>340</v>
      </c>
      <c r="B8" s="492">
        <v>27</v>
      </c>
      <c r="C8" s="493">
        <v>-0.20588235294117646</v>
      </c>
      <c r="D8" s="494">
        <v>127411.89582999999</v>
      </c>
      <c r="E8" s="493">
        <v>-0.21602618506629426</v>
      </c>
      <c r="F8" s="492">
        <v>1</v>
      </c>
      <c r="G8" s="493">
        <v>-0.8571428571428571</v>
      </c>
      <c r="H8" s="494">
        <v>205.28044</v>
      </c>
      <c r="I8" s="493">
        <v>-0.98584404394018099</v>
      </c>
    </row>
    <row r="9" spans="1:9" ht="12.75" customHeight="1">
      <c r="A9" s="495" t="s">
        <v>341</v>
      </c>
      <c r="B9" s="492">
        <v>33401</v>
      </c>
      <c r="C9" s="493">
        <v>-6.0705252194613894E-3</v>
      </c>
      <c r="D9" s="494">
        <v>1839725.3279899997</v>
      </c>
      <c r="E9" s="493">
        <v>-1.1996301322102451E-3</v>
      </c>
      <c r="F9" s="492">
        <v>7800</v>
      </c>
      <c r="G9" s="493">
        <v>0.26479649748662232</v>
      </c>
      <c r="H9" s="494">
        <v>852303.30678999983</v>
      </c>
      <c r="I9" s="493">
        <v>0.19172238613839157</v>
      </c>
    </row>
    <row r="10" spans="1:9" ht="12.75" customHeight="1">
      <c r="A10" s="491" t="s">
        <v>342</v>
      </c>
      <c r="B10" s="492">
        <v>6005</v>
      </c>
      <c r="C10" s="493">
        <v>-9.0977898879806243E-2</v>
      </c>
      <c r="D10" s="494">
        <v>351201.69730000006</v>
      </c>
      <c r="E10" s="493">
        <v>-0.10985151495605093</v>
      </c>
      <c r="F10" s="492">
        <v>950</v>
      </c>
      <c r="G10" s="493">
        <v>7.1025930101465615E-2</v>
      </c>
      <c r="H10" s="494">
        <v>102267.11455000001</v>
      </c>
      <c r="I10" s="493">
        <v>-9.0348367264161764E-3</v>
      </c>
    </row>
    <row r="11" spans="1:9" ht="12.75" customHeight="1">
      <c r="A11" s="495" t="s">
        <v>343</v>
      </c>
      <c r="B11" s="492">
        <v>30</v>
      </c>
      <c r="C11" s="493">
        <v>-0.4642857142857143</v>
      </c>
      <c r="D11" s="494">
        <v>8461.6251799999991</v>
      </c>
      <c r="E11" s="493">
        <v>-0.51110815349192484</v>
      </c>
      <c r="F11" s="492">
        <v>1</v>
      </c>
      <c r="G11" s="493">
        <v>0</v>
      </c>
      <c r="H11" s="494">
        <v>369.75296000000003</v>
      </c>
      <c r="I11" s="493">
        <v>-0.10683322070705147</v>
      </c>
    </row>
    <row r="12" spans="1:9" ht="12.75" customHeight="1">
      <c r="A12" s="496" t="s">
        <v>344</v>
      </c>
      <c r="B12" s="492">
        <v>0</v>
      </c>
      <c r="C12" s="493" t="s">
        <v>145</v>
      </c>
      <c r="D12" s="494">
        <v>0</v>
      </c>
      <c r="E12" s="493" t="s">
        <v>145</v>
      </c>
      <c r="F12" s="492">
        <v>0</v>
      </c>
      <c r="G12" s="493" t="s">
        <v>145</v>
      </c>
      <c r="H12" s="494">
        <v>0</v>
      </c>
      <c r="I12" s="493" t="s">
        <v>145</v>
      </c>
    </row>
    <row r="13" spans="1:9" ht="28.8">
      <c r="A13" s="491" t="s">
        <v>345</v>
      </c>
      <c r="B13" s="492">
        <v>510</v>
      </c>
      <c r="C13" s="493">
        <v>-4.1353383458646614E-2</v>
      </c>
      <c r="D13" s="494">
        <v>59972.509210000011</v>
      </c>
      <c r="E13" s="493">
        <v>-6.4669277152569621E-2</v>
      </c>
      <c r="F13" s="492">
        <v>52</v>
      </c>
      <c r="G13" s="493">
        <v>0.5757575757575758</v>
      </c>
      <c r="H13" s="494">
        <v>13849.53622</v>
      </c>
      <c r="I13" s="493">
        <v>-0.55794841710361665</v>
      </c>
    </row>
    <row r="14" spans="1:9" ht="12.75" customHeight="1">
      <c r="A14" s="495" t="s">
        <v>346</v>
      </c>
      <c r="B14" s="492">
        <v>15</v>
      </c>
      <c r="C14" s="493">
        <v>0.875</v>
      </c>
      <c r="D14" s="494">
        <v>515.41463999999996</v>
      </c>
      <c r="E14" s="493">
        <v>1.8384970777637992</v>
      </c>
      <c r="F14" s="492">
        <v>9</v>
      </c>
      <c r="G14" s="493">
        <v>3.5</v>
      </c>
      <c r="H14" s="494">
        <v>638.99004000000002</v>
      </c>
      <c r="I14" s="493">
        <v>5.9162326185005076</v>
      </c>
    </row>
    <row r="15" spans="1:9" ht="22.5" customHeight="1">
      <c r="A15" s="497" t="s">
        <v>347</v>
      </c>
      <c r="B15" s="500">
        <v>39988</v>
      </c>
      <c r="C15" s="499">
        <v>-2.0885874488871477E-2</v>
      </c>
      <c r="D15" s="500">
        <v>2387288.47015</v>
      </c>
      <c r="E15" s="499">
        <v>-3.7619146738081533E-2</v>
      </c>
      <c r="F15" s="500">
        <v>8813</v>
      </c>
      <c r="G15" s="501">
        <v>0.2417923066084261</v>
      </c>
      <c r="H15" s="500">
        <v>969633.98100000015</v>
      </c>
      <c r="I15" s="501">
        <v>0.12132260494290475</v>
      </c>
    </row>
    <row r="16" spans="1:9" ht="15" customHeight="1">
      <c r="A16" s="503" t="s">
        <v>348</v>
      </c>
      <c r="B16" s="506"/>
      <c r="C16" s="502"/>
      <c r="D16" s="506"/>
      <c r="E16" s="507"/>
      <c r="F16" s="506"/>
      <c r="G16" s="502"/>
      <c r="H16" s="506"/>
      <c r="I16" s="507"/>
    </row>
    <row r="17" spans="1:9" ht="12.75" customHeight="1">
      <c r="A17" s="495" t="s">
        <v>340</v>
      </c>
      <c r="B17" s="492">
        <v>238</v>
      </c>
      <c r="C17" s="493">
        <v>-0.15</v>
      </c>
      <c r="D17" s="492">
        <v>541631.56750999996</v>
      </c>
      <c r="E17" s="493">
        <v>-0.12562522768046483</v>
      </c>
      <c r="F17" s="492">
        <v>10</v>
      </c>
      <c r="G17" s="493">
        <v>1</v>
      </c>
      <c r="H17" s="494">
        <v>24899.363839999998</v>
      </c>
      <c r="I17" s="493">
        <v>4.7984076783796219</v>
      </c>
    </row>
    <row r="18" spans="1:9" ht="12.75" customHeight="1">
      <c r="A18" s="495" t="s">
        <v>341</v>
      </c>
      <c r="B18" s="492">
        <v>82529</v>
      </c>
      <c r="C18" s="493">
        <v>8.2063720991215422E-2</v>
      </c>
      <c r="D18" s="492">
        <v>6886866.0954999998</v>
      </c>
      <c r="E18" s="493">
        <v>6.7301133080442346E-2</v>
      </c>
      <c r="F18" s="492">
        <v>23816</v>
      </c>
      <c r="G18" s="493">
        <v>0.36873563218390804</v>
      </c>
      <c r="H18" s="494">
        <v>3240375.9203700004</v>
      </c>
      <c r="I18" s="493">
        <v>0.40960038614132066</v>
      </c>
    </row>
    <row r="19" spans="1:9" ht="12.75" customHeight="1">
      <c r="A19" s="491" t="s">
        <v>342</v>
      </c>
      <c r="B19" s="492">
        <v>22518</v>
      </c>
      <c r="C19" s="493">
        <v>3.2076984763432237E-3</v>
      </c>
      <c r="D19" s="492">
        <v>3659418.8132100003</v>
      </c>
      <c r="E19" s="493">
        <v>-5.7441131143471956E-2</v>
      </c>
      <c r="F19" s="492">
        <v>4515</v>
      </c>
      <c r="G19" s="493">
        <v>0.25836120401337792</v>
      </c>
      <c r="H19" s="494">
        <v>1107837.05388</v>
      </c>
      <c r="I19" s="493">
        <v>0.17888992763574418</v>
      </c>
    </row>
    <row r="20" spans="1:9" ht="12.75" customHeight="1">
      <c r="A20" s="495" t="s">
        <v>343</v>
      </c>
      <c r="B20" s="492">
        <v>1437</v>
      </c>
      <c r="C20" s="493">
        <v>-3.686327077747989E-2</v>
      </c>
      <c r="D20" s="492">
        <v>1214632.0353900001</v>
      </c>
      <c r="E20" s="493">
        <v>-4.6020149156573383E-2</v>
      </c>
      <c r="F20" s="492">
        <v>187</v>
      </c>
      <c r="G20" s="493">
        <v>-0.3987138263665595</v>
      </c>
      <c r="H20" s="494">
        <v>215677.54407000003</v>
      </c>
      <c r="I20" s="493">
        <v>-0.40498809144081305</v>
      </c>
    </row>
    <row r="21" spans="1:9" ht="12.75" customHeight="1">
      <c r="A21" s="496" t="s">
        <v>344</v>
      </c>
      <c r="B21" s="492">
        <v>0</v>
      </c>
      <c r="C21" s="493" t="s">
        <v>145</v>
      </c>
      <c r="D21" s="492">
        <v>0</v>
      </c>
      <c r="E21" s="493" t="s">
        <v>145</v>
      </c>
      <c r="F21" s="492">
        <v>0</v>
      </c>
      <c r="G21" s="493" t="s">
        <v>145</v>
      </c>
      <c r="H21" s="494">
        <v>0</v>
      </c>
      <c r="I21" s="493" t="s">
        <v>145</v>
      </c>
    </row>
    <row r="22" spans="1:9" ht="28.8">
      <c r="A22" s="491" t="s">
        <v>345</v>
      </c>
      <c r="B22" s="492">
        <v>7915</v>
      </c>
      <c r="C22" s="493">
        <v>5.8579644242343187E-2</v>
      </c>
      <c r="D22" s="492">
        <v>2038980.1148999997</v>
      </c>
      <c r="E22" s="493">
        <v>-7.1732251552233256E-2</v>
      </c>
      <c r="F22" s="492">
        <v>1626</v>
      </c>
      <c r="G22" s="493">
        <v>0.2904761904761905</v>
      </c>
      <c r="H22" s="494">
        <v>556400.49925999995</v>
      </c>
      <c r="I22" s="493">
        <v>0.13815713794473961</v>
      </c>
    </row>
    <row r="23" spans="1:9" ht="12.75" customHeight="1">
      <c r="A23" s="495" t="s">
        <v>349</v>
      </c>
      <c r="B23" s="492">
        <v>320</v>
      </c>
      <c r="C23" s="493">
        <v>-7.5144508670520235E-2</v>
      </c>
      <c r="D23" s="492">
        <v>28286.423429999999</v>
      </c>
      <c r="E23" s="493">
        <v>-0.21610960584386166</v>
      </c>
      <c r="F23" s="492">
        <v>48</v>
      </c>
      <c r="G23" s="493">
        <v>0</v>
      </c>
      <c r="H23" s="494">
        <v>5485.3361500000001</v>
      </c>
      <c r="I23" s="493">
        <v>-0.16808958989862455</v>
      </c>
    </row>
    <row r="24" spans="1:9" ht="22.5" customHeight="1">
      <c r="A24" s="497" t="s">
        <v>350</v>
      </c>
      <c r="B24" s="498">
        <v>114957</v>
      </c>
      <c r="C24" s="499">
        <v>6.1360341978192429E-2</v>
      </c>
      <c r="D24" s="500">
        <v>14369815.049939997</v>
      </c>
      <c r="E24" s="499">
        <v>-6.2597312403819593E-3</v>
      </c>
      <c r="F24" s="500">
        <v>30202</v>
      </c>
      <c r="G24" s="501">
        <v>0.33566248009906247</v>
      </c>
      <c r="H24" s="500">
        <v>5150675.7175699994</v>
      </c>
      <c r="I24" s="501">
        <v>0.25603438830526842</v>
      </c>
    </row>
    <row r="25" spans="1:9" ht="15" customHeight="1">
      <c r="A25" s="503" t="s">
        <v>351</v>
      </c>
      <c r="B25" s="506"/>
      <c r="C25" s="502"/>
      <c r="D25" s="506"/>
      <c r="E25" s="508"/>
      <c r="F25" s="506"/>
      <c r="G25" s="502"/>
      <c r="H25" s="506"/>
      <c r="I25" s="508"/>
    </row>
    <row r="26" spans="1:9" ht="12.75" customHeight="1">
      <c r="A26" s="495" t="s">
        <v>340</v>
      </c>
      <c r="B26" s="492">
        <v>9</v>
      </c>
      <c r="C26" s="493">
        <v>-0.25</v>
      </c>
      <c r="D26" s="492">
        <v>14.01482</v>
      </c>
      <c r="E26" s="493">
        <v>-0.96779692153917296</v>
      </c>
      <c r="F26" s="492"/>
      <c r="G26" s="493"/>
      <c r="H26" s="492"/>
      <c r="I26" s="493"/>
    </row>
    <row r="27" spans="1:9" ht="12.75" customHeight="1">
      <c r="A27" s="495" t="s">
        <v>341</v>
      </c>
      <c r="B27" s="492">
        <v>8</v>
      </c>
      <c r="C27" s="493">
        <v>0.6</v>
      </c>
      <c r="D27" s="492">
        <v>1.4999999999999999E-4</v>
      </c>
      <c r="E27" s="493">
        <v>0</v>
      </c>
      <c r="F27" s="492"/>
      <c r="G27" s="493"/>
      <c r="H27" s="492"/>
      <c r="I27" s="493"/>
    </row>
    <row r="28" spans="1:9" ht="12.75" customHeight="1">
      <c r="A28" s="491" t="s">
        <v>342</v>
      </c>
      <c r="B28" s="492">
        <v>0</v>
      </c>
      <c r="C28" s="493">
        <v>-1</v>
      </c>
      <c r="D28" s="492">
        <v>0</v>
      </c>
      <c r="E28" s="493" t="s">
        <v>145</v>
      </c>
      <c r="F28" s="492"/>
      <c r="G28" s="493"/>
      <c r="H28" s="492"/>
      <c r="I28" s="493"/>
    </row>
    <row r="29" spans="1:9" ht="12.75" customHeight="1">
      <c r="A29" s="495" t="s">
        <v>343</v>
      </c>
      <c r="B29" s="492">
        <v>0</v>
      </c>
      <c r="C29" s="493" t="s">
        <v>145</v>
      </c>
      <c r="D29" s="492">
        <v>0</v>
      </c>
      <c r="E29" s="493" t="s">
        <v>145</v>
      </c>
      <c r="F29" s="492"/>
      <c r="G29" s="493"/>
      <c r="H29" s="492"/>
      <c r="I29" s="493"/>
    </row>
    <row r="30" spans="1:9" ht="12.75" customHeight="1">
      <c r="A30" s="496" t="s">
        <v>352</v>
      </c>
      <c r="B30" s="492">
        <v>0</v>
      </c>
      <c r="C30" s="493" t="s">
        <v>145</v>
      </c>
      <c r="D30" s="492">
        <v>0</v>
      </c>
      <c r="E30" s="493" t="s">
        <v>145</v>
      </c>
      <c r="F30" s="492"/>
      <c r="G30" s="493"/>
      <c r="H30" s="492"/>
      <c r="I30" s="493"/>
    </row>
    <row r="31" spans="1:9" ht="28.8">
      <c r="A31" s="491" t="s">
        <v>345</v>
      </c>
      <c r="B31" s="492">
        <v>6</v>
      </c>
      <c r="C31" s="493">
        <v>0</v>
      </c>
      <c r="D31" s="492">
        <v>0</v>
      </c>
      <c r="E31" s="493" t="s">
        <v>145</v>
      </c>
      <c r="F31" s="492"/>
      <c r="G31" s="493"/>
      <c r="H31" s="492"/>
      <c r="I31" s="493"/>
    </row>
    <row r="32" spans="1:9" ht="12.75" customHeight="1">
      <c r="A32" s="495" t="s">
        <v>346</v>
      </c>
      <c r="B32" s="492">
        <v>0</v>
      </c>
      <c r="C32" s="493" t="s">
        <v>145</v>
      </c>
      <c r="D32" s="492">
        <v>0</v>
      </c>
      <c r="E32" s="493" t="s">
        <v>145</v>
      </c>
      <c r="F32" s="492"/>
      <c r="G32" s="493"/>
      <c r="H32" s="492"/>
      <c r="I32" s="493"/>
    </row>
    <row r="33" spans="1:9" ht="22.5" customHeight="1">
      <c r="A33" s="497" t="s">
        <v>347</v>
      </c>
      <c r="B33" s="500">
        <v>23</v>
      </c>
      <c r="C33" s="499">
        <v>-4.1666666666666664E-2</v>
      </c>
      <c r="D33" s="500">
        <v>14.01497</v>
      </c>
      <c r="E33" s="499">
        <v>-0.96779658797053503</v>
      </c>
      <c r="F33" s="500"/>
      <c r="G33" s="499"/>
      <c r="H33" s="500"/>
      <c r="I33" s="499"/>
    </row>
    <row r="34" spans="1:9" ht="12.75" customHeight="1">
      <c r="A34" s="17" t="s">
        <v>353</v>
      </c>
    </row>
    <row r="35" spans="1:9" ht="48" customHeight="1">
      <c r="A35" s="1186" t="s">
        <v>354</v>
      </c>
      <c r="B35" s="1186"/>
      <c r="C35" s="1186"/>
      <c r="D35" s="1186"/>
      <c r="E35" s="1186"/>
      <c r="F35" s="1186"/>
      <c r="G35" s="1186"/>
      <c r="H35" s="1186"/>
      <c r="I35" s="1186"/>
    </row>
    <row r="36" spans="1:9" ht="25.5" customHeight="1">
      <c r="A36" s="1184" t="s">
        <v>355</v>
      </c>
      <c r="B36" s="1184"/>
      <c r="C36" s="1184"/>
      <c r="D36" s="1184"/>
      <c r="E36" s="1184"/>
      <c r="F36" s="1184"/>
      <c r="G36" s="1184"/>
      <c r="H36" s="1184"/>
      <c r="I36" s="1184"/>
    </row>
    <row r="37" spans="1:9" ht="58.5" customHeight="1">
      <c r="A37" s="1179" t="s">
        <v>813</v>
      </c>
      <c r="B37" s="1179"/>
      <c r="C37" s="1179"/>
      <c r="D37" s="1179"/>
      <c r="E37" s="1179"/>
      <c r="F37" s="1179"/>
      <c r="G37" s="1179"/>
      <c r="H37" s="1179"/>
      <c r="I37" s="1179"/>
    </row>
    <row r="38" spans="1:9" ht="22.5" customHeight="1">
      <c r="A38" s="1184" t="s">
        <v>330</v>
      </c>
      <c r="B38" s="1184"/>
      <c r="C38" s="1184"/>
      <c r="D38" s="1184"/>
      <c r="E38" s="1184"/>
      <c r="F38" s="1184"/>
      <c r="G38" s="1184"/>
      <c r="H38" s="1184"/>
      <c r="I38" s="1184"/>
    </row>
    <row r="39" spans="1:9" ht="12.75" customHeight="1"/>
    <row r="40" spans="1:9" ht="12.75" customHeight="1">
      <c r="A40" s="631" t="s">
        <v>83</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2" t="s">
        <v>883</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4.4"/>
  <cols>
    <col min="1" max="1" width="39.109375" bestFit="1" customWidth="1"/>
    <col min="2" max="13" width="10" customWidth="1"/>
    <col min="14" max="14" width="9.44140625" bestFit="1" customWidth="1"/>
    <col min="15" max="15" width="12.109375" customWidth="1"/>
  </cols>
  <sheetData>
    <row r="1" spans="1:15">
      <c r="A1" s="150" t="s">
        <v>735</v>
      </c>
      <c r="C1" s="43"/>
      <c r="O1" s="140"/>
    </row>
    <row r="2" spans="1:15">
      <c r="A2" s="540" t="s">
        <v>736</v>
      </c>
      <c r="O2" s="66"/>
    </row>
    <row r="3" spans="1:15" ht="12.75" customHeight="1">
      <c r="A3" s="43"/>
      <c r="B3" s="64"/>
      <c r="C3" s="64"/>
      <c r="D3" s="64"/>
      <c r="E3" s="64"/>
      <c r="F3" s="64"/>
      <c r="G3" s="64"/>
      <c r="H3" s="64"/>
      <c r="I3" s="64"/>
      <c r="J3" s="64"/>
      <c r="K3" s="64"/>
      <c r="L3" s="64"/>
      <c r="M3" s="64"/>
      <c r="O3" s="65" t="s">
        <v>258</v>
      </c>
    </row>
    <row r="4" spans="1:15" ht="30.75" customHeight="1">
      <c r="A4" s="518" t="s">
        <v>1566</v>
      </c>
      <c r="B4" s="1187" t="s">
        <v>296</v>
      </c>
      <c r="C4" s="1187"/>
      <c r="D4" s="1187" t="s">
        <v>297</v>
      </c>
      <c r="E4" s="1187"/>
      <c r="F4" s="1187" t="s">
        <v>298</v>
      </c>
      <c r="G4" s="1187"/>
      <c r="H4" s="1187" t="s">
        <v>299</v>
      </c>
      <c r="I4" s="1187"/>
      <c r="J4" s="1187" t="s">
        <v>300</v>
      </c>
      <c r="K4" s="1187"/>
      <c r="L4" s="1187" t="s">
        <v>301</v>
      </c>
      <c r="M4" s="1187"/>
      <c r="N4" s="1187" t="s">
        <v>302</v>
      </c>
      <c r="O4" s="1187"/>
    </row>
    <row r="5" spans="1:15" ht="48.75" customHeight="1">
      <c r="A5" s="808" t="s">
        <v>295</v>
      </c>
      <c r="B5" s="809" t="s">
        <v>303</v>
      </c>
      <c r="C5" s="809" t="s">
        <v>304</v>
      </c>
      <c r="D5" s="809" t="s">
        <v>303</v>
      </c>
      <c r="E5" s="809" t="s">
        <v>304</v>
      </c>
      <c r="F5" s="809" t="s">
        <v>303</v>
      </c>
      <c r="G5" s="809" t="s">
        <v>304</v>
      </c>
      <c r="H5" s="809" t="s">
        <v>303</v>
      </c>
      <c r="I5" s="809" t="s">
        <v>304</v>
      </c>
      <c r="J5" s="809" t="s">
        <v>303</v>
      </c>
      <c r="K5" s="809" t="s">
        <v>304</v>
      </c>
      <c r="L5" s="809" t="s">
        <v>303</v>
      </c>
      <c r="M5" s="809" t="s">
        <v>304</v>
      </c>
      <c r="N5" s="809" t="s">
        <v>303</v>
      </c>
      <c r="O5" s="809" t="s">
        <v>304</v>
      </c>
    </row>
    <row r="6" spans="1:15" ht="13.5" customHeight="1">
      <c r="A6" s="519" t="s">
        <v>305</v>
      </c>
      <c r="B6" s="520">
        <v>14577055.86623</v>
      </c>
      <c r="C6" s="520">
        <v>393510.83841000003</v>
      </c>
      <c r="D6" s="520">
        <v>60908.86626000001</v>
      </c>
      <c r="E6" s="520">
        <v>14720.924809999999</v>
      </c>
      <c r="F6" s="520">
        <v>48410.079229999996</v>
      </c>
      <c r="G6" s="520">
        <v>31734.665120000001</v>
      </c>
      <c r="H6" s="520">
        <v>12699.183660000001</v>
      </c>
      <c r="I6" s="520">
        <v>4407.8216400000001</v>
      </c>
      <c r="J6" s="520">
        <v>232962.28346000001</v>
      </c>
      <c r="K6" s="520">
        <v>216051.67962000004</v>
      </c>
      <c r="L6" s="520">
        <v>14932036.27884</v>
      </c>
      <c r="M6" s="520">
        <v>660425.92960000003</v>
      </c>
      <c r="N6" s="520">
        <v>1948725.2290099999</v>
      </c>
      <c r="O6" s="520">
        <v>192526.03711999999</v>
      </c>
    </row>
    <row r="7" spans="1:15" ht="13.5" customHeight="1">
      <c r="A7" s="523" t="s">
        <v>306</v>
      </c>
      <c r="B7" s="524">
        <v>545650.8443</v>
      </c>
      <c r="C7" s="524">
        <v>38975.173029999998</v>
      </c>
      <c r="D7" s="524">
        <v>64.225999999999999</v>
      </c>
      <c r="E7" s="524">
        <v>0</v>
      </c>
      <c r="F7" s="524">
        <v>16289.284009999999</v>
      </c>
      <c r="G7" s="524">
        <v>16225.08401</v>
      </c>
      <c r="H7" s="524">
        <v>53.146000000000001</v>
      </c>
      <c r="I7" s="524">
        <v>13.269</v>
      </c>
      <c r="J7" s="524">
        <v>70581.284780000002</v>
      </c>
      <c r="K7" s="524">
        <v>64766.331769999997</v>
      </c>
      <c r="L7" s="524">
        <v>632638.78509000002</v>
      </c>
      <c r="M7" s="524">
        <v>119979.85780999999</v>
      </c>
      <c r="N7" s="524">
        <v>257930.47167999999</v>
      </c>
      <c r="O7" s="524">
        <v>33248.821539999997</v>
      </c>
    </row>
    <row r="8" spans="1:15" ht="13.5" customHeight="1">
      <c r="A8" s="523" t="s">
        <v>307</v>
      </c>
      <c r="B8" s="524">
        <v>7013789.0434100004</v>
      </c>
      <c r="C8" s="524">
        <v>95706.068769999998</v>
      </c>
      <c r="D8" s="524">
        <v>31088.93262</v>
      </c>
      <c r="E8" s="524">
        <v>4067.2684099999992</v>
      </c>
      <c r="F8" s="524">
        <v>10169.233979999999</v>
      </c>
      <c r="G8" s="524">
        <v>3265.31619</v>
      </c>
      <c r="H8" s="524">
        <v>9470.7232499999991</v>
      </c>
      <c r="I8" s="524">
        <v>2376.09483</v>
      </c>
      <c r="J8" s="524">
        <v>59261.548379999993</v>
      </c>
      <c r="K8" s="524">
        <v>57889.717210000003</v>
      </c>
      <c r="L8" s="524">
        <v>7123779.4816399999</v>
      </c>
      <c r="M8" s="524">
        <v>163304.46541000003</v>
      </c>
      <c r="N8" s="524">
        <v>344210.21468999999</v>
      </c>
      <c r="O8" s="524">
        <v>15542.414160000002</v>
      </c>
    </row>
    <row r="9" spans="1:15" ht="13.5" customHeight="1">
      <c r="A9" s="523" t="s">
        <v>308</v>
      </c>
      <c r="B9" s="524">
        <v>3702624.7774700001</v>
      </c>
      <c r="C9" s="524">
        <v>153120.81129999997</v>
      </c>
      <c r="D9" s="524">
        <v>24529.372539999997</v>
      </c>
      <c r="E9" s="524">
        <v>9618.6363599999986</v>
      </c>
      <c r="F9" s="524">
        <v>18649.509259999999</v>
      </c>
      <c r="G9" s="524">
        <v>10627.903340000001</v>
      </c>
      <c r="H9" s="524">
        <v>1402.0433400000002</v>
      </c>
      <c r="I9" s="524">
        <v>994.58204999999998</v>
      </c>
      <c r="J9" s="524">
        <v>42223.539499999999</v>
      </c>
      <c r="K9" s="524">
        <v>35054.109170000003</v>
      </c>
      <c r="L9" s="524">
        <v>3789429.24211</v>
      </c>
      <c r="M9" s="524">
        <v>209416.04222</v>
      </c>
      <c r="N9" s="524">
        <v>732395.83413999993</v>
      </c>
      <c r="O9" s="524">
        <v>89768.502280000001</v>
      </c>
    </row>
    <row r="10" spans="1:15" ht="13.5" customHeight="1">
      <c r="A10" s="523" t="s">
        <v>309</v>
      </c>
      <c r="B10" s="524">
        <v>1224550.8357599999</v>
      </c>
      <c r="C10" s="524">
        <v>63587.521310000004</v>
      </c>
      <c r="D10" s="524">
        <v>0.40625</v>
      </c>
      <c r="E10" s="524">
        <v>0</v>
      </c>
      <c r="F10" s="524">
        <v>21.225330000000003</v>
      </c>
      <c r="G10" s="524">
        <v>21.225330000000003</v>
      </c>
      <c r="H10" s="524">
        <v>0</v>
      </c>
      <c r="I10" s="524">
        <v>0</v>
      </c>
      <c r="J10" s="524">
        <v>6950.1156700000001</v>
      </c>
      <c r="K10" s="524">
        <v>6912.6497300000001</v>
      </c>
      <c r="L10" s="524">
        <v>1231522.5830100002</v>
      </c>
      <c r="M10" s="524">
        <v>70521.396370000002</v>
      </c>
      <c r="N10" s="524">
        <v>400220.45977999992</v>
      </c>
      <c r="O10" s="524">
        <v>39510.266799999998</v>
      </c>
    </row>
    <row r="11" spans="1:15" ht="13.5" customHeight="1">
      <c r="A11" s="523" t="s">
        <v>310</v>
      </c>
      <c r="B11" s="524">
        <v>0</v>
      </c>
      <c r="C11" s="524">
        <v>0</v>
      </c>
      <c r="D11" s="524">
        <v>0</v>
      </c>
      <c r="E11" s="524">
        <v>0</v>
      </c>
      <c r="F11" s="524">
        <v>0</v>
      </c>
      <c r="G11" s="524">
        <v>0</v>
      </c>
      <c r="H11" s="524">
        <v>0</v>
      </c>
      <c r="I11" s="524">
        <v>0</v>
      </c>
      <c r="J11" s="524">
        <v>0</v>
      </c>
      <c r="K11" s="524">
        <v>0</v>
      </c>
      <c r="L11" s="524">
        <v>0</v>
      </c>
      <c r="M11" s="524">
        <v>0</v>
      </c>
      <c r="N11" s="524">
        <v>0</v>
      </c>
      <c r="O11" s="524">
        <v>0</v>
      </c>
    </row>
    <row r="12" spans="1:15" ht="20.399999999999999">
      <c r="A12" s="523" t="s">
        <v>311</v>
      </c>
      <c r="B12" s="524">
        <v>2061703.1609799999</v>
      </c>
      <c r="C12" s="524">
        <v>40345.393660000002</v>
      </c>
      <c r="D12" s="524">
        <v>5129.3289399999994</v>
      </c>
      <c r="E12" s="524">
        <v>1034.40004</v>
      </c>
      <c r="F12" s="524">
        <v>3280.82665</v>
      </c>
      <c r="G12" s="524">
        <v>1595.13625</v>
      </c>
      <c r="H12" s="524">
        <v>1627.3401000000001</v>
      </c>
      <c r="I12" s="524">
        <v>909.22060999999997</v>
      </c>
      <c r="J12" s="524">
        <v>51907.028829999996</v>
      </c>
      <c r="K12" s="524">
        <v>49444.039949999998</v>
      </c>
      <c r="L12" s="524">
        <v>2123647.6855000001</v>
      </c>
      <c r="M12" s="524">
        <v>93328.19051</v>
      </c>
      <c r="N12" s="524">
        <v>211080.85496999999</v>
      </c>
      <c r="O12" s="524">
        <v>14302.114950000001</v>
      </c>
    </row>
    <row r="13" spans="1:15" ht="13.5" customHeight="1">
      <c r="A13" s="523" t="s">
        <v>312</v>
      </c>
      <c r="B13" s="524">
        <v>28737.204309999997</v>
      </c>
      <c r="C13" s="524">
        <v>1775.8703399999999</v>
      </c>
      <c r="D13" s="524">
        <v>96.599910000000008</v>
      </c>
      <c r="E13" s="524">
        <v>0.62</v>
      </c>
      <c r="F13" s="524">
        <v>0</v>
      </c>
      <c r="G13" s="524">
        <v>0</v>
      </c>
      <c r="H13" s="524">
        <v>145.93097</v>
      </c>
      <c r="I13" s="524">
        <v>114.65514999999999</v>
      </c>
      <c r="J13" s="524">
        <v>2038.7663</v>
      </c>
      <c r="K13" s="524">
        <v>1984.83179</v>
      </c>
      <c r="L13" s="524">
        <v>31018.501489999995</v>
      </c>
      <c r="M13" s="524">
        <v>3875.9772799999996</v>
      </c>
      <c r="N13" s="524">
        <v>2887.3937500000002</v>
      </c>
      <c r="O13" s="524">
        <v>153.91739000000001</v>
      </c>
    </row>
    <row r="14" spans="1:15" ht="13.5" customHeight="1">
      <c r="A14" s="519" t="s">
        <v>313</v>
      </c>
      <c r="B14" s="520">
        <v>2441130.2737800004</v>
      </c>
      <c r="C14" s="520">
        <v>3223.1063099999997</v>
      </c>
      <c r="D14" s="520">
        <v>9775.7390799999994</v>
      </c>
      <c r="E14" s="520">
        <v>602.06001000000003</v>
      </c>
      <c r="F14" s="520">
        <v>779.69173999999998</v>
      </c>
      <c r="G14" s="520">
        <v>529.74188000000004</v>
      </c>
      <c r="H14" s="520">
        <v>1051.43372</v>
      </c>
      <c r="I14" s="520">
        <v>833.8069099999999</v>
      </c>
      <c r="J14" s="520">
        <v>73312.575939999995</v>
      </c>
      <c r="K14" s="520">
        <v>70997.003119999994</v>
      </c>
      <c r="L14" s="520">
        <v>2526049.7142600003</v>
      </c>
      <c r="M14" s="520">
        <v>76185.718229999984</v>
      </c>
      <c r="N14" s="520">
        <v>62534.333159999995</v>
      </c>
      <c r="O14" s="520">
        <v>1590.8531900000003</v>
      </c>
    </row>
    <row r="15" spans="1:15" ht="13.5" customHeight="1">
      <c r="A15" s="523" t="s">
        <v>306</v>
      </c>
      <c r="B15" s="524">
        <v>127709.11919999999</v>
      </c>
      <c r="C15" s="524">
        <v>2.6249999999999999E-2</v>
      </c>
      <c r="D15" s="524">
        <v>0</v>
      </c>
      <c r="E15" s="524">
        <v>0</v>
      </c>
      <c r="F15" s="524">
        <v>0</v>
      </c>
      <c r="G15" s="524">
        <v>0</v>
      </c>
      <c r="H15" s="524">
        <v>0</v>
      </c>
      <c r="I15" s="524">
        <v>0</v>
      </c>
      <c r="J15" s="524">
        <v>137.47057999999998</v>
      </c>
      <c r="K15" s="524">
        <v>137.38626000000002</v>
      </c>
      <c r="L15" s="524">
        <v>127846.58977999999</v>
      </c>
      <c r="M15" s="524">
        <v>137.41251</v>
      </c>
      <c r="N15" s="524">
        <v>0</v>
      </c>
      <c r="O15" s="524">
        <v>0</v>
      </c>
    </row>
    <row r="16" spans="1:15" ht="13.5" customHeight="1">
      <c r="A16" s="523" t="s">
        <v>307</v>
      </c>
      <c r="B16" s="524">
        <v>1881574.2598800003</v>
      </c>
      <c r="C16" s="524">
        <v>1837.7486600000004</v>
      </c>
      <c r="D16" s="524">
        <v>6206.3451500000001</v>
      </c>
      <c r="E16" s="524">
        <v>277.78527000000003</v>
      </c>
      <c r="F16" s="524">
        <v>741.47851000000003</v>
      </c>
      <c r="G16" s="524">
        <v>492.43545000000006</v>
      </c>
      <c r="H16" s="524">
        <v>824.99883999999997</v>
      </c>
      <c r="I16" s="524">
        <v>632.62729999999999</v>
      </c>
      <c r="J16" s="524">
        <v>51331.493259999996</v>
      </c>
      <c r="K16" s="524">
        <v>49715.045230000011</v>
      </c>
      <c r="L16" s="524">
        <v>1940678.5756399999</v>
      </c>
      <c r="M16" s="524">
        <v>52955.641910000006</v>
      </c>
      <c r="N16" s="524">
        <v>49704.961879999995</v>
      </c>
      <c r="O16" s="524">
        <v>1202.2860899999998</v>
      </c>
    </row>
    <row r="17" spans="1:15" ht="13.5" customHeight="1">
      <c r="A17" s="523" t="s">
        <v>314</v>
      </c>
      <c r="B17" s="524">
        <v>363188.08367999998</v>
      </c>
      <c r="C17" s="524">
        <v>1080.53243</v>
      </c>
      <c r="D17" s="524">
        <v>3569.3939299999997</v>
      </c>
      <c r="E17" s="524">
        <v>324.27474000000001</v>
      </c>
      <c r="F17" s="524">
        <v>38.213229999999996</v>
      </c>
      <c r="G17" s="524">
        <v>37.306429999999999</v>
      </c>
      <c r="H17" s="524">
        <v>226.43487999999999</v>
      </c>
      <c r="I17" s="524">
        <v>201.17961</v>
      </c>
      <c r="J17" s="524">
        <v>8180.1169700000009</v>
      </c>
      <c r="K17" s="524">
        <v>8131.3237200000003</v>
      </c>
      <c r="L17" s="524">
        <v>375202.24268999998</v>
      </c>
      <c r="M17" s="524">
        <v>9774.6169300000001</v>
      </c>
      <c r="N17" s="524">
        <v>9300.1757699999998</v>
      </c>
      <c r="O17" s="524">
        <v>385.44512000000003</v>
      </c>
    </row>
    <row r="18" spans="1:15" ht="13.5" customHeight="1">
      <c r="A18" s="523" t="s">
        <v>315</v>
      </c>
      <c r="B18" s="524">
        <v>7812.4118599999993</v>
      </c>
      <c r="C18" s="524">
        <v>0.93338999999999994</v>
      </c>
      <c r="D18" s="524">
        <v>0</v>
      </c>
      <c r="E18" s="524">
        <v>0</v>
      </c>
      <c r="F18" s="524">
        <v>0</v>
      </c>
      <c r="G18" s="524">
        <v>0</v>
      </c>
      <c r="H18" s="524">
        <v>0</v>
      </c>
      <c r="I18" s="524">
        <v>0</v>
      </c>
      <c r="J18" s="524">
        <v>9367.6337400000011</v>
      </c>
      <c r="K18" s="524">
        <v>8717.38652</v>
      </c>
      <c r="L18" s="524">
        <v>17180.045599999998</v>
      </c>
      <c r="M18" s="524">
        <v>8718.3199099999983</v>
      </c>
      <c r="N18" s="524">
        <v>1130.9218100000001</v>
      </c>
      <c r="O18" s="524">
        <v>0.93323999999999996</v>
      </c>
    </row>
    <row r="19" spans="1:15" ht="13.5" customHeight="1">
      <c r="A19" s="523" t="s">
        <v>316</v>
      </c>
      <c r="B19" s="524">
        <v>0</v>
      </c>
      <c r="C19" s="524">
        <v>0</v>
      </c>
      <c r="D19" s="524">
        <v>0</v>
      </c>
      <c r="E19" s="524">
        <v>0</v>
      </c>
      <c r="F19" s="524">
        <v>0</v>
      </c>
      <c r="G19" s="524">
        <v>0</v>
      </c>
      <c r="H19" s="524">
        <v>0</v>
      </c>
      <c r="I19" s="524">
        <v>0</v>
      </c>
      <c r="J19" s="524">
        <v>0</v>
      </c>
      <c r="K19" s="524">
        <v>0</v>
      </c>
      <c r="L19" s="524">
        <v>0</v>
      </c>
      <c r="M19" s="524">
        <v>0</v>
      </c>
      <c r="N19" s="524">
        <v>0</v>
      </c>
      <c r="O19" s="524">
        <v>0</v>
      </c>
    </row>
    <row r="20" spans="1:15" ht="20.399999999999999">
      <c r="A20" s="523" t="s">
        <v>311</v>
      </c>
      <c r="B20" s="524">
        <v>60328.438910000004</v>
      </c>
      <c r="C20" s="524">
        <v>303.63675000000001</v>
      </c>
      <c r="D20" s="524">
        <v>0</v>
      </c>
      <c r="E20" s="524">
        <v>0</v>
      </c>
      <c r="F20" s="524">
        <v>0</v>
      </c>
      <c r="G20" s="524">
        <v>0</v>
      </c>
      <c r="H20" s="524">
        <v>0</v>
      </c>
      <c r="I20" s="524">
        <v>0</v>
      </c>
      <c r="J20" s="524">
        <v>4295.8613900000009</v>
      </c>
      <c r="K20" s="524">
        <v>4295.8613900000009</v>
      </c>
      <c r="L20" s="524">
        <v>64624.300300000003</v>
      </c>
      <c r="M20" s="524">
        <v>4599.4981399999997</v>
      </c>
      <c r="N20" s="524">
        <v>2393.96038</v>
      </c>
      <c r="O20" s="524">
        <v>2.1887399999999997</v>
      </c>
    </row>
    <row r="21" spans="1:15" ht="13.5" customHeight="1">
      <c r="A21" s="523" t="s">
        <v>317</v>
      </c>
      <c r="B21" s="524">
        <v>517.96024999999997</v>
      </c>
      <c r="C21" s="524">
        <v>0.22883000000000001</v>
      </c>
      <c r="D21" s="524">
        <v>0</v>
      </c>
      <c r="E21" s="524">
        <v>0</v>
      </c>
      <c r="F21" s="524">
        <v>0</v>
      </c>
      <c r="G21" s="524">
        <v>0</v>
      </c>
      <c r="H21" s="524">
        <v>0</v>
      </c>
      <c r="I21" s="524">
        <v>0</v>
      </c>
      <c r="J21" s="524">
        <v>0</v>
      </c>
      <c r="K21" s="524">
        <v>0</v>
      </c>
      <c r="L21" s="524">
        <v>517.96024999999997</v>
      </c>
      <c r="M21" s="524">
        <v>0.22883000000000001</v>
      </c>
      <c r="N21" s="524">
        <v>4.31332</v>
      </c>
      <c r="O21" s="524">
        <v>0</v>
      </c>
    </row>
    <row r="22" spans="1:15" ht="13.5" customHeight="1">
      <c r="A22" s="519" t="s">
        <v>318</v>
      </c>
      <c r="B22" s="520">
        <v>16.295729999999999</v>
      </c>
      <c r="C22" s="520">
        <v>0.95189000000000001</v>
      </c>
      <c r="D22" s="520">
        <v>0</v>
      </c>
      <c r="E22" s="520">
        <v>0</v>
      </c>
      <c r="F22" s="520">
        <v>0</v>
      </c>
      <c r="G22" s="520">
        <v>0</v>
      </c>
      <c r="H22" s="520">
        <v>0</v>
      </c>
      <c r="I22" s="520">
        <v>0</v>
      </c>
      <c r="J22" s="520">
        <v>30689.8959</v>
      </c>
      <c r="K22" s="520">
        <v>30694.870199999998</v>
      </c>
      <c r="L22" s="520">
        <v>30706.191629999998</v>
      </c>
      <c r="M22" s="520">
        <v>30695.82213</v>
      </c>
      <c r="N22" s="520">
        <v>28323.816510000001</v>
      </c>
      <c r="O22" s="520">
        <v>28311.318879999999</v>
      </c>
    </row>
    <row r="23" spans="1:15" ht="13.5" customHeight="1">
      <c r="A23" s="523" t="s">
        <v>306</v>
      </c>
      <c r="B23" s="524">
        <v>16.145569999999999</v>
      </c>
      <c r="C23" s="524">
        <v>0.95186000000000004</v>
      </c>
      <c r="D23" s="524">
        <v>0</v>
      </c>
      <c r="E23" s="524">
        <v>0</v>
      </c>
      <c r="F23" s="524">
        <v>0</v>
      </c>
      <c r="G23" s="524">
        <v>0</v>
      </c>
      <c r="H23" s="524">
        <v>0</v>
      </c>
      <c r="I23" s="524">
        <v>0</v>
      </c>
      <c r="J23" s="524">
        <v>26460.677670000001</v>
      </c>
      <c r="K23" s="524">
        <v>26462.95578</v>
      </c>
      <c r="L23" s="524">
        <v>26476.823240000002</v>
      </c>
      <c r="M23" s="524">
        <v>26463.90768</v>
      </c>
      <c r="N23" s="524">
        <v>24474.744500000001</v>
      </c>
      <c r="O23" s="524">
        <v>24459.550789999998</v>
      </c>
    </row>
    <row r="24" spans="1:15" ht="13.5" customHeight="1">
      <c r="A24" s="523" t="s">
        <v>319</v>
      </c>
      <c r="B24" s="524">
        <v>0.15015000000000001</v>
      </c>
      <c r="C24" s="524">
        <v>2.9999999999999997E-5</v>
      </c>
      <c r="D24" s="524">
        <v>0</v>
      </c>
      <c r="E24" s="524">
        <v>0</v>
      </c>
      <c r="F24" s="524">
        <v>0</v>
      </c>
      <c r="G24" s="524">
        <v>0</v>
      </c>
      <c r="H24" s="524">
        <v>0</v>
      </c>
      <c r="I24" s="524">
        <v>0</v>
      </c>
      <c r="J24" s="524">
        <v>859.29728</v>
      </c>
      <c r="K24" s="524">
        <v>861.99350000000004</v>
      </c>
      <c r="L24" s="524">
        <v>859.44742999999994</v>
      </c>
      <c r="M24" s="524">
        <v>861.99353000000008</v>
      </c>
      <c r="N24" s="524">
        <v>479.15105999999997</v>
      </c>
      <c r="O24" s="524">
        <v>481.84712999999999</v>
      </c>
    </row>
    <row r="25" spans="1:15" ht="13.5" customHeight="1">
      <c r="A25" s="523" t="s">
        <v>308</v>
      </c>
      <c r="B25" s="524">
        <v>0</v>
      </c>
      <c r="C25" s="524">
        <v>0</v>
      </c>
      <c r="D25" s="524">
        <v>0</v>
      </c>
      <c r="E25" s="524">
        <v>0</v>
      </c>
      <c r="F25" s="524">
        <v>0</v>
      </c>
      <c r="G25" s="524">
        <v>0</v>
      </c>
      <c r="H25" s="524">
        <v>0</v>
      </c>
      <c r="I25" s="524">
        <v>0</v>
      </c>
      <c r="J25" s="524">
        <v>0</v>
      </c>
      <c r="K25" s="524">
        <v>0</v>
      </c>
      <c r="L25" s="524">
        <v>0</v>
      </c>
      <c r="M25" s="524">
        <v>0</v>
      </c>
      <c r="N25" s="524">
        <v>0</v>
      </c>
      <c r="O25" s="524">
        <v>0</v>
      </c>
    </row>
    <row r="26" spans="1:15" ht="13.5" customHeight="1">
      <c r="A26" s="523" t="s">
        <v>320</v>
      </c>
      <c r="B26" s="524">
        <v>0</v>
      </c>
      <c r="C26" s="524">
        <v>0</v>
      </c>
      <c r="D26" s="524">
        <v>0</v>
      </c>
      <c r="E26" s="524">
        <v>0</v>
      </c>
      <c r="F26" s="524">
        <v>0</v>
      </c>
      <c r="G26" s="524">
        <v>0</v>
      </c>
      <c r="H26" s="524">
        <v>0</v>
      </c>
      <c r="I26" s="524">
        <v>0</v>
      </c>
      <c r="J26" s="524">
        <v>0</v>
      </c>
      <c r="K26" s="524">
        <v>0</v>
      </c>
      <c r="L26" s="524">
        <v>0</v>
      </c>
      <c r="M26" s="524">
        <v>0</v>
      </c>
      <c r="N26" s="524">
        <v>0</v>
      </c>
      <c r="O26" s="524">
        <v>0</v>
      </c>
    </row>
    <row r="27" spans="1:15" ht="13.5" customHeight="1">
      <c r="A27" s="523" t="s">
        <v>316</v>
      </c>
      <c r="B27" s="524">
        <v>0</v>
      </c>
      <c r="C27" s="524">
        <v>0</v>
      </c>
      <c r="D27" s="524">
        <v>0</v>
      </c>
      <c r="E27" s="524">
        <v>0</v>
      </c>
      <c r="F27" s="524">
        <v>0</v>
      </c>
      <c r="G27" s="524">
        <v>0</v>
      </c>
      <c r="H27" s="524">
        <v>0</v>
      </c>
      <c r="I27" s="524">
        <v>0</v>
      </c>
      <c r="J27" s="524">
        <v>0</v>
      </c>
      <c r="K27" s="524">
        <v>0</v>
      </c>
      <c r="L27" s="524">
        <v>0</v>
      </c>
      <c r="M27" s="524">
        <v>0</v>
      </c>
      <c r="N27" s="524">
        <v>0</v>
      </c>
      <c r="O27" s="524">
        <v>0</v>
      </c>
    </row>
    <row r="28" spans="1:15" ht="20.399999999999999">
      <c r="A28" s="523" t="s">
        <v>311</v>
      </c>
      <c r="B28" s="524">
        <v>1.0000000000000001E-5</v>
      </c>
      <c r="C28" s="524">
        <v>0</v>
      </c>
      <c r="D28" s="524">
        <v>0</v>
      </c>
      <c r="E28" s="524">
        <v>0</v>
      </c>
      <c r="F28" s="524">
        <v>0</v>
      </c>
      <c r="G28" s="524">
        <v>0</v>
      </c>
      <c r="H28" s="524">
        <v>0</v>
      </c>
      <c r="I28" s="524">
        <v>0</v>
      </c>
      <c r="J28" s="524">
        <v>3369.9209500000002</v>
      </c>
      <c r="K28" s="524">
        <v>3369.92092</v>
      </c>
      <c r="L28" s="524">
        <v>3369.9209599999999</v>
      </c>
      <c r="M28" s="524">
        <v>3369.92092</v>
      </c>
      <c r="N28" s="524">
        <v>3369.9209500000002</v>
      </c>
      <c r="O28" s="524">
        <v>3369.9209599999999</v>
      </c>
    </row>
    <row r="29" spans="1:15" ht="13.5" customHeight="1">
      <c r="A29" s="523" t="s">
        <v>317</v>
      </c>
      <c r="B29" s="524">
        <v>0</v>
      </c>
      <c r="C29" s="524">
        <v>0</v>
      </c>
      <c r="D29" s="524">
        <v>0</v>
      </c>
      <c r="E29" s="524">
        <v>0</v>
      </c>
      <c r="F29" s="524">
        <v>0</v>
      </c>
      <c r="G29" s="524">
        <v>0</v>
      </c>
      <c r="H29" s="524">
        <v>0</v>
      </c>
      <c r="I29" s="524">
        <v>0</v>
      </c>
      <c r="J29" s="524">
        <v>0</v>
      </c>
      <c r="K29" s="524">
        <v>0</v>
      </c>
      <c r="L29" s="524">
        <v>0</v>
      </c>
      <c r="M29" s="524">
        <v>0</v>
      </c>
      <c r="N29" s="524">
        <v>0</v>
      </c>
      <c r="O29" s="524">
        <v>0</v>
      </c>
    </row>
    <row r="30" spans="1:15" ht="13.5" customHeight="1">
      <c r="A30" s="521" t="s">
        <v>321</v>
      </c>
      <c r="B30" s="522">
        <v>17018202.435739998</v>
      </c>
      <c r="C30" s="522">
        <v>396734.89661000005</v>
      </c>
      <c r="D30" s="522">
        <v>70684.605340000009</v>
      </c>
      <c r="E30" s="522">
        <v>15322.98482</v>
      </c>
      <c r="F30" s="522">
        <v>49189.770969999998</v>
      </c>
      <c r="G30" s="522">
        <v>32264.407000000003</v>
      </c>
      <c r="H30" s="522">
        <v>13750.61738</v>
      </c>
      <c r="I30" s="522">
        <v>5241.6285499999994</v>
      </c>
      <c r="J30" s="522">
        <v>336964.75530000002</v>
      </c>
      <c r="K30" s="522">
        <v>317743.55294000002</v>
      </c>
      <c r="L30" s="522">
        <v>17488792.184730005</v>
      </c>
      <c r="M30" s="522">
        <v>767307.4699599999</v>
      </c>
      <c r="N30" s="522">
        <v>2039583.3786800003</v>
      </c>
      <c r="O30" s="522">
        <v>222428.20918999999</v>
      </c>
    </row>
    <row r="31" spans="1:15" ht="12.75" customHeight="1">
      <c r="A31" s="22" t="s">
        <v>322</v>
      </c>
      <c r="L31" s="135"/>
    </row>
    <row r="32" spans="1:15" ht="12.75" customHeight="1">
      <c r="B32" s="135"/>
      <c r="L32" s="135"/>
    </row>
    <row r="33" spans="1:15" ht="12.75" customHeight="1">
      <c r="A33" s="631" t="s">
        <v>83</v>
      </c>
    </row>
    <row r="34" spans="1:15" ht="12.75" customHeight="1">
      <c r="G34" s="35"/>
    </row>
    <row r="35" spans="1:15" ht="12.75" customHeight="1"/>
    <row r="36" spans="1:15" ht="12.75" customHeight="1"/>
    <row r="37" spans="1:15" ht="12.75" customHeight="1"/>
    <row r="38" spans="1:15" ht="12.75" customHeight="1"/>
    <row r="39" spans="1:15" ht="12.75" customHeight="1"/>
    <row r="46" spans="1:15">
      <c r="O46" s="267" t="s">
        <v>1066</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09375" defaultRowHeight="13.2"/>
  <cols>
    <col min="1" max="1" width="10.88671875" style="323" customWidth="1"/>
    <col min="2" max="2" width="19.44140625" style="323" customWidth="1"/>
    <col min="3" max="16384" width="9.109375" style="323"/>
  </cols>
  <sheetData>
    <row r="1" spans="1:2">
      <c r="A1" s="150" t="s">
        <v>874</v>
      </c>
    </row>
    <row r="2" spans="1:2">
      <c r="A2" s="540" t="s">
        <v>875</v>
      </c>
    </row>
    <row r="4" spans="1:2">
      <c r="B4" s="65" t="s">
        <v>258</v>
      </c>
    </row>
    <row r="5" spans="1:2" ht="50.25" customHeight="1">
      <c r="A5" s="813" t="s">
        <v>877</v>
      </c>
      <c r="B5" s="813" t="s">
        <v>876</v>
      </c>
    </row>
    <row r="6" spans="1:2" ht="15" customHeight="1">
      <c r="A6" s="831">
        <v>42735</v>
      </c>
      <c r="B6" s="832">
        <v>40389.062909999993</v>
      </c>
    </row>
    <row r="7" spans="1:2" ht="15" customHeight="1">
      <c r="A7" s="831">
        <v>42825</v>
      </c>
      <c r="B7" s="832">
        <v>37713.038419999997</v>
      </c>
    </row>
    <row r="8" spans="1:2" ht="15" customHeight="1">
      <c r="A8" s="831">
        <v>42916</v>
      </c>
      <c r="B8" s="832">
        <v>142490.68692000001</v>
      </c>
    </row>
    <row r="9" spans="1:2" ht="15" customHeight="1">
      <c r="A9" s="831">
        <v>43008</v>
      </c>
      <c r="B9" s="832">
        <v>137477.17043999996</v>
      </c>
    </row>
    <row r="10" spans="1:2" ht="15" customHeight="1">
      <c r="A10" s="831">
        <v>43100</v>
      </c>
      <c r="B10" s="832">
        <v>132862.53498</v>
      </c>
    </row>
    <row r="11" spans="1:2" ht="15" customHeight="1">
      <c r="A11" s="831">
        <v>43190</v>
      </c>
      <c r="B11" s="832">
        <v>129902.28234000001</v>
      </c>
    </row>
    <row r="12" spans="1:2" ht="15" customHeight="1">
      <c r="A12" s="831">
        <v>43281</v>
      </c>
      <c r="B12" s="832">
        <v>125814.01814</v>
      </c>
    </row>
    <row r="13" spans="1:2" ht="15" customHeight="1">
      <c r="A13" s="831">
        <v>43373</v>
      </c>
      <c r="B13" s="832">
        <v>121555.80378999999</v>
      </c>
    </row>
    <row r="14" spans="1:2" ht="15" customHeight="1">
      <c r="A14" s="831">
        <v>43465</v>
      </c>
      <c r="B14" s="832">
        <v>116784.54037</v>
      </c>
    </row>
    <row r="15" spans="1:2" ht="15" customHeight="1">
      <c r="A15" s="831">
        <v>43555</v>
      </c>
      <c r="B15" s="832">
        <v>111231.46580000001</v>
      </c>
    </row>
    <row r="16" spans="1:2">
      <c r="A16" s="831">
        <v>43646</v>
      </c>
      <c r="B16" s="832">
        <v>106331.236</v>
      </c>
    </row>
    <row r="17" spans="1:2">
      <c r="A17" s="831">
        <v>43738</v>
      </c>
      <c r="B17" s="832">
        <v>100790.925</v>
      </c>
    </row>
    <row r="18" spans="1:2">
      <c r="A18" s="831">
        <v>43830</v>
      </c>
      <c r="B18" s="832">
        <v>96919.634150000013</v>
      </c>
    </row>
    <row r="19" spans="1:2">
      <c r="A19" s="831">
        <v>43921</v>
      </c>
      <c r="B19" s="832">
        <v>93745.450159999978</v>
      </c>
    </row>
    <row r="20" spans="1:2">
      <c r="A20" s="831">
        <v>44012</v>
      </c>
      <c r="B20" s="832">
        <v>96794.109760000007</v>
      </c>
    </row>
    <row r="21" spans="1:2">
      <c r="A21" s="831">
        <v>44104</v>
      </c>
      <c r="B21" s="832">
        <v>99004.306019999989</v>
      </c>
    </row>
    <row r="22" spans="1:2">
      <c r="A22" s="831">
        <v>44196</v>
      </c>
      <c r="B22" s="832">
        <v>94660.018180000014</v>
      </c>
    </row>
    <row r="23" spans="1:2">
      <c r="A23" s="831">
        <v>44286</v>
      </c>
      <c r="B23" s="832">
        <v>89118.698709999997</v>
      </c>
    </row>
    <row r="24" spans="1:2">
      <c r="A24" s="831">
        <v>44377</v>
      </c>
      <c r="B24" s="832">
        <v>84125.830519999989</v>
      </c>
    </row>
    <row r="25" spans="1:2">
      <c r="A25" s="22" t="s">
        <v>878</v>
      </c>
    </row>
    <row r="55" spans="8:8">
      <c r="H55" s="35" t="s">
        <v>1067</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71"/>
  <sheetViews>
    <sheetView showGridLines="0" zoomScaleNormal="100" workbookViewId="0"/>
  </sheetViews>
  <sheetFormatPr defaultColWidth="9.109375" defaultRowHeight="13.2"/>
  <cols>
    <col min="1" max="1" width="52.6640625" style="56" customWidth="1"/>
    <col min="2" max="2" width="10.88671875" style="56" bestFit="1" customWidth="1"/>
    <col min="3" max="3" width="12" style="56" customWidth="1"/>
    <col min="4" max="4" width="9" style="56" customWidth="1"/>
    <col min="5" max="5" width="10.88671875" style="56" customWidth="1"/>
    <col min="6" max="8" width="9.109375" style="56"/>
    <col min="9" max="9" width="23.88671875" style="56" customWidth="1"/>
    <col min="10" max="10" width="12.88671875" style="56" customWidth="1"/>
    <col min="11" max="11" width="12.109375" style="56" customWidth="1"/>
    <col min="12" max="16384" width="9.109375" style="56"/>
  </cols>
  <sheetData>
    <row r="1" spans="1:11" ht="15" customHeight="1">
      <c r="A1" s="625" t="s">
        <v>737</v>
      </c>
      <c r="B1" s="528"/>
      <c r="C1" s="528"/>
      <c r="D1" s="529" t="s">
        <v>1514</v>
      </c>
    </row>
    <row r="2" spans="1:11" ht="15" customHeight="1">
      <c r="A2" s="542" t="s">
        <v>738</v>
      </c>
      <c r="B2" s="528"/>
      <c r="C2" s="535"/>
      <c r="D2" s="536" t="s">
        <v>1515</v>
      </c>
    </row>
    <row r="3" spans="1:11" ht="15" customHeight="1">
      <c r="A3" s="537"/>
      <c r="B3" s="528"/>
      <c r="C3" s="535"/>
      <c r="D3" s="536"/>
    </row>
    <row r="4" spans="1:11" ht="15" customHeight="1">
      <c r="A4" s="150" t="s">
        <v>739</v>
      </c>
      <c r="B4" s="528"/>
      <c r="C4" s="535"/>
      <c r="D4" s="536"/>
    </row>
    <row r="5" spans="1:11" ht="15" customHeight="1">
      <c r="A5" s="537" t="s">
        <v>740</v>
      </c>
      <c r="B5" s="528"/>
      <c r="C5" s="535"/>
      <c r="D5" s="536"/>
    </row>
    <row r="6" spans="1:11" ht="15" customHeight="1">
      <c r="A6" s="1038" t="s">
        <v>1483</v>
      </c>
      <c r="B6" s="833">
        <v>44469</v>
      </c>
      <c r="C6" s="535"/>
      <c r="D6" s="536"/>
    </row>
    <row r="7" spans="1:11" ht="21.6">
      <c r="A7" s="634" t="s">
        <v>257</v>
      </c>
      <c r="B7" s="527">
        <v>4</v>
      </c>
      <c r="C7" s="635"/>
      <c r="D7" s="636"/>
      <c r="H7" s="150"/>
      <c r="I7" s="335"/>
      <c r="J7" s="336"/>
      <c r="K7" s="336"/>
    </row>
    <row r="8" spans="1:11">
      <c r="B8" s="238"/>
      <c r="C8" s="239"/>
      <c r="D8" s="237"/>
      <c r="E8" s="240"/>
      <c r="H8" s="537"/>
      <c r="I8" s="334"/>
      <c r="J8" s="334"/>
      <c r="K8" s="334"/>
    </row>
    <row r="9" spans="1:11">
      <c r="A9" s="230" t="s">
        <v>741</v>
      </c>
    </row>
    <row r="10" spans="1:11">
      <c r="A10" s="538" t="s">
        <v>742</v>
      </c>
    </row>
    <row r="11" spans="1:11" ht="12.75" customHeight="1">
      <c r="A11"/>
      <c r="B11"/>
      <c r="C11"/>
      <c r="D11" s="65" t="s">
        <v>258</v>
      </c>
    </row>
    <row r="12" spans="1:11" ht="44.25" customHeight="1">
      <c r="A12" s="1026"/>
      <c r="B12" s="1026"/>
      <c r="C12" s="1189" t="s">
        <v>362</v>
      </c>
      <c r="D12" s="1189"/>
    </row>
    <row r="13" spans="1:11" ht="22.5" customHeight="1">
      <c r="A13" s="1189" t="s">
        <v>261</v>
      </c>
      <c r="B13" s="525" t="s">
        <v>259</v>
      </c>
      <c r="C13" s="1189" t="s">
        <v>260</v>
      </c>
      <c r="D13" s="1189" t="s">
        <v>1482</v>
      </c>
    </row>
    <row r="14" spans="1:11" ht="22.5" customHeight="1">
      <c r="A14" s="1190"/>
      <c r="B14" s="1031">
        <v>44469</v>
      </c>
      <c r="C14" s="1189"/>
      <c r="D14" s="1189"/>
      <c r="E14" s="334"/>
    </row>
    <row r="15" spans="1:11" ht="14.4">
      <c r="A15" s="475" t="s">
        <v>262</v>
      </c>
      <c r="B15" s="472">
        <v>30638.709240000004</v>
      </c>
      <c r="C15" s="473">
        <v>3.6366168433635944E-2</v>
      </c>
      <c r="D15" s="472">
        <v>1075.1146600000066</v>
      </c>
      <c r="F15" s="53"/>
    </row>
    <row r="16" spans="1:11">
      <c r="A16" s="475" t="s">
        <v>263</v>
      </c>
      <c r="B16" s="472">
        <v>298421.30228</v>
      </c>
      <c r="C16" s="473">
        <v>-0.14108197280960161</v>
      </c>
      <c r="D16" s="472">
        <v>-49017.327289999987</v>
      </c>
    </row>
    <row r="17" spans="1:6" ht="20.399999999999999">
      <c r="A17" s="478" t="s">
        <v>264</v>
      </c>
      <c r="B17" s="472">
        <v>1372.73011</v>
      </c>
      <c r="C17" s="473">
        <v>0.34714433647506376</v>
      </c>
      <c r="D17" s="472">
        <v>353.73751000000004</v>
      </c>
      <c r="F17" s="53"/>
    </row>
    <row r="18" spans="1:6">
      <c r="A18" s="637" t="s">
        <v>266</v>
      </c>
      <c r="B18" s="638">
        <v>330432.74163000006</v>
      </c>
      <c r="C18" s="639">
        <v>-0.12588837084102622</v>
      </c>
      <c r="D18" s="638">
        <v>-47588.475119999959</v>
      </c>
    </row>
    <row r="19" spans="1:6">
      <c r="A19" s="475" t="s">
        <v>265</v>
      </c>
      <c r="B19" s="476">
        <v>67444.775730000008</v>
      </c>
      <c r="C19" s="477">
        <v>0.14628433039932973</v>
      </c>
      <c r="D19" s="476">
        <v>8607.0389300000024</v>
      </c>
    </row>
    <row r="20" spans="1:6">
      <c r="A20" s="475" t="s">
        <v>271</v>
      </c>
      <c r="B20" s="472">
        <v>0</v>
      </c>
      <c r="C20" s="1025">
        <v>0</v>
      </c>
      <c r="D20" s="526">
        <v>0</v>
      </c>
    </row>
    <row r="21" spans="1:6">
      <c r="A21" s="475" t="s">
        <v>267</v>
      </c>
      <c r="B21" s="472">
        <v>14148.548419999999</v>
      </c>
      <c r="C21" s="473">
        <v>0.28428740818368142</v>
      </c>
      <c r="D21" s="472">
        <v>3131.8956600000001</v>
      </c>
    </row>
    <row r="22" spans="1:6">
      <c r="A22" s="475" t="s">
        <v>268</v>
      </c>
      <c r="B22" s="472">
        <v>247737.18503000002</v>
      </c>
      <c r="C22" s="473">
        <v>-0.19386419872310204</v>
      </c>
      <c r="D22" s="472">
        <v>-59577.270719999942</v>
      </c>
    </row>
    <row r="23" spans="1:6" ht="20.399999999999999">
      <c r="A23" s="478" t="s">
        <v>269</v>
      </c>
      <c r="B23" s="472">
        <v>1102.23245</v>
      </c>
      <c r="C23" s="473">
        <v>0.293136299827221</v>
      </c>
      <c r="D23" s="472">
        <v>249.86101000000008</v>
      </c>
    </row>
    <row r="24" spans="1:6">
      <c r="A24" s="637" t="s">
        <v>270</v>
      </c>
      <c r="B24" s="640">
        <v>330432.74163000006</v>
      </c>
      <c r="C24" s="641">
        <v>-0.12588837084102622</v>
      </c>
      <c r="D24" s="640">
        <v>-47588.475119999959</v>
      </c>
    </row>
    <row r="25" spans="1:6">
      <c r="A25" s="22" t="s">
        <v>287</v>
      </c>
    </row>
    <row r="26" spans="1:6">
      <c r="A26" s="22"/>
    </row>
    <row r="27" spans="1:6">
      <c r="A27" s="231" t="s">
        <v>743</v>
      </c>
    </row>
    <row r="28" spans="1:6">
      <c r="A28" s="539" t="s">
        <v>744</v>
      </c>
    </row>
    <row r="29" spans="1:6">
      <c r="D29" s="65" t="s">
        <v>258</v>
      </c>
    </row>
    <row r="30" spans="1:6" ht="47.25" customHeight="1">
      <c r="A30" s="1027"/>
      <c r="B30" s="1027"/>
      <c r="C30" s="1191" t="s">
        <v>382</v>
      </c>
      <c r="D30" s="1191"/>
    </row>
    <row r="31" spans="1:6" ht="24" customHeight="1">
      <c r="A31" s="1189" t="s">
        <v>261</v>
      </c>
      <c r="B31" s="525" t="s">
        <v>273</v>
      </c>
      <c r="C31" s="1189" t="s">
        <v>260</v>
      </c>
      <c r="D31" s="1189" t="s">
        <v>1482</v>
      </c>
    </row>
    <row r="32" spans="1:6" ht="24">
      <c r="A32" s="1190"/>
      <c r="B32" s="1031" t="s">
        <v>1565</v>
      </c>
      <c r="C32" s="1189"/>
      <c r="D32" s="1189"/>
    </row>
    <row r="33" spans="1:4">
      <c r="A33" s="478" t="s">
        <v>274</v>
      </c>
      <c r="B33" s="530">
        <v>12378.849320000001</v>
      </c>
      <c r="C33" s="473">
        <v>0.23207326704083367</v>
      </c>
      <c r="D33" s="472">
        <v>2331.6795199999997</v>
      </c>
    </row>
    <row r="34" spans="1:4">
      <c r="A34" s="478" t="s">
        <v>275</v>
      </c>
      <c r="B34" s="530">
        <v>6351.1464599999999</v>
      </c>
      <c r="C34" s="473">
        <v>0.31432035534926239</v>
      </c>
      <c r="D34" s="472">
        <v>1518.8797800000002</v>
      </c>
    </row>
    <row r="35" spans="1:4">
      <c r="A35" s="478" t="s">
        <v>276</v>
      </c>
      <c r="B35" s="530">
        <v>6027.7028600000003</v>
      </c>
      <c r="C35" s="473">
        <v>0.15586094723078986</v>
      </c>
      <c r="D35" s="472">
        <v>812.79974000000129</v>
      </c>
    </row>
    <row r="36" spans="1:4">
      <c r="A36" s="478" t="s">
        <v>277</v>
      </c>
      <c r="B36" s="530">
        <v>20038.43116</v>
      </c>
      <c r="C36" s="473">
        <v>2.420805400187978</v>
      </c>
      <c r="D36" s="472">
        <v>14180.62026</v>
      </c>
    </row>
    <row r="37" spans="1:4">
      <c r="A37" s="478" t="s">
        <v>278</v>
      </c>
      <c r="B37" s="530">
        <v>15128.376040000001</v>
      </c>
      <c r="C37" s="473">
        <v>7.4498551043379813</v>
      </c>
      <c r="D37" s="472">
        <v>13338.004980000002</v>
      </c>
    </row>
    <row r="38" spans="1:4" ht="20.399999999999999">
      <c r="A38" s="478" t="s">
        <v>279</v>
      </c>
      <c r="B38" s="530">
        <v>4910.05512</v>
      </c>
      <c r="C38" s="531">
        <v>0.20716109227075868</v>
      </c>
      <c r="D38" s="472">
        <v>842.61527999999998</v>
      </c>
    </row>
    <row r="39" spans="1:4">
      <c r="A39" s="478" t="s">
        <v>281</v>
      </c>
      <c r="B39" s="530">
        <v>3378.1314900000002</v>
      </c>
      <c r="C39" s="473">
        <v>-0.64130898546996817</v>
      </c>
      <c r="D39" s="472">
        <v>-6039.8114000000005</v>
      </c>
    </row>
    <row r="40" spans="1:4">
      <c r="A40" s="478" t="s">
        <v>280</v>
      </c>
      <c r="B40" s="530">
        <v>8602.5544499999996</v>
      </c>
      <c r="C40" s="473">
        <v>-0.41695194090620963</v>
      </c>
      <c r="D40" s="472">
        <v>-6151.8972900000026</v>
      </c>
    </row>
    <row r="41" spans="1:4" ht="20.399999999999999">
      <c r="A41" s="478" t="s">
        <v>282</v>
      </c>
      <c r="B41" s="530">
        <v>-5224.422959999999</v>
      </c>
      <c r="C41" s="531">
        <v>-2.1003598635463767E-2</v>
      </c>
      <c r="D41" s="472">
        <v>112.08589000000029</v>
      </c>
    </row>
    <row r="42" spans="1:4">
      <c r="A42" s="478" t="s">
        <v>284</v>
      </c>
      <c r="B42" s="530">
        <v>35795.411970000001</v>
      </c>
      <c r="C42" s="473">
        <v>0.41355763455905142</v>
      </c>
      <c r="D42" s="472">
        <v>10472.488380000003</v>
      </c>
    </row>
    <row r="43" spans="1:4">
      <c r="A43" s="478" t="s">
        <v>283</v>
      </c>
      <c r="B43" s="530">
        <v>30082.076949999999</v>
      </c>
      <c r="C43" s="473">
        <v>0.40721106950243258</v>
      </c>
      <c r="D43" s="472">
        <v>8704.98747</v>
      </c>
    </row>
    <row r="44" spans="1:4" ht="20.399999999999999">
      <c r="A44" s="478" t="s">
        <v>285</v>
      </c>
      <c r="B44" s="530">
        <v>5713.3350199999995</v>
      </c>
      <c r="C44" s="531">
        <v>0.44794100834614137</v>
      </c>
      <c r="D44" s="472">
        <v>1767.5009099999993</v>
      </c>
    </row>
    <row r="45" spans="1:4">
      <c r="A45" s="478" t="s">
        <v>288</v>
      </c>
      <c r="B45" s="530">
        <v>443.11232000000001</v>
      </c>
      <c r="C45" s="531">
        <v>0.57668745077436467</v>
      </c>
      <c r="D45" s="472">
        <v>162.07227</v>
      </c>
    </row>
    <row r="46" spans="1:4" ht="20.399999999999999">
      <c r="A46" s="642" t="s">
        <v>286</v>
      </c>
      <c r="B46" s="643">
        <v>5270.2226899999996</v>
      </c>
      <c r="C46" s="644">
        <v>0.43806789787254768</v>
      </c>
      <c r="D46" s="638">
        <v>1605.4286299999994</v>
      </c>
    </row>
    <row r="47" spans="1:4">
      <c r="A47" s="22" t="s">
        <v>287</v>
      </c>
    </row>
    <row r="49" spans="1:5">
      <c r="A49" s="231" t="s">
        <v>1225</v>
      </c>
    </row>
    <row r="50" spans="1:5">
      <c r="A50" s="539" t="s">
        <v>746</v>
      </c>
    </row>
    <row r="51" spans="1:5">
      <c r="B51" s="65"/>
      <c r="C51" s="65" t="s">
        <v>258</v>
      </c>
    </row>
    <row r="52" spans="1:5" ht="20.399999999999999">
      <c r="A52" s="1189" t="s">
        <v>261</v>
      </c>
      <c r="B52" s="525" t="s">
        <v>273</v>
      </c>
      <c r="C52" s="1037" t="s">
        <v>32</v>
      </c>
      <c r="D52" s="1188"/>
      <c r="E52" s="1188"/>
    </row>
    <row r="53" spans="1:5" ht="24">
      <c r="A53" s="1190"/>
      <c r="B53" s="1031" t="s">
        <v>1565</v>
      </c>
      <c r="C53" s="1041" t="s">
        <v>30</v>
      </c>
      <c r="D53" s="1188"/>
      <c r="E53" s="1188"/>
    </row>
    <row r="54" spans="1:5">
      <c r="A54" s="532" t="s">
        <v>289</v>
      </c>
      <c r="B54" s="533">
        <v>533907.24149000004</v>
      </c>
      <c r="C54" s="473">
        <f>B54/B$57</f>
        <v>0.77370481391438051</v>
      </c>
      <c r="D54" s="233"/>
      <c r="E54" s="234"/>
    </row>
    <row r="55" spans="1:5" ht="20.399999999999999">
      <c r="A55" s="478" t="s">
        <v>290</v>
      </c>
      <c r="B55" s="533">
        <v>69732.626140000008</v>
      </c>
      <c r="C55" s="473">
        <f t="shared" ref="C55:C56" si="0">B55/B$57</f>
        <v>0.10105213853410581</v>
      </c>
      <c r="D55" s="233"/>
      <c r="E55" s="234"/>
    </row>
    <row r="56" spans="1:5" ht="20.399999999999999">
      <c r="A56" s="478" t="s">
        <v>291</v>
      </c>
      <c r="B56" s="533">
        <v>86425.945439999996</v>
      </c>
      <c r="C56" s="473">
        <f t="shared" si="0"/>
        <v>0.12524304755151372</v>
      </c>
      <c r="D56" s="233"/>
      <c r="E56" s="234"/>
    </row>
    <row r="57" spans="1:5">
      <c r="A57" s="645" t="s">
        <v>292</v>
      </c>
      <c r="B57" s="646">
        <v>690065.81307000003</v>
      </c>
      <c r="C57" s="644">
        <f>SUM(C54:C56)</f>
        <v>1</v>
      </c>
      <c r="D57" s="235"/>
      <c r="E57" s="236"/>
    </row>
    <row r="58" spans="1:5">
      <c r="A58" s="22" t="s">
        <v>272</v>
      </c>
      <c r="C58" s="1039"/>
    </row>
    <row r="59" spans="1:5">
      <c r="A59" s="22"/>
    </row>
    <row r="60" spans="1:5">
      <c r="A60" s="231" t="s">
        <v>747</v>
      </c>
    </row>
    <row r="61" spans="1:5">
      <c r="A61" s="539" t="s">
        <v>748</v>
      </c>
    </row>
    <row r="62" spans="1:5">
      <c r="A62" s="22"/>
      <c r="B62" s="65"/>
      <c r="C62" s="65" t="s">
        <v>258</v>
      </c>
    </row>
    <row r="63" spans="1:5" ht="20.399999999999999">
      <c r="A63" s="1189" t="s">
        <v>261</v>
      </c>
      <c r="B63" s="525" t="s">
        <v>259</v>
      </c>
      <c r="C63" s="1037" t="s">
        <v>32</v>
      </c>
    </row>
    <row r="64" spans="1:5">
      <c r="A64" s="1190"/>
      <c r="B64" s="1031">
        <v>44469</v>
      </c>
      <c r="C64" s="1041" t="s">
        <v>30</v>
      </c>
    </row>
    <row r="65" spans="1:5">
      <c r="A65" s="532" t="s">
        <v>293</v>
      </c>
      <c r="B65" s="533">
        <v>123172.13327999999</v>
      </c>
      <c r="C65" s="473">
        <f>B65/B$68</f>
        <v>0.69376673910506303</v>
      </c>
    </row>
    <row r="66" spans="1:5" ht="20.399999999999999">
      <c r="A66" s="478" t="s">
        <v>290</v>
      </c>
      <c r="B66" s="533">
        <v>19376.60385</v>
      </c>
      <c r="C66" s="473">
        <f t="shared" ref="C66:C67" si="1">B66/B$68</f>
        <v>0.10913867374031982</v>
      </c>
    </row>
    <row r="67" spans="1:5" ht="20.399999999999999">
      <c r="A67" s="478" t="s">
        <v>291</v>
      </c>
      <c r="B67" s="533">
        <v>34992.396420000005</v>
      </c>
      <c r="C67" s="473">
        <f t="shared" si="1"/>
        <v>0.1970945871546172</v>
      </c>
    </row>
    <row r="68" spans="1:5">
      <c r="A68" s="645" t="s">
        <v>294</v>
      </c>
      <c r="B68" s="646">
        <v>177541.13355</v>
      </c>
      <c r="C68" s="644">
        <f>SUM(C65:C67)</f>
        <v>1</v>
      </c>
    </row>
    <row r="69" spans="1:5">
      <c r="A69" s="22" t="s">
        <v>287</v>
      </c>
      <c r="C69" s="1040"/>
    </row>
    <row r="71" spans="1:5">
      <c r="A71" s="631" t="s">
        <v>83</v>
      </c>
      <c r="E71" s="35" t="s">
        <v>1148</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1" location="'2 Sadržaj'!A1" display="Sadržaj / Contents"/>
  </hyperlinks>
  <pageMargins left="0.7" right="0.7" top="0.75" bottom="0.75" header="0.3" footer="0.3"/>
  <pageSetup paperSize="9" scale="63" orientation="portrait" r:id="rId1"/>
  <rowBreaks count="1" manualBreakCount="1">
    <brk id="71"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09375" defaultRowHeight="11.4"/>
  <cols>
    <col min="1" max="1" width="11" style="812" customWidth="1"/>
    <col min="2" max="2" width="19.44140625" style="812" customWidth="1"/>
    <col min="3" max="16384" width="9.109375" style="812"/>
  </cols>
  <sheetData>
    <row r="1" spans="1:2" ht="13.2">
      <c r="A1" s="150" t="s">
        <v>879</v>
      </c>
    </row>
    <row r="2" spans="1:2">
      <c r="A2" s="540" t="s">
        <v>880</v>
      </c>
    </row>
    <row r="4" spans="1:2">
      <c r="B4" s="65" t="s">
        <v>258</v>
      </c>
    </row>
    <row r="5" spans="1:2" ht="46.8">
      <c r="A5" s="816" t="s">
        <v>877</v>
      </c>
      <c r="B5" s="816" t="s">
        <v>881</v>
      </c>
    </row>
    <row r="6" spans="1:2">
      <c r="A6" s="815">
        <v>42735</v>
      </c>
      <c r="B6" s="814">
        <v>1203495.0464000001</v>
      </c>
    </row>
    <row r="7" spans="1:2">
      <c r="A7" s="815">
        <v>42825</v>
      </c>
      <c r="B7" s="814">
        <v>1146319.70306</v>
      </c>
    </row>
    <row r="8" spans="1:2">
      <c r="A8" s="815">
        <v>42916</v>
      </c>
      <c r="B8" s="814">
        <v>877228.42964999995</v>
      </c>
    </row>
    <row r="9" spans="1:2">
      <c r="A9" s="815">
        <v>43008</v>
      </c>
      <c r="B9" s="814">
        <v>894151.84952999989</v>
      </c>
    </row>
    <row r="10" spans="1:2">
      <c r="A10" s="815">
        <v>43100</v>
      </c>
      <c r="B10" s="814">
        <v>1107262.56757</v>
      </c>
    </row>
    <row r="11" spans="1:2">
      <c r="A11" s="815">
        <v>43190</v>
      </c>
      <c r="B11" s="814">
        <v>900884.15221000009</v>
      </c>
    </row>
    <row r="12" spans="1:2">
      <c r="A12" s="815">
        <v>43281</v>
      </c>
      <c r="B12" s="814">
        <v>848211.15226999996</v>
      </c>
    </row>
    <row r="13" spans="1:2">
      <c r="A13" s="815">
        <v>43373</v>
      </c>
      <c r="B13" s="814">
        <v>810938.32378999994</v>
      </c>
    </row>
    <row r="14" spans="1:2">
      <c r="A14" s="815">
        <v>43465</v>
      </c>
      <c r="B14" s="814">
        <v>1130869.9720300001</v>
      </c>
    </row>
    <row r="15" spans="1:2">
      <c r="A15" s="815">
        <v>43555</v>
      </c>
      <c r="B15" s="814">
        <v>1115130.94731</v>
      </c>
    </row>
    <row r="16" spans="1:2">
      <c r="A16" s="815" t="s">
        <v>888</v>
      </c>
      <c r="B16" s="814">
        <v>963335.01599999995</v>
      </c>
    </row>
    <row r="17" spans="1:2">
      <c r="A17" s="815">
        <v>43738</v>
      </c>
      <c r="B17" s="814">
        <v>1183278.73</v>
      </c>
    </row>
    <row r="18" spans="1:2">
      <c r="A18" s="815">
        <v>43830</v>
      </c>
      <c r="B18" s="814">
        <v>1269940.3296900003</v>
      </c>
    </row>
    <row r="19" spans="1:2">
      <c r="A19" s="815">
        <v>43921</v>
      </c>
      <c r="B19" s="814">
        <v>1261623.8706100001</v>
      </c>
    </row>
    <row r="20" spans="1:2">
      <c r="A20" s="815">
        <v>44012</v>
      </c>
      <c r="B20" s="814">
        <v>1536281.7394600003</v>
      </c>
    </row>
    <row r="21" spans="1:2">
      <c r="A21" s="815">
        <v>44104</v>
      </c>
      <c r="B21" s="814">
        <v>1340154.5910399999</v>
      </c>
    </row>
    <row r="22" spans="1:2">
      <c r="A22" s="815">
        <v>44196</v>
      </c>
      <c r="B22" s="814">
        <v>1819533.7452499999</v>
      </c>
    </row>
    <row r="23" spans="1:2">
      <c r="A23" s="815">
        <v>44286</v>
      </c>
      <c r="B23" s="814">
        <v>1790536.3650700001</v>
      </c>
    </row>
    <row r="24" spans="1:2">
      <c r="A24" s="815">
        <v>44377</v>
      </c>
      <c r="B24" s="814">
        <v>1813218.3398100003</v>
      </c>
    </row>
    <row r="25" spans="1:2">
      <c r="A25" s="22" t="s">
        <v>878</v>
      </c>
    </row>
    <row r="60" spans="8:8">
      <c r="H60" s="35" t="s">
        <v>1149</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4.4"/>
  <cols>
    <col min="1" max="1" width="53.5546875" customWidth="1"/>
    <col min="2" max="2" width="13.88671875" customWidth="1"/>
    <col min="3" max="3" width="18.88671875" customWidth="1"/>
    <col min="4" max="4" width="14" customWidth="1"/>
    <col min="5" max="5" width="10" bestFit="1" customWidth="1"/>
    <col min="7" max="7" width="10.44140625" customWidth="1"/>
    <col min="8" max="8" width="10" bestFit="1" customWidth="1"/>
    <col min="9" max="10" width="9.88671875" customWidth="1"/>
    <col min="11" max="11" width="8" customWidth="1"/>
    <col min="12" max="12" width="7.5546875" customWidth="1"/>
    <col min="13" max="13" width="10.109375" customWidth="1"/>
    <col min="15" max="15" width="11.5546875" bestFit="1" customWidth="1"/>
  </cols>
  <sheetData>
    <row r="1" spans="1:13" ht="12.75" customHeight="1">
      <c r="A1" s="153" t="s">
        <v>766</v>
      </c>
      <c r="D1" s="140" t="str">
        <f>Naslovnica!A20</f>
        <v>Listopad 2021.</v>
      </c>
    </row>
    <row r="2" spans="1:13" ht="12.75" customHeight="1">
      <c r="A2" s="567" t="s">
        <v>767</v>
      </c>
      <c r="D2" s="545" t="str">
        <f>Naslovnica!A24</f>
        <v>October 2021</v>
      </c>
    </row>
    <row r="3" spans="1:13" ht="12.75" customHeight="1"/>
    <row r="4" spans="1:13" ht="12.75" customHeight="1">
      <c r="D4" s="65" t="s">
        <v>333</v>
      </c>
      <c r="E4" s="307"/>
      <c r="F4" s="307"/>
      <c r="G4" s="307"/>
      <c r="J4" s="307"/>
      <c r="K4" s="307"/>
      <c r="L4" s="307"/>
      <c r="M4" s="307"/>
    </row>
    <row r="5" spans="1:13" ht="31.5" customHeight="1">
      <c r="A5" s="784"/>
      <c r="B5" s="785" t="str">
        <f>D1</f>
        <v>Listopad 2021.</v>
      </c>
      <c r="C5" s="786" t="s">
        <v>665</v>
      </c>
      <c r="D5" s="786" t="s">
        <v>18</v>
      </c>
      <c r="E5" s="305"/>
      <c r="F5" s="306"/>
      <c r="G5" s="306"/>
      <c r="H5" s="305"/>
      <c r="I5" s="305"/>
      <c r="J5" s="305"/>
      <c r="K5" s="1078"/>
      <c r="L5" s="1078"/>
      <c r="M5" s="1078"/>
    </row>
    <row r="6" spans="1:13" s="268" customFormat="1" ht="22.8">
      <c r="A6" s="784"/>
      <c r="B6" s="787" t="str">
        <f>D2</f>
        <v>October 2021</v>
      </c>
      <c r="C6" s="787" t="s">
        <v>45</v>
      </c>
      <c r="D6" s="805" t="s">
        <v>252</v>
      </c>
      <c r="E6" s="305"/>
      <c r="F6" s="306"/>
      <c r="G6" s="306"/>
      <c r="H6" s="305"/>
      <c r="I6" s="305"/>
      <c r="J6" s="305"/>
      <c r="K6" s="1078"/>
      <c r="L6" s="1078"/>
      <c r="M6" s="1078"/>
    </row>
    <row r="7" spans="1:13" ht="22.8">
      <c r="A7" s="788" t="s">
        <v>823</v>
      </c>
      <c r="B7" s="789">
        <v>201584.70621999959</v>
      </c>
      <c r="C7" s="789">
        <v>1040.2041699998663</v>
      </c>
      <c r="D7" s="789">
        <v>27666.823859999775</v>
      </c>
      <c r="E7" s="299"/>
      <c r="F7" s="306"/>
      <c r="G7" s="770"/>
      <c r="H7" s="299"/>
      <c r="I7" s="299"/>
      <c r="J7" s="299"/>
      <c r="K7" s="1078"/>
      <c r="L7" s="1078"/>
      <c r="M7" s="1078"/>
    </row>
    <row r="8" spans="1:13" s="268" customFormat="1">
      <c r="A8" s="790" t="s">
        <v>968</v>
      </c>
      <c r="B8" s="791"/>
      <c r="C8" s="791"/>
      <c r="D8" s="791"/>
      <c r="E8" s="299"/>
      <c r="F8" s="299"/>
      <c r="G8" s="299"/>
      <c r="H8" s="299"/>
      <c r="I8" s="299"/>
      <c r="J8" s="299"/>
      <c r="K8" s="299"/>
      <c r="L8" s="299"/>
      <c r="M8" s="299"/>
    </row>
    <row r="9" spans="1:13" s="268" customFormat="1">
      <c r="A9" s="792" t="s">
        <v>824</v>
      </c>
      <c r="B9" s="789">
        <v>632020.86008000001</v>
      </c>
      <c r="C9" s="789">
        <v>-12486.624919999857</v>
      </c>
      <c r="D9" s="789">
        <v>6163947.4696499994</v>
      </c>
      <c r="E9" s="299"/>
      <c r="F9" s="299"/>
      <c r="G9" s="299"/>
      <c r="H9" s="299"/>
      <c r="I9" s="299"/>
      <c r="J9" s="299"/>
      <c r="K9" s="299"/>
      <c r="L9" s="299"/>
      <c r="M9" s="299"/>
    </row>
    <row r="10" spans="1:13" s="268" customFormat="1">
      <c r="A10" s="792" t="s">
        <v>825</v>
      </c>
      <c r="B10" s="789">
        <v>463600.99179999996</v>
      </c>
      <c r="C10" s="789">
        <v>56939.164579999982</v>
      </c>
      <c r="D10" s="789">
        <v>4026692.7984499997</v>
      </c>
      <c r="E10" s="299"/>
      <c r="F10" s="299"/>
      <c r="G10" s="299"/>
      <c r="H10" s="299"/>
      <c r="I10" s="299"/>
      <c r="J10" s="299"/>
      <c r="K10" s="299"/>
      <c r="L10" s="299"/>
      <c r="M10" s="299"/>
    </row>
    <row r="11" spans="1:13" s="268" customFormat="1" ht="22.8">
      <c r="A11" s="793" t="s">
        <v>826</v>
      </c>
      <c r="B11" s="789">
        <v>34047.123890000003</v>
      </c>
      <c r="C11" s="789">
        <v>-2121.0377999999982</v>
      </c>
      <c r="D11" s="789">
        <v>302702.58835999999</v>
      </c>
      <c r="E11" s="299"/>
      <c r="F11" s="299"/>
      <c r="G11" s="299"/>
      <c r="H11" s="299"/>
      <c r="I11" s="299"/>
      <c r="J11" s="299"/>
      <c r="K11" s="299"/>
      <c r="L11" s="299"/>
      <c r="M11" s="299"/>
    </row>
    <row r="12" spans="1:13" s="268" customFormat="1">
      <c r="A12" s="792" t="s">
        <v>827</v>
      </c>
      <c r="B12" s="789">
        <v>1279.17245</v>
      </c>
      <c r="C12" s="789">
        <v>80.169110000000046</v>
      </c>
      <c r="D12" s="789">
        <v>11908.355200000002</v>
      </c>
      <c r="E12" s="299"/>
      <c r="F12" s="299"/>
      <c r="G12" s="299"/>
      <c r="H12" s="299"/>
      <c r="I12" s="299"/>
      <c r="J12" s="299"/>
      <c r="K12" s="299"/>
      <c r="L12" s="299"/>
      <c r="M12" s="299"/>
    </row>
    <row r="13" spans="1:13" s="268" customFormat="1">
      <c r="A13" s="793" t="s">
        <v>828</v>
      </c>
      <c r="B13" s="789">
        <v>2167.3928900000001</v>
      </c>
      <c r="C13" s="789">
        <v>210.45510000000013</v>
      </c>
      <c r="D13" s="789">
        <v>20437.382140000002</v>
      </c>
      <c r="E13" s="299"/>
      <c r="F13" s="299"/>
      <c r="G13" s="299"/>
      <c r="H13" s="299"/>
      <c r="I13" s="299"/>
      <c r="J13" s="299"/>
      <c r="K13" s="299"/>
      <c r="L13" s="299"/>
      <c r="M13" s="299"/>
    </row>
    <row r="14" spans="1:13" s="268" customFormat="1">
      <c r="A14" s="794" t="s">
        <v>829</v>
      </c>
      <c r="B14" s="795">
        <v>1133115.5411099999</v>
      </c>
      <c r="C14" s="795">
        <v>42622.126069999998</v>
      </c>
      <c r="D14" s="795">
        <v>10525688.593799999</v>
      </c>
      <c r="E14" s="299"/>
      <c r="F14" s="299"/>
      <c r="G14" s="299"/>
      <c r="H14" s="299"/>
      <c r="I14" s="299"/>
      <c r="J14" s="299"/>
      <c r="K14" s="299"/>
      <c r="L14" s="299"/>
      <c r="M14" s="299"/>
    </row>
    <row r="15" spans="1:13" s="268" customFormat="1">
      <c r="A15" s="790" t="s">
        <v>830</v>
      </c>
      <c r="B15" s="789"/>
      <c r="C15" s="789"/>
      <c r="D15" s="789"/>
      <c r="E15" s="299"/>
      <c r="F15" s="299"/>
      <c r="G15" s="299"/>
      <c r="H15" s="299"/>
      <c r="I15" s="299"/>
      <c r="J15" s="299"/>
      <c r="K15" s="299"/>
      <c r="L15" s="299"/>
      <c r="M15" s="299"/>
    </row>
    <row r="16" spans="1:13" s="268" customFormat="1">
      <c r="A16" s="792" t="s">
        <v>831</v>
      </c>
      <c r="B16" s="789">
        <v>3211.2112899999997</v>
      </c>
      <c r="C16" s="789">
        <v>-59.112070000000585</v>
      </c>
      <c r="D16" s="789">
        <v>30852.562269999999</v>
      </c>
      <c r="E16" s="299"/>
      <c r="F16" s="299"/>
      <c r="G16" s="299"/>
      <c r="H16" s="299"/>
      <c r="I16" s="299"/>
      <c r="J16" s="299"/>
      <c r="K16" s="299"/>
      <c r="L16" s="299"/>
      <c r="M16" s="299"/>
    </row>
    <row r="17" spans="1:14" s="268" customFormat="1">
      <c r="A17" s="796" t="s">
        <v>832</v>
      </c>
      <c r="B17" s="789">
        <v>3210.7068399999998</v>
      </c>
      <c r="C17" s="789">
        <v>-59.503660000000309</v>
      </c>
      <c r="D17" s="789">
        <v>30847.990529999999</v>
      </c>
      <c r="E17" s="299"/>
      <c r="F17" s="299"/>
      <c r="G17" s="299"/>
      <c r="H17" s="299"/>
      <c r="I17" s="299"/>
      <c r="J17" s="299"/>
      <c r="K17" s="299"/>
      <c r="L17" s="299"/>
      <c r="M17" s="299"/>
    </row>
    <row r="18" spans="1:14" s="268" customFormat="1">
      <c r="A18" s="796" t="s">
        <v>833</v>
      </c>
      <c r="B18" s="797">
        <v>0.50444999999999995</v>
      </c>
      <c r="C18" s="797">
        <v>0.39158999999999994</v>
      </c>
      <c r="D18" s="789">
        <v>4.5717400000000001</v>
      </c>
      <c r="E18" s="299"/>
      <c r="F18" s="299"/>
      <c r="G18" s="299"/>
      <c r="H18" s="299"/>
      <c r="I18" s="299"/>
      <c r="J18" s="299"/>
      <c r="K18" s="299"/>
      <c r="L18" s="299"/>
      <c r="M18" s="299"/>
    </row>
    <row r="19" spans="1:14" s="268" customFormat="1">
      <c r="A19" s="792" t="s">
        <v>834</v>
      </c>
      <c r="B19" s="789">
        <v>919582.71155000001</v>
      </c>
      <c r="C19" s="789">
        <v>480.62129000003915</v>
      </c>
      <c r="D19" s="789">
        <v>8443717.2767500002</v>
      </c>
      <c r="E19" s="299"/>
      <c r="F19" s="299"/>
      <c r="G19" s="299"/>
      <c r="H19" s="299"/>
      <c r="I19" s="299"/>
      <c r="J19" s="299"/>
      <c r="K19" s="299"/>
      <c r="L19" s="299"/>
      <c r="M19" s="299"/>
    </row>
    <row r="20" spans="1:14" s="268" customFormat="1">
      <c r="A20" s="796" t="s">
        <v>835</v>
      </c>
      <c r="B20" s="789">
        <v>638983.68267000001</v>
      </c>
      <c r="C20" s="789">
        <v>-11850.887420000043</v>
      </c>
      <c r="D20" s="789">
        <v>6139303.8171899999</v>
      </c>
      <c r="E20" s="299"/>
      <c r="F20" s="299"/>
      <c r="G20" s="299"/>
      <c r="H20" s="299"/>
      <c r="I20" s="299"/>
      <c r="J20" s="299"/>
      <c r="K20" s="299"/>
      <c r="L20" s="299"/>
      <c r="M20" s="299"/>
    </row>
    <row r="21" spans="1:14" s="268" customFormat="1">
      <c r="A21" s="796" t="s">
        <v>836</v>
      </c>
      <c r="B21" s="789">
        <v>280599.02888</v>
      </c>
      <c r="C21" s="789">
        <v>12331.508710000024</v>
      </c>
      <c r="D21" s="789">
        <v>2304413.4595599999</v>
      </c>
      <c r="E21" s="299"/>
      <c r="F21" s="299"/>
      <c r="G21" s="299"/>
      <c r="H21" s="299"/>
      <c r="I21" s="299"/>
      <c r="J21" s="299"/>
      <c r="K21" s="299"/>
      <c r="L21" s="299"/>
      <c r="M21" s="299"/>
    </row>
    <row r="22" spans="1:14" s="268" customFormat="1" ht="22.8">
      <c r="A22" s="793" t="s">
        <v>837</v>
      </c>
      <c r="B22" s="789">
        <v>28061.226719999999</v>
      </c>
      <c r="C22" s="789">
        <v>-504.01537000000098</v>
      </c>
      <c r="D22" s="789">
        <v>314711.01063999999</v>
      </c>
      <c r="E22" s="299"/>
      <c r="F22" s="299"/>
      <c r="G22" s="299"/>
      <c r="H22" s="299"/>
      <c r="I22" s="299"/>
      <c r="J22" s="299"/>
      <c r="K22" s="299"/>
      <c r="L22" s="299"/>
      <c r="M22" s="299"/>
    </row>
    <row r="23" spans="1:14" s="268" customFormat="1">
      <c r="A23" s="793" t="s">
        <v>838</v>
      </c>
      <c r="B23" s="789">
        <v>177819.99493000002</v>
      </c>
      <c r="C23" s="789">
        <v>42984.928750000021</v>
      </c>
      <c r="D23" s="789">
        <v>1520688.1616400001</v>
      </c>
      <c r="E23" s="299"/>
      <c r="F23" s="299"/>
      <c r="G23" s="299"/>
      <c r="H23" s="299"/>
      <c r="I23" s="299"/>
      <c r="J23" s="299"/>
      <c r="K23" s="299"/>
      <c r="L23" s="299"/>
      <c r="M23" s="299"/>
    </row>
    <row r="24" spans="1:14" s="268" customFormat="1">
      <c r="A24" s="792" t="s">
        <v>839</v>
      </c>
      <c r="B24" s="789">
        <v>2167.3928900000001</v>
      </c>
      <c r="C24" s="789">
        <v>210.45510000000013</v>
      </c>
      <c r="D24" s="789">
        <v>20437.382140000002</v>
      </c>
      <c r="E24" s="299"/>
      <c r="F24" s="299"/>
      <c r="G24" s="299"/>
      <c r="H24" s="299"/>
      <c r="I24" s="299"/>
      <c r="J24" s="299"/>
      <c r="K24" s="299"/>
      <c r="L24" s="299"/>
      <c r="M24" s="299"/>
    </row>
    <row r="25" spans="1:14" s="268" customFormat="1" ht="30.75" customHeight="1">
      <c r="A25" s="793" t="s">
        <v>840</v>
      </c>
      <c r="B25" s="789">
        <v>2550.06558</v>
      </c>
      <c r="C25" s="789">
        <v>826.51439000000005</v>
      </c>
      <c r="D25" s="789">
        <v>21641.379850000001</v>
      </c>
      <c r="E25" s="299"/>
      <c r="F25" s="299"/>
      <c r="G25" s="299"/>
      <c r="H25" s="299"/>
      <c r="I25" s="299"/>
      <c r="J25" s="299"/>
      <c r="K25" s="299"/>
      <c r="L25" s="299"/>
      <c r="M25" s="299"/>
    </row>
    <row r="26" spans="1:14">
      <c r="A26" s="794" t="s">
        <v>841</v>
      </c>
      <c r="B26" s="795">
        <v>1133392.60296</v>
      </c>
      <c r="C26" s="795">
        <v>43939.392089999979</v>
      </c>
      <c r="D26" s="795">
        <v>10352047.773290001</v>
      </c>
      <c r="E26" s="300"/>
      <c r="F26" s="300"/>
      <c r="G26" s="300"/>
      <c r="H26" s="300"/>
      <c r="I26" s="300"/>
      <c r="J26" s="300"/>
      <c r="K26" s="301"/>
      <c r="L26" s="300"/>
      <c r="M26" s="300"/>
      <c r="N26" s="53"/>
    </row>
    <row r="27" spans="1:14">
      <c r="A27" s="370" t="s">
        <v>967</v>
      </c>
      <c r="B27" s="789">
        <v>201307.64436999941</v>
      </c>
      <c r="C27" s="789">
        <v>-277.06185000017285</v>
      </c>
      <c r="D27" s="789">
        <v>201307.64436999708</v>
      </c>
      <c r="E27" s="300"/>
      <c r="F27" s="300"/>
      <c r="G27" s="300"/>
      <c r="H27" s="300"/>
      <c r="I27" s="300"/>
      <c r="J27" s="300"/>
      <c r="K27" s="301"/>
      <c r="L27" s="300"/>
      <c r="M27" s="300"/>
      <c r="N27" s="53"/>
    </row>
    <row r="28" spans="1:14" ht="12.75" customHeight="1">
      <c r="A28" s="13" t="s">
        <v>622</v>
      </c>
      <c r="B28" s="862"/>
      <c r="C28" s="868"/>
    </row>
    <row r="29" spans="1:14" s="268" customFormat="1" ht="12.75" customHeight="1">
      <c r="A29" s="48" t="s">
        <v>966</v>
      </c>
      <c r="B29" s="862"/>
      <c r="C29" s="862"/>
    </row>
    <row r="30" spans="1:14" ht="12.75" customHeight="1">
      <c r="A30" s="867" t="s">
        <v>985</v>
      </c>
    </row>
    <row r="31" spans="1:14" ht="12.75" customHeight="1">
      <c r="D31" s="8" t="str">
        <f>Naslovnica!A20</f>
        <v>Listopad 2021.</v>
      </c>
    </row>
    <row r="32" spans="1:14" ht="12.75" customHeight="1">
      <c r="A32" s="350" t="s">
        <v>679</v>
      </c>
      <c r="B32" s="309"/>
      <c r="C32" s="309"/>
      <c r="D32" s="545" t="str">
        <f>Naslovnica!A24</f>
        <v>October 2021</v>
      </c>
      <c r="E32" s="268"/>
      <c r="G32" s="268"/>
      <c r="H32" s="268"/>
      <c r="I32" s="268"/>
    </row>
    <row r="33" spans="1:14" ht="12.75" customHeight="1">
      <c r="A33" s="567" t="s">
        <v>810</v>
      </c>
      <c r="B33" s="309"/>
      <c r="C33" s="309"/>
      <c r="D33" s="65" t="s">
        <v>621</v>
      </c>
      <c r="E33" s="268"/>
      <c r="F33" s="268"/>
      <c r="G33" s="268"/>
      <c r="H33" s="268"/>
      <c r="I33" s="268"/>
    </row>
    <row r="34" spans="1:14" ht="28.5" customHeight="1">
      <c r="A34" s="697"/>
      <c r="B34" s="785" t="str">
        <f>$D$1</f>
        <v>Listopad 2021.</v>
      </c>
      <c r="C34" s="786" t="str">
        <f>$C$5</f>
        <v>Promjena u odnosu na prethodni mjesec</v>
      </c>
      <c r="D34" s="786" t="s">
        <v>18</v>
      </c>
      <c r="E34" s="268"/>
      <c r="F34" s="268"/>
      <c r="G34" s="268"/>
      <c r="H34" s="268"/>
      <c r="I34" s="268"/>
      <c r="J34" s="307"/>
      <c r="K34" s="307"/>
      <c r="L34" s="307"/>
      <c r="M34" s="307"/>
    </row>
    <row r="35" spans="1:14" s="268" customFormat="1" ht="22.8">
      <c r="A35" s="697"/>
      <c r="B35" s="787" t="str">
        <f>D2</f>
        <v>October 2021</v>
      </c>
      <c r="C35" s="787" t="s">
        <v>45</v>
      </c>
      <c r="D35" s="805" t="s">
        <v>252</v>
      </c>
      <c r="J35" s="307"/>
      <c r="K35" s="307"/>
      <c r="L35" s="307"/>
      <c r="M35" s="307"/>
    </row>
    <row r="36" spans="1:14" ht="26.4">
      <c r="A36" s="781" t="s">
        <v>809</v>
      </c>
      <c r="B36" s="346">
        <v>361008.04898000008</v>
      </c>
      <c r="C36" s="346">
        <v>-7512.1058099999791</v>
      </c>
      <c r="D36" s="346">
        <v>342471.13946000003</v>
      </c>
      <c r="E36" s="305"/>
      <c r="F36" s="305"/>
      <c r="G36" s="305"/>
      <c r="H36" s="305"/>
      <c r="I36" s="306"/>
      <c r="J36" s="1078"/>
      <c r="K36" s="1078"/>
      <c r="L36" s="1080"/>
      <c r="M36" s="1078"/>
    </row>
    <row r="37" spans="1:14" ht="14.25" customHeight="1">
      <c r="A37" s="348" t="s">
        <v>801</v>
      </c>
      <c r="B37" s="346"/>
      <c r="C37" s="346"/>
      <c r="D37" s="346"/>
      <c r="E37" s="299"/>
      <c r="F37" s="299"/>
      <c r="G37" s="299"/>
      <c r="H37" s="299"/>
      <c r="I37" s="308"/>
      <c r="J37" s="1079"/>
      <c r="K37" s="1078"/>
      <c r="L37" s="1079"/>
      <c r="M37" s="1079"/>
    </row>
    <row r="38" spans="1:14">
      <c r="A38" s="349" t="s">
        <v>802</v>
      </c>
      <c r="B38" s="346">
        <v>27028.592530000002</v>
      </c>
      <c r="C38" s="346">
        <v>-768.27957999999853</v>
      </c>
      <c r="D38" s="346">
        <v>307550.77695000003</v>
      </c>
      <c r="E38" s="303"/>
      <c r="F38" s="303"/>
      <c r="G38" s="303"/>
      <c r="H38" s="303"/>
      <c r="I38" s="303"/>
      <c r="J38" s="303"/>
      <c r="K38" s="303"/>
      <c r="L38" s="303"/>
      <c r="M38" s="303"/>
      <c r="N38" s="53"/>
    </row>
    <row r="39" spans="1:14" ht="26.25" customHeight="1">
      <c r="A39" s="349" t="s">
        <v>803</v>
      </c>
      <c r="B39" s="346">
        <v>1032.63419</v>
      </c>
      <c r="C39" s="346">
        <v>264.26421000000005</v>
      </c>
      <c r="D39" s="346">
        <v>7160.2336899999991</v>
      </c>
      <c r="E39" s="303"/>
      <c r="F39" s="303"/>
      <c r="G39" s="303"/>
      <c r="H39" s="303"/>
      <c r="I39" s="303"/>
      <c r="J39" s="303"/>
      <c r="K39" s="303"/>
      <c r="L39" s="303"/>
      <c r="M39" s="303"/>
      <c r="N39" s="53"/>
    </row>
    <row r="40" spans="1:14" s="268" customFormat="1" ht="26.4">
      <c r="A40" s="349" t="s">
        <v>804</v>
      </c>
      <c r="B40" s="346">
        <v>63.915059999999997</v>
      </c>
      <c r="C40" s="346">
        <v>-26.89873</v>
      </c>
      <c r="D40" s="346">
        <v>606.50513000000012</v>
      </c>
      <c r="E40" s="303"/>
      <c r="F40" s="303"/>
      <c r="G40" s="303"/>
      <c r="H40" s="303"/>
      <c r="I40" s="303"/>
      <c r="J40" s="303"/>
      <c r="K40" s="303"/>
      <c r="L40" s="303"/>
      <c r="M40" s="303"/>
      <c r="N40" s="53"/>
    </row>
    <row r="41" spans="1:14" s="268" customFormat="1">
      <c r="A41" s="699" t="s">
        <v>805</v>
      </c>
      <c r="B41" s="698">
        <v>28125.141780000002</v>
      </c>
      <c r="C41" s="698">
        <v>-530.91409999999814</v>
      </c>
      <c r="D41" s="698">
        <v>315317.51577000006</v>
      </c>
      <c r="E41" s="303"/>
      <c r="F41" s="303"/>
      <c r="G41" s="303"/>
      <c r="H41" s="303"/>
      <c r="I41" s="303"/>
      <c r="J41" s="303"/>
      <c r="K41" s="303"/>
      <c r="L41" s="303"/>
      <c r="M41" s="303"/>
      <c r="N41" s="53"/>
    </row>
    <row r="42" spans="1:14" s="268" customFormat="1">
      <c r="A42" s="348" t="s">
        <v>806</v>
      </c>
      <c r="B42" s="346"/>
      <c r="C42" s="346"/>
      <c r="D42" s="346"/>
      <c r="E42" s="303"/>
      <c r="F42" s="303"/>
      <c r="G42" s="303"/>
      <c r="H42" s="303"/>
      <c r="I42" s="303"/>
      <c r="J42" s="303"/>
      <c r="K42" s="303"/>
      <c r="L42" s="303"/>
      <c r="M42" s="303"/>
      <c r="N42" s="53"/>
    </row>
    <row r="43" spans="1:14" ht="26.4">
      <c r="A43" s="349" t="s">
        <v>807</v>
      </c>
      <c r="B43" s="346">
        <v>33983.208829999996</v>
      </c>
      <c r="C43" s="346">
        <v>-2094.1390700000047</v>
      </c>
      <c r="D43" s="346">
        <v>302096.08323000005</v>
      </c>
      <c r="E43" s="302"/>
      <c r="F43" s="302"/>
      <c r="G43" s="302"/>
      <c r="H43" s="302"/>
      <c r="I43" s="302"/>
      <c r="J43" s="302"/>
      <c r="K43" s="302"/>
      <c r="L43" s="302"/>
      <c r="M43" s="302"/>
      <c r="N43" s="53"/>
    </row>
    <row r="44" spans="1:14" ht="26.4">
      <c r="A44" s="349" t="s">
        <v>808</v>
      </c>
      <c r="B44" s="346">
        <v>63.915059999999997</v>
      </c>
      <c r="C44" s="346">
        <v>-26.89873</v>
      </c>
      <c r="D44" s="346">
        <v>606.50513000000012</v>
      </c>
      <c r="E44" s="303"/>
      <c r="F44" s="303"/>
      <c r="G44" s="303"/>
      <c r="H44" s="303"/>
      <c r="I44" s="303"/>
      <c r="J44" s="303"/>
      <c r="K44" s="303"/>
      <c r="L44" s="303"/>
      <c r="M44" s="303"/>
      <c r="N44" s="44"/>
    </row>
    <row r="45" spans="1:14">
      <c r="A45" s="699" t="s">
        <v>805</v>
      </c>
      <c r="B45" s="698">
        <v>34047.123889999995</v>
      </c>
      <c r="C45" s="698">
        <v>-2121.0378000000055</v>
      </c>
      <c r="D45" s="698">
        <v>302702.58836000005</v>
      </c>
      <c r="E45" s="302"/>
      <c r="F45" s="302"/>
      <c r="G45" s="302"/>
      <c r="H45" s="302"/>
      <c r="I45" s="302"/>
      <c r="J45" s="302"/>
      <c r="K45" s="302"/>
      <c r="L45" s="302"/>
      <c r="M45" s="302"/>
    </row>
    <row r="46" spans="1:14">
      <c r="A46" s="345" t="s">
        <v>800</v>
      </c>
      <c r="B46" s="346">
        <v>355086.0668700001</v>
      </c>
      <c r="C46" s="346">
        <v>-5921.9821099999826</v>
      </c>
      <c r="D46" s="346">
        <v>355086.0668700001</v>
      </c>
      <c r="E46" s="304"/>
      <c r="F46" s="304"/>
      <c r="G46" s="304"/>
      <c r="H46" s="304"/>
      <c r="I46" s="304"/>
      <c r="J46" s="304"/>
      <c r="K46" s="304"/>
      <c r="L46" s="304"/>
      <c r="M46" s="304"/>
    </row>
    <row r="47" spans="1:14" ht="12.75" customHeight="1">
      <c r="A47" s="13" t="s">
        <v>622</v>
      </c>
    </row>
    <row r="48" spans="1:14" ht="12.75" customHeight="1"/>
    <row r="49" spans="1:4" ht="12.75" customHeight="1">
      <c r="A49" s="630" t="s">
        <v>83</v>
      </c>
    </row>
    <row r="50" spans="1:4" ht="12.75" customHeight="1"/>
    <row r="51" spans="1:4" ht="12.75" customHeight="1"/>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842</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sheetData>
  <mergeCells count="7">
    <mergeCell ref="J36:J37"/>
    <mergeCell ref="M5:M7"/>
    <mergeCell ref="K5:K7"/>
    <mergeCell ref="L5:L7"/>
    <mergeCell ref="K36:K37"/>
    <mergeCell ref="L36:L37"/>
    <mergeCell ref="M36:M37"/>
  </mergeCells>
  <hyperlinks>
    <hyperlink ref="A49"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H85"/>
  <sheetViews>
    <sheetView showGridLines="0" zoomScaleNormal="100" workbookViewId="0"/>
  </sheetViews>
  <sheetFormatPr defaultRowHeight="14.4"/>
  <cols>
    <col min="1" max="1" width="31.88671875" customWidth="1"/>
    <col min="2" max="2" width="11.109375" bestFit="1" customWidth="1"/>
    <col min="3" max="3" width="12.109375" customWidth="1"/>
    <col min="4" max="4" width="11.5546875" customWidth="1"/>
    <col min="5" max="6" width="12.109375" customWidth="1"/>
    <col min="7" max="7" width="13" customWidth="1"/>
  </cols>
  <sheetData>
    <row r="1" spans="1:7" ht="12.75" customHeight="1">
      <c r="A1" s="153" t="s">
        <v>680</v>
      </c>
      <c r="E1" s="140" t="str">
        <f>Naslovnica!A20</f>
        <v>Listopad 2021.</v>
      </c>
    </row>
    <row r="2" spans="1:7" ht="12.75" customHeight="1">
      <c r="A2" s="567" t="s">
        <v>969</v>
      </c>
      <c r="E2" s="545" t="str">
        <f>Naslovnica!A24</f>
        <v>October 2021</v>
      </c>
    </row>
    <row r="3" spans="1:7">
      <c r="A3" s="310"/>
      <c r="B3" s="305"/>
      <c r="C3" s="305"/>
      <c r="D3" s="65" t="s">
        <v>581</v>
      </c>
      <c r="F3" s="305"/>
      <c r="G3" s="311"/>
    </row>
    <row r="4" spans="1:7" ht="48.75" customHeight="1">
      <c r="A4" s="1081" t="s">
        <v>610</v>
      </c>
      <c r="B4" s="1083" t="s">
        <v>970</v>
      </c>
      <c r="C4" s="1083"/>
      <c r="D4" s="1083"/>
      <c r="E4" s="783"/>
      <c r="F4" s="310"/>
      <c r="G4" s="310"/>
    </row>
    <row r="5" spans="1:7" ht="57">
      <c r="A5" s="1081"/>
      <c r="B5" s="700" t="s">
        <v>611</v>
      </c>
      <c r="C5" s="700" t="s">
        <v>612</v>
      </c>
      <c r="D5" s="700" t="s">
        <v>613</v>
      </c>
      <c r="E5" s="312"/>
      <c r="F5" s="312"/>
    </row>
    <row r="6" spans="1:7" ht="12.75" customHeight="1">
      <c r="A6" s="353" t="s">
        <v>121</v>
      </c>
      <c r="B6" s="354">
        <v>6579.8635000000004</v>
      </c>
      <c r="C6" s="354">
        <v>53898.007230000003</v>
      </c>
      <c r="D6" s="354">
        <v>182937.72629999992</v>
      </c>
      <c r="E6" s="313"/>
      <c r="F6" s="313"/>
      <c r="G6" s="53"/>
    </row>
    <row r="7" spans="1:7" ht="12.75" customHeight="1">
      <c r="A7" s="355" t="s">
        <v>122</v>
      </c>
      <c r="B7" s="354">
        <v>210438.15961999999</v>
      </c>
      <c r="C7" s="354">
        <v>2058151.7269499998</v>
      </c>
      <c r="D7" s="354">
        <v>35009360.67238</v>
      </c>
      <c r="E7" s="313"/>
      <c r="F7" s="313"/>
      <c r="G7" s="53"/>
    </row>
    <row r="8" spans="1:7" ht="12.75" customHeight="1">
      <c r="A8" s="355" t="s">
        <v>123</v>
      </c>
      <c r="B8" s="354">
        <v>11064.086740000001</v>
      </c>
      <c r="C8" s="354">
        <v>104003.60253999998</v>
      </c>
      <c r="D8" s="354">
        <v>533052.48085000017</v>
      </c>
      <c r="E8" s="313"/>
      <c r="F8" s="313"/>
      <c r="G8" s="53"/>
    </row>
    <row r="9" spans="1:7" ht="12.75" customHeight="1">
      <c r="A9" s="701" t="s">
        <v>245</v>
      </c>
      <c r="B9" s="702">
        <v>228082.10986</v>
      </c>
      <c r="C9" s="702">
        <v>2216053.3367199996</v>
      </c>
      <c r="D9" s="702">
        <v>35725350.879530005</v>
      </c>
      <c r="E9" s="314"/>
      <c r="F9" s="314"/>
      <c r="G9" s="53"/>
    </row>
    <row r="10" spans="1:7" ht="12.75" customHeight="1">
      <c r="A10" s="355" t="s">
        <v>124</v>
      </c>
      <c r="B10" s="354">
        <v>6569.5158099999999</v>
      </c>
      <c r="C10" s="354">
        <v>52947.195510000005</v>
      </c>
      <c r="D10" s="354">
        <v>123394.25279</v>
      </c>
      <c r="E10" s="313"/>
      <c r="F10" s="313"/>
      <c r="G10" s="53"/>
    </row>
    <row r="11" spans="1:7" ht="12.75" customHeight="1">
      <c r="A11" s="355" t="s">
        <v>125</v>
      </c>
      <c r="B11" s="354">
        <v>92176.606310000003</v>
      </c>
      <c r="C11" s="354">
        <v>883736.78415000008</v>
      </c>
      <c r="D11" s="354">
        <v>12314119.443299996</v>
      </c>
      <c r="E11" s="313"/>
      <c r="F11" s="313"/>
      <c r="G11" s="53"/>
    </row>
    <row r="12" spans="1:7" ht="12.75" customHeight="1">
      <c r="A12" s="355" t="s">
        <v>126</v>
      </c>
      <c r="B12" s="354">
        <v>2988.4133900000002</v>
      </c>
      <c r="C12" s="354">
        <v>26832.898790000003</v>
      </c>
      <c r="D12" s="354">
        <v>138843.52114</v>
      </c>
      <c r="E12" s="313"/>
      <c r="F12" s="313"/>
      <c r="G12" s="53"/>
    </row>
    <row r="13" spans="1:7" ht="12.75" customHeight="1">
      <c r="A13" s="701" t="s">
        <v>246</v>
      </c>
      <c r="B13" s="702">
        <v>101734.53551</v>
      </c>
      <c r="C13" s="702">
        <v>963516.87845000008</v>
      </c>
      <c r="D13" s="702">
        <v>12576357.217229996</v>
      </c>
      <c r="E13" s="314"/>
      <c r="F13" s="314"/>
      <c r="G13" s="53"/>
    </row>
    <row r="14" spans="1:7" ht="12.75" customHeight="1">
      <c r="A14" s="355" t="s">
        <v>127</v>
      </c>
      <c r="B14" s="354">
        <v>9668.0847400000002</v>
      </c>
      <c r="C14" s="354">
        <v>74013.169229999985</v>
      </c>
      <c r="D14" s="354">
        <v>147582.86761000002</v>
      </c>
      <c r="E14" s="313"/>
      <c r="F14" s="313"/>
      <c r="G14" s="53"/>
    </row>
    <row r="15" spans="1:7" ht="12.75" customHeight="1">
      <c r="A15" s="355" t="s">
        <v>128</v>
      </c>
      <c r="B15" s="354">
        <v>107946.53173999999</v>
      </c>
      <c r="C15" s="354">
        <v>1044987.8012699998</v>
      </c>
      <c r="D15" s="354">
        <v>16112786.392269995</v>
      </c>
      <c r="E15" s="313"/>
      <c r="F15" s="313"/>
      <c r="G15" s="53"/>
    </row>
    <row r="16" spans="1:7" ht="12.75" customHeight="1">
      <c r="A16" s="355" t="s">
        <v>129</v>
      </c>
      <c r="B16" s="354">
        <v>4585.0492100000001</v>
      </c>
      <c r="C16" s="354">
        <v>43151.839349999995</v>
      </c>
      <c r="D16" s="354">
        <v>216832.68183999998</v>
      </c>
      <c r="E16" s="313"/>
      <c r="F16" s="313"/>
      <c r="G16" s="53"/>
    </row>
    <row r="17" spans="1:8" ht="12.75" customHeight="1">
      <c r="A17" s="701" t="s">
        <v>247</v>
      </c>
      <c r="B17" s="702">
        <v>122199.66568999999</v>
      </c>
      <c r="C17" s="702">
        <v>1162152.8098499998</v>
      </c>
      <c r="D17" s="702">
        <v>16477201.941719996</v>
      </c>
      <c r="E17" s="314"/>
      <c r="F17" s="314"/>
      <c r="G17" s="53"/>
    </row>
    <row r="18" spans="1:8" ht="12.75" customHeight="1">
      <c r="A18" s="355" t="s">
        <v>130</v>
      </c>
      <c r="B18" s="354">
        <v>5964.8794800000005</v>
      </c>
      <c r="C18" s="354">
        <v>48148.753980000001</v>
      </c>
      <c r="D18" s="354">
        <v>136799.86305000001</v>
      </c>
      <c r="E18" s="313"/>
      <c r="F18" s="313"/>
      <c r="G18" s="53"/>
    </row>
    <row r="19" spans="1:8" ht="12.75" customHeight="1">
      <c r="A19" s="355" t="s">
        <v>131</v>
      </c>
      <c r="B19" s="354">
        <v>172083.23497999998</v>
      </c>
      <c r="C19" s="354">
        <v>1671362.7403899999</v>
      </c>
      <c r="D19" s="354">
        <v>27499637.825680006</v>
      </c>
      <c r="E19" s="313"/>
      <c r="F19" s="313"/>
      <c r="G19" s="53"/>
    </row>
    <row r="20" spans="1:8" ht="12.75" customHeight="1">
      <c r="A20" s="355" t="s">
        <v>132</v>
      </c>
      <c r="B20" s="354">
        <v>8919.2571500000013</v>
      </c>
      <c r="C20" s="354">
        <v>84165.845140000019</v>
      </c>
      <c r="D20" s="354">
        <v>445600.76081000018</v>
      </c>
      <c r="E20" s="313"/>
      <c r="F20" s="313"/>
      <c r="G20" s="53"/>
    </row>
    <row r="21" spans="1:8" ht="12.75" customHeight="1">
      <c r="A21" s="701" t="s">
        <v>248</v>
      </c>
      <c r="B21" s="702">
        <v>186967.37160999997</v>
      </c>
      <c r="C21" s="702">
        <v>1803677.3395100001</v>
      </c>
      <c r="D21" s="702">
        <v>28082038.449540004</v>
      </c>
      <c r="E21" s="314"/>
      <c r="F21" s="314"/>
      <c r="G21" s="53"/>
    </row>
    <row r="22" spans="1:8" ht="12.75" customHeight="1">
      <c r="A22" s="356" t="s">
        <v>249</v>
      </c>
      <c r="B22" s="357">
        <v>28782.343530000002</v>
      </c>
      <c r="C22" s="357">
        <v>229007.12594999999</v>
      </c>
      <c r="D22" s="357">
        <v>590714.70974999992</v>
      </c>
      <c r="E22" s="314"/>
      <c r="F22" s="314"/>
      <c r="G22" s="53"/>
      <c r="H22" s="135"/>
    </row>
    <row r="23" spans="1:8" ht="12.75" customHeight="1">
      <c r="A23" s="356" t="s">
        <v>250</v>
      </c>
      <c r="B23" s="357">
        <v>582644.53264999995</v>
      </c>
      <c r="C23" s="357">
        <v>5658239.0527599994</v>
      </c>
      <c r="D23" s="357">
        <v>90935904.333629996</v>
      </c>
      <c r="E23" s="314"/>
      <c r="F23" s="314"/>
      <c r="G23" s="53"/>
      <c r="H23" s="135"/>
    </row>
    <row r="24" spans="1:8" ht="12.75" customHeight="1">
      <c r="A24" s="356" t="s">
        <v>251</v>
      </c>
      <c r="B24" s="357">
        <v>27556.806490000003</v>
      </c>
      <c r="C24" s="357">
        <v>258154.18581999998</v>
      </c>
      <c r="D24" s="357">
        <v>1334329.4446400004</v>
      </c>
      <c r="E24" s="314"/>
      <c r="F24" s="314"/>
      <c r="G24" s="53"/>
      <c r="H24" s="135"/>
    </row>
    <row r="25" spans="1:8">
      <c r="A25" s="703" t="s">
        <v>614</v>
      </c>
      <c r="B25" s="704">
        <v>638983.68266999989</v>
      </c>
      <c r="C25" s="704">
        <v>6145400.3645299999</v>
      </c>
      <c r="D25" s="704">
        <v>92860948.488019988</v>
      </c>
      <c r="E25" s="314"/>
      <c r="F25" s="314"/>
      <c r="H25" s="135"/>
    </row>
    <row r="26" spans="1:8" ht="21.75" customHeight="1">
      <c r="A26" s="1085" t="s">
        <v>23</v>
      </c>
      <c r="B26" s="1085"/>
      <c r="C26" s="1085"/>
      <c r="D26" s="1085"/>
      <c r="E26" s="1085"/>
      <c r="F26" s="801"/>
      <c r="G26" s="801"/>
    </row>
    <row r="27" spans="1:8" ht="21" customHeight="1">
      <c r="A27" s="1086" t="s">
        <v>24</v>
      </c>
      <c r="B27" s="1086"/>
      <c r="C27" s="1086"/>
      <c r="D27" s="1086"/>
      <c r="E27" s="1086"/>
      <c r="F27" s="802"/>
      <c r="G27" s="802"/>
    </row>
    <row r="28" spans="1:8" ht="12.75" customHeight="1"/>
    <row r="29" spans="1:8" ht="12.75" customHeight="1">
      <c r="A29" s="153" t="s">
        <v>681</v>
      </c>
      <c r="E29" s="140" t="str">
        <f>Naslovnica!A20</f>
        <v>Listopad 2021.</v>
      </c>
    </row>
    <row r="30" spans="1:8" ht="12.75" customHeight="1">
      <c r="A30" s="567" t="s">
        <v>982</v>
      </c>
      <c r="E30" s="545" t="str">
        <f>Naslovnica!A24</f>
        <v>October 2021</v>
      </c>
    </row>
    <row r="31" spans="1:8" ht="12.75" customHeight="1">
      <c r="D31" s="307"/>
      <c r="E31" s="65" t="s">
        <v>333</v>
      </c>
    </row>
    <row r="32" spans="1:8" ht="25.5" customHeight="1">
      <c r="A32" s="1081" t="s">
        <v>615</v>
      </c>
      <c r="B32" s="1084" t="s">
        <v>856</v>
      </c>
      <c r="C32" s="1084"/>
      <c r="D32" s="1084" t="s">
        <v>855</v>
      </c>
      <c r="E32" s="1084"/>
      <c r="F32" s="798"/>
      <c r="G32" s="798"/>
    </row>
    <row r="33" spans="1:6" ht="45.6">
      <c r="A33" s="1081"/>
      <c r="B33" s="700" t="s">
        <v>611</v>
      </c>
      <c r="C33" s="700" t="s">
        <v>616</v>
      </c>
      <c r="D33" s="700" t="s">
        <v>611</v>
      </c>
      <c r="E33" s="700" t="s">
        <v>616</v>
      </c>
    </row>
    <row r="34" spans="1:6">
      <c r="A34" s="353" t="s">
        <v>121</v>
      </c>
      <c r="B34" s="358">
        <v>33.064099999999996</v>
      </c>
      <c r="C34" s="358">
        <v>270.84164999999996</v>
      </c>
      <c r="D34" s="359">
        <v>5.96E-3</v>
      </c>
      <c r="E34" s="360">
        <v>0.20032000000000003</v>
      </c>
    </row>
    <row r="35" spans="1:6" ht="12.75" customHeight="1">
      <c r="A35" s="355" t="s">
        <v>122</v>
      </c>
      <c r="B35" s="358">
        <v>1057.3889799999999</v>
      </c>
      <c r="C35" s="358">
        <v>10341.502200000001</v>
      </c>
      <c r="D35" s="359">
        <v>3.7799999999999999E-3</v>
      </c>
      <c r="E35" s="360">
        <v>0.14463000000000001</v>
      </c>
      <c r="F35" s="53"/>
    </row>
    <row r="36" spans="1:6" ht="12.75" customHeight="1">
      <c r="A36" s="355" t="s">
        <v>123</v>
      </c>
      <c r="B36" s="358">
        <v>55.593170000000001</v>
      </c>
      <c r="C36" s="358">
        <v>522.59099999999989</v>
      </c>
      <c r="D36" s="359">
        <v>0</v>
      </c>
      <c r="E36" s="360">
        <v>0</v>
      </c>
      <c r="F36" s="53"/>
    </row>
    <row r="37" spans="1:6" ht="12.75" customHeight="1">
      <c r="A37" s="701" t="s">
        <v>245</v>
      </c>
      <c r="B37" s="705">
        <v>1146.0462500000001</v>
      </c>
      <c r="C37" s="705">
        <v>11134.934850000001</v>
      </c>
      <c r="D37" s="706">
        <v>9.7400000000000004E-3</v>
      </c>
      <c r="E37" s="707">
        <v>0.34495000000000003</v>
      </c>
      <c r="F37" s="53"/>
    </row>
    <row r="38" spans="1:6" ht="12.75" customHeight="1">
      <c r="A38" s="355" t="s">
        <v>124</v>
      </c>
      <c r="B38" s="358">
        <v>33.012529999999998</v>
      </c>
      <c r="C38" s="358">
        <v>266.06542000000002</v>
      </c>
      <c r="D38" s="359">
        <v>3.2599999999999999E-3</v>
      </c>
      <c r="E38" s="360">
        <v>1.2815300000000003</v>
      </c>
      <c r="F38" s="53"/>
    </row>
    <row r="39" spans="1:6" ht="12.75" customHeight="1">
      <c r="A39" s="355" t="s">
        <v>125</v>
      </c>
      <c r="B39" s="358">
        <v>463.16136999999998</v>
      </c>
      <c r="C39" s="358">
        <v>4440.4709599999996</v>
      </c>
      <c r="D39" s="359">
        <v>8.0000000000000007E-5</v>
      </c>
      <c r="E39" s="360">
        <v>0.2964</v>
      </c>
      <c r="F39" s="53"/>
    </row>
    <row r="40" spans="1:6" ht="12.75" customHeight="1">
      <c r="A40" s="355" t="s">
        <v>126</v>
      </c>
      <c r="B40" s="358">
        <v>15.015120000000001</v>
      </c>
      <c r="C40" s="358">
        <v>134.82459000000003</v>
      </c>
      <c r="D40" s="359">
        <v>0</v>
      </c>
      <c r="E40" s="360">
        <v>0</v>
      </c>
      <c r="F40" s="53"/>
    </row>
    <row r="41" spans="1:6" ht="12.75" customHeight="1">
      <c r="A41" s="701" t="s">
        <v>246</v>
      </c>
      <c r="B41" s="705">
        <v>511.18902000000003</v>
      </c>
      <c r="C41" s="705">
        <v>4841.3609699999997</v>
      </c>
      <c r="D41" s="706">
        <v>3.3400000000000001E-3</v>
      </c>
      <c r="E41" s="707">
        <v>1.5779300000000003</v>
      </c>
      <c r="F41" s="53"/>
    </row>
    <row r="42" spans="1:6" ht="12.75" customHeight="1">
      <c r="A42" s="355" t="s">
        <v>127</v>
      </c>
      <c r="B42" s="358">
        <v>48.583760000000005</v>
      </c>
      <c r="C42" s="358">
        <v>371.92690000000005</v>
      </c>
      <c r="D42" s="359">
        <v>6.8870000000000001E-2</v>
      </c>
      <c r="E42" s="360">
        <v>0.18547000000000002</v>
      </c>
      <c r="F42" s="53"/>
    </row>
    <row r="43" spans="1:6" ht="12.75" customHeight="1">
      <c r="A43" s="355" t="s">
        <v>128</v>
      </c>
      <c r="B43" s="358">
        <v>542.39143999999999</v>
      </c>
      <c r="C43" s="358">
        <v>5250.6999299999998</v>
      </c>
      <c r="D43" s="359">
        <v>0</v>
      </c>
      <c r="E43" s="360">
        <v>8.1640000000000004E-2</v>
      </c>
      <c r="F43" s="53"/>
    </row>
    <row r="44" spans="1:6" ht="12.75" customHeight="1">
      <c r="A44" s="355" t="s">
        <v>129</v>
      </c>
      <c r="B44" s="358">
        <v>23.038430000000002</v>
      </c>
      <c r="C44" s="358">
        <v>216.82744</v>
      </c>
      <c r="D44" s="359">
        <v>0</v>
      </c>
      <c r="E44" s="360">
        <v>0</v>
      </c>
      <c r="F44" s="53"/>
    </row>
    <row r="45" spans="1:6" ht="12.75" customHeight="1">
      <c r="A45" s="701" t="s">
        <v>247</v>
      </c>
      <c r="B45" s="705">
        <v>565.42986999999994</v>
      </c>
      <c r="C45" s="705">
        <v>5839.4542700000002</v>
      </c>
      <c r="D45" s="706">
        <v>6.8870000000000001E-2</v>
      </c>
      <c r="E45" s="707">
        <v>0.26711000000000001</v>
      </c>
      <c r="F45" s="53"/>
    </row>
    <row r="46" spans="1:6" ht="12.75" customHeight="1">
      <c r="A46" s="355" t="s">
        <v>130</v>
      </c>
      <c r="B46" s="358">
        <v>29.975080000000002</v>
      </c>
      <c r="C46" s="358">
        <v>241.95310000000003</v>
      </c>
      <c r="D46" s="359">
        <v>0.40791000000000005</v>
      </c>
      <c r="E46" s="360">
        <v>2.3251599999999999</v>
      </c>
      <c r="F46" s="53"/>
    </row>
    <row r="47" spans="1:6" ht="12.75" customHeight="1">
      <c r="A47" s="355" t="s">
        <v>131</v>
      </c>
      <c r="B47" s="358">
        <v>864.66670999999997</v>
      </c>
      <c r="C47" s="358">
        <v>8398.0402599999998</v>
      </c>
      <c r="D47" s="359">
        <v>1.4590000000000001E-2</v>
      </c>
      <c r="E47" s="360">
        <v>4.9689999999999998E-2</v>
      </c>
      <c r="F47" s="53"/>
    </row>
    <row r="48" spans="1:6" ht="12.75" customHeight="1">
      <c r="A48" s="355" t="s">
        <v>132</v>
      </c>
      <c r="B48" s="358">
        <v>44.81615</v>
      </c>
      <c r="C48" s="358">
        <v>422.91264000000001</v>
      </c>
      <c r="D48" s="359">
        <v>0</v>
      </c>
      <c r="E48" s="360">
        <v>0</v>
      </c>
      <c r="F48" s="53"/>
    </row>
    <row r="49" spans="1:6" ht="12.75" customHeight="1">
      <c r="A49" s="701" t="s">
        <v>248</v>
      </c>
      <c r="B49" s="705">
        <v>939.45794000000001</v>
      </c>
      <c r="C49" s="705">
        <v>9062.9060000000009</v>
      </c>
      <c r="D49" s="706">
        <v>0.42250000000000004</v>
      </c>
      <c r="E49" s="707">
        <v>2.3748499999999999</v>
      </c>
      <c r="F49" s="53"/>
    </row>
    <row r="50" spans="1:6" ht="12.75" customHeight="1">
      <c r="A50" s="356" t="s">
        <v>249</v>
      </c>
      <c r="B50" s="361">
        <v>144.63547</v>
      </c>
      <c r="C50" s="361">
        <v>1150.7870700000001</v>
      </c>
      <c r="D50" s="362">
        <v>0.48600000000000004</v>
      </c>
      <c r="E50" s="363">
        <v>3.9924800000000005</v>
      </c>
      <c r="F50" s="53"/>
    </row>
    <row r="51" spans="1:6" ht="12.75" customHeight="1">
      <c r="A51" s="356" t="s">
        <v>250</v>
      </c>
      <c r="B51" s="361">
        <v>2927.6084999999998</v>
      </c>
      <c r="C51" s="361">
        <v>28430.713349999998</v>
      </c>
      <c r="D51" s="362">
        <v>1.8450000000000001E-2</v>
      </c>
      <c r="E51" s="363">
        <v>0.57236000000000009</v>
      </c>
      <c r="F51" s="53"/>
    </row>
    <row r="52" spans="1:6" ht="12.75" customHeight="1">
      <c r="A52" s="356" t="s">
        <v>251</v>
      </c>
      <c r="B52" s="361">
        <v>138.46287000000001</v>
      </c>
      <c r="C52" s="361">
        <v>1297.1556700000001</v>
      </c>
      <c r="D52" s="362">
        <v>0</v>
      </c>
      <c r="E52" s="363">
        <v>0</v>
      </c>
      <c r="F52" s="44"/>
    </row>
    <row r="53" spans="1:6" ht="12.75" customHeight="1">
      <c r="A53" s="703" t="s">
        <v>614</v>
      </c>
      <c r="B53" s="708">
        <v>3210.7068399999998</v>
      </c>
      <c r="C53" s="708">
        <v>30878.656089999997</v>
      </c>
      <c r="D53" s="709">
        <v>0.50445000000000007</v>
      </c>
      <c r="E53" s="710">
        <v>4.5648400000000002</v>
      </c>
    </row>
    <row r="54" spans="1:6" ht="24.75" customHeight="1">
      <c r="A54" s="1087" t="s">
        <v>25</v>
      </c>
      <c r="B54" s="1087"/>
      <c r="C54" s="1087"/>
      <c r="D54" s="1087"/>
      <c r="E54" s="1087"/>
      <c r="F54" s="803"/>
    </row>
    <row r="55" spans="1:6">
      <c r="A55" s="573" t="s">
        <v>26</v>
      </c>
      <c r="B55" s="177"/>
      <c r="C55" s="177"/>
      <c r="D55" s="177"/>
      <c r="E55" s="177"/>
      <c r="F55" s="177"/>
    </row>
    <row r="56" spans="1:6" ht="12.75" customHeight="1">
      <c r="A56" s="17" t="s">
        <v>617</v>
      </c>
    </row>
    <row r="57" spans="1:6" ht="12.75" customHeight="1"/>
    <row r="58" spans="1:6" ht="12.75" customHeight="1">
      <c r="A58" s="315" t="s">
        <v>682</v>
      </c>
      <c r="D58" s="140" t="str">
        <f t="shared" ref="D58:D59" si="0">E1</f>
        <v>Listopad 2021.</v>
      </c>
    </row>
    <row r="59" spans="1:6" ht="12.75" customHeight="1">
      <c r="A59" s="574" t="s">
        <v>683</v>
      </c>
      <c r="D59" s="545" t="str">
        <f t="shared" si="0"/>
        <v>October 2021</v>
      </c>
    </row>
    <row r="60" spans="1:6" ht="12.75" customHeight="1">
      <c r="D60" s="65" t="s">
        <v>581</v>
      </c>
    </row>
    <row r="61" spans="1:6" ht="42.75" customHeight="1">
      <c r="A61" s="1082" t="s">
        <v>615</v>
      </c>
      <c r="B61" s="1083" t="s">
        <v>618</v>
      </c>
      <c r="C61" s="1083"/>
      <c r="D61" s="1083"/>
      <c r="E61" s="799"/>
    </row>
    <row r="62" spans="1:6" ht="45.6">
      <c r="A62" s="1082"/>
      <c r="B62" s="700" t="s">
        <v>611</v>
      </c>
      <c r="C62" s="700" t="s">
        <v>616</v>
      </c>
      <c r="D62" s="700" t="s">
        <v>619</v>
      </c>
    </row>
    <row r="63" spans="1:6" ht="12.75" customHeight="1">
      <c r="A63" s="353" t="s">
        <v>121</v>
      </c>
      <c r="B63" s="354">
        <v>561.28769999999997</v>
      </c>
      <c r="C63" s="354">
        <v>626.40094999999997</v>
      </c>
      <c r="D63" s="354">
        <v>2923.5056299999987</v>
      </c>
    </row>
    <row r="64" spans="1:6" ht="12.75" customHeight="1">
      <c r="A64" s="355" t="s">
        <v>122</v>
      </c>
      <c r="B64" s="354">
        <v>22694.979620000002</v>
      </c>
      <c r="C64" s="354">
        <v>185810.01537000004</v>
      </c>
      <c r="D64" s="354">
        <v>2842880.2541399994</v>
      </c>
    </row>
    <row r="65" spans="1:4" ht="12.75" customHeight="1">
      <c r="A65" s="355" t="s">
        <v>123</v>
      </c>
      <c r="B65" s="354">
        <v>46338.945460000003</v>
      </c>
      <c r="C65" s="354">
        <v>397564.33330999996</v>
      </c>
      <c r="D65" s="354">
        <v>1675372.0954800004</v>
      </c>
    </row>
    <row r="66" spans="1:4" ht="12.75" customHeight="1">
      <c r="A66" s="701" t="s">
        <v>245</v>
      </c>
      <c r="B66" s="702">
        <v>69595.212780000002</v>
      </c>
      <c r="C66" s="702">
        <v>584000.74962999998</v>
      </c>
      <c r="D66" s="702">
        <v>4521175.85525</v>
      </c>
    </row>
    <row r="67" spans="1:4" ht="12.75" customHeight="1">
      <c r="A67" s="355" t="s">
        <v>124</v>
      </c>
      <c r="B67" s="354">
        <v>0.22253999999999999</v>
      </c>
      <c r="C67" s="354">
        <v>0.22253999999999999</v>
      </c>
      <c r="D67" s="354">
        <v>597.87663000000009</v>
      </c>
    </row>
    <row r="68" spans="1:4" ht="12.75" customHeight="1">
      <c r="A68" s="355" t="s">
        <v>125</v>
      </c>
      <c r="B68" s="354">
        <v>7016.8811500000002</v>
      </c>
      <c r="C68" s="354">
        <v>63710.375209999991</v>
      </c>
      <c r="D68" s="354">
        <v>1111431.2685299998</v>
      </c>
    </row>
    <row r="69" spans="1:4" ht="12.75" customHeight="1">
      <c r="A69" s="355" t="s">
        <v>126</v>
      </c>
      <c r="B69" s="354">
        <v>15868.40539</v>
      </c>
      <c r="C69" s="354">
        <v>121123.66491000001</v>
      </c>
      <c r="D69" s="354">
        <v>517619.55603999994</v>
      </c>
    </row>
    <row r="70" spans="1:4" ht="12.75" customHeight="1">
      <c r="A70" s="701" t="s">
        <v>246</v>
      </c>
      <c r="B70" s="702">
        <v>22885.50908</v>
      </c>
      <c r="C70" s="702">
        <v>184834.26266000001</v>
      </c>
      <c r="D70" s="702">
        <v>1629648.7011999998</v>
      </c>
    </row>
    <row r="71" spans="1:4">
      <c r="A71" s="355" t="s">
        <v>127</v>
      </c>
      <c r="B71" s="354">
        <v>0</v>
      </c>
      <c r="C71" s="354">
        <v>190.75903</v>
      </c>
      <c r="D71" s="354">
        <v>2830.7042800000004</v>
      </c>
    </row>
    <row r="72" spans="1:4">
      <c r="A72" s="355" t="s">
        <v>128</v>
      </c>
      <c r="B72" s="354">
        <v>10380.096649999999</v>
      </c>
      <c r="C72" s="354">
        <v>98061.885740000027</v>
      </c>
      <c r="D72" s="354">
        <v>1660708.3246399993</v>
      </c>
    </row>
    <row r="73" spans="1:4">
      <c r="A73" s="355" t="s">
        <v>129</v>
      </c>
      <c r="B73" s="354">
        <v>21502.558550000002</v>
      </c>
      <c r="C73" s="354">
        <v>177389.95498000001</v>
      </c>
      <c r="D73" s="354">
        <v>754773.77523999987</v>
      </c>
    </row>
    <row r="74" spans="1:4">
      <c r="A74" s="701" t="s">
        <v>247</v>
      </c>
      <c r="B74" s="702">
        <v>31882.655200000001</v>
      </c>
      <c r="C74" s="702">
        <v>275642.59975000005</v>
      </c>
      <c r="D74" s="702">
        <v>2418312.8041599989</v>
      </c>
    </row>
    <row r="75" spans="1:4">
      <c r="A75" s="355" t="s">
        <v>130</v>
      </c>
      <c r="B75" s="354">
        <v>0</v>
      </c>
      <c r="C75" s="354">
        <v>292.74457000000001</v>
      </c>
      <c r="D75" s="354">
        <v>3028.4991599999998</v>
      </c>
    </row>
    <row r="76" spans="1:4">
      <c r="A76" s="355" t="s">
        <v>131</v>
      </c>
      <c r="B76" s="354">
        <v>13646.377109999999</v>
      </c>
      <c r="C76" s="354">
        <v>131663.50224999999</v>
      </c>
      <c r="D76" s="354">
        <v>2218154.2498199996</v>
      </c>
    </row>
    <row r="77" spans="1:4">
      <c r="A77" s="355" t="s">
        <v>132</v>
      </c>
      <c r="B77" s="354">
        <v>40987.051530000004</v>
      </c>
      <c r="C77" s="354">
        <v>336551.49366999994</v>
      </c>
      <c r="D77" s="354">
        <v>1511642.9343699999</v>
      </c>
    </row>
    <row r="78" spans="1:4">
      <c r="A78" s="701" t="s">
        <v>248</v>
      </c>
      <c r="B78" s="702">
        <v>54633.428640000006</v>
      </c>
      <c r="C78" s="702">
        <v>468507.74048999994</v>
      </c>
      <c r="D78" s="702">
        <v>3732825.6833499996</v>
      </c>
    </row>
    <row r="79" spans="1:4">
      <c r="A79" s="356" t="s">
        <v>249</v>
      </c>
      <c r="B79" s="357">
        <v>561.51023999999995</v>
      </c>
      <c r="C79" s="357">
        <v>1110.12709</v>
      </c>
      <c r="D79" s="357">
        <v>9380.5856999999996</v>
      </c>
    </row>
    <row r="80" spans="1:4">
      <c r="A80" s="356" t="s">
        <v>250</v>
      </c>
      <c r="B80" s="357">
        <v>53738.334530000007</v>
      </c>
      <c r="C80" s="357">
        <v>479245.77857000008</v>
      </c>
      <c r="D80" s="357">
        <v>7833174.0971299978</v>
      </c>
    </row>
    <row r="81" spans="1:5">
      <c r="A81" s="356" t="s">
        <v>251</v>
      </c>
      <c r="B81" s="357">
        <v>124696.96093</v>
      </c>
      <c r="C81" s="357">
        <v>1032629.4468699999</v>
      </c>
      <c r="D81" s="357">
        <v>4459408.3611300001</v>
      </c>
    </row>
    <row r="82" spans="1:5">
      <c r="A82" s="703" t="s">
        <v>620</v>
      </c>
      <c r="B82" s="704">
        <v>178996.80570000003</v>
      </c>
      <c r="C82" s="704">
        <v>1512985.35253</v>
      </c>
      <c r="D82" s="704">
        <v>12301963.043959998</v>
      </c>
    </row>
    <row r="83" spans="1:5">
      <c r="A83" s="17" t="s">
        <v>617</v>
      </c>
    </row>
    <row r="85" spans="1:5">
      <c r="A85" s="630" t="s">
        <v>83</v>
      </c>
      <c r="E85" s="14" t="s">
        <v>844</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4.4"/>
  <cols>
    <col min="1" max="1" width="33.88671875" customWidth="1"/>
    <col min="2" max="2" width="12" bestFit="1" customWidth="1"/>
    <col min="3" max="3" width="13.44140625" bestFit="1" customWidth="1"/>
    <col min="4" max="4" width="12" bestFit="1" customWidth="1"/>
    <col min="5" max="6" width="12.109375" customWidth="1"/>
    <col min="7" max="8" width="11.109375" customWidth="1"/>
    <col min="9" max="9" width="12.109375" customWidth="1"/>
  </cols>
  <sheetData>
    <row r="1" spans="1:10" ht="12.75" customHeight="1">
      <c r="A1" s="139" t="s">
        <v>684</v>
      </c>
      <c r="G1" s="140" t="str">
        <f>Naslovnica!A20</f>
        <v>Listopad 2021.</v>
      </c>
    </row>
    <row r="2" spans="1:10" ht="12.75" customHeight="1">
      <c r="A2" s="543" t="s">
        <v>973</v>
      </c>
      <c r="G2" s="545" t="str">
        <f>Naslovnica!A24</f>
        <v>October 2021</v>
      </c>
    </row>
    <row r="3" spans="1:10" ht="12.75" customHeight="1">
      <c r="E3" s="14" t="s">
        <v>333</v>
      </c>
      <c r="F3" s="316"/>
      <c r="G3" s="316"/>
    </row>
    <row r="4" spans="1:10" ht="16.5" customHeight="1">
      <c r="A4" s="1089" t="s">
        <v>600</v>
      </c>
      <c r="B4" s="1096" t="s">
        <v>599</v>
      </c>
      <c r="C4" s="1096"/>
      <c r="D4" s="1096"/>
      <c r="E4" s="1096"/>
      <c r="F4" s="268"/>
      <c r="G4" s="268"/>
    </row>
    <row r="5" spans="1:10" ht="12.75" customHeight="1">
      <c r="A5" s="1089"/>
      <c r="B5" s="1094" t="str">
        <f>Naslovnica!A20</f>
        <v>Listopad 2021.</v>
      </c>
      <c r="C5" s="1094"/>
      <c r="D5" s="1095" t="s">
        <v>17</v>
      </c>
      <c r="E5" s="1095"/>
    </row>
    <row r="6" spans="1:10" ht="12.75" customHeight="1">
      <c r="A6" s="1089"/>
      <c r="B6" s="1092" t="str">
        <f>Naslovnica!A24</f>
        <v>October 2021</v>
      </c>
      <c r="C6" s="1092"/>
      <c r="D6" s="1093" t="s">
        <v>45</v>
      </c>
      <c r="E6" s="1093"/>
    </row>
    <row r="7" spans="1:10" ht="12.75" customHeight="1">
      <c r="A7" s="1089"/>
      <c r="B7" s="768" t="s">
        <v>27</v>
      </c>
      <c r="C7" s="711" t="s">
        <v>28</v>
      </c>
      <c r="D7" s="711" t="s">
        <v>151</v>
      </c>
      <c r="E7" s="711" t="s">
        <v>149</v>
      </c>
    </row>
    <row r="8" spans="1:10" ht="12.75" customHeight="1">
      <c r="A8" s="1089"/>
      <c r="B8" s="767" t="s">
        <v>29</v>
      </c>
      <c r="C8" s="712" t="s">
        <v>30</v>
      </c>
      <c r="D8" s="712" t="s">
        <v>29</v>
      </c>
      <c r="E8" s="712" t="s">
        <v>150</v>
      </c>
    </row>
    <row r="9" spans="1:10" ht="12.75" customHeight="1">
      <c r="A9" s="364" t="s">
        <v>121</v>
      </c>
      <c r="B9" s="365">
        <v>464946.38366000005</v>
      </c>
      <c r="C9" s="366">
        <v>3.5618425526335123E-3</v>
      </c>
      <c r="D9" s="365">
        <v>13508.796660000051</v>
      </c>
      <c r="E9" s="366">
        <v>2.9923951945986405E-2</v>
      </c>
      <c r="G9" s="135"/>
      <c r="H9" s="856"/>
      <c r="I9" s="841"/>
      <c r="J9" s="77"/>
    </row>
    <row r="10" spans="1:10" ht="12.75" customHeight="1">
      <c r="A10" s="364" t="s">
        <v>122</v>
      </c>
      <c r="B10" s="365">
        <v>45382561.445260003</v>
      </c>
      <c r="C10" s="366">
        <v>0.34766490112425125</v>
      </c>
      <c r="D10" s="365">
        <v>378916.01845999807</v>
      </c>
      <c r="E10" s="366">
        <v>8.4196738923365544E-3</v>
      </c>
      <c r="G10" s="135"/>
      <c r="H10" s="856"/>
      <c r="I10" s="841"/>
      <c r="J10" s="77"/>
    </row>
    <row r="11" spans="1:10" ht="12.75" customHeight="1">
      <c r="A11" s="364" t="s">
        <v>123</v>
      </c>
      <c r="B11" s="365">
        <v>3417186.7549099997</v>
      </c>
      <c r="C11" s="366">
        <v>2.6178246829498226E-2</v>
      </c>
      <c r="D11" s="365">
        <v>64836.104039999656</v>
      </c>
      <c r="E11" s="366">
        <v>1.9340489940446348E-2</v>
      </c>
      <c r="G11" s="135"/>
      <c r="H11" s="856"/>
      <c r="I11" s="841"/>
      <c r="J11" s="77"/>
    </row>
    <row r="12" spans="1:10" ht="12.75" customHeight="1">
      <c r="A12" s="713" t="s">
        <v>601</v>
      </c>
      <c r="B12" s="714">
        <v>49264694.583830006</v>
      </c>
      <c r="C12" s="715">
        <v>0.37740499050638304</v>
      </c>
      <c r="D12" s="714">
        <v>457260.91916000098</v>
      </c>
      <c r="E12" s="715">
        <v>9.3686736799480919E-3</v>
      </c>
      <c r="G12" s="135"/>
      <c r="H12" s="856"/>
      <c r="I12" s="841"/>
      <c r="J12" s="77"/>
    </row>
    <row r="13" spans="1:10" ht="12.75" customHeight="1">
      <c r="A13" s="364" t="s">
        <v>124</v>
      </c>
      <c r="B13" s="365">
        <v>244351.04066</v>
      </c>
      <c r="C13" s="366">
        <v>1.8719146228256729E-3</v>
      </c>
      <c r="D13" s="365">
        <v>11153.383400000021</v>
      </c>
      <c r="E13" s="366">
        <v>4.7828025079877712E-2</v>
      </c>
      <c r="G13" s="135"/>
      <c r="H13" s="856"/>
      <c r="I13" s="841"/>
      <c r="J13" s="77"/>
    </row>
    <row r="14" spans="1:10" ht="12.75" customHeight="1">
      <c r="A14" s="364" t="s">
        <v>125</v>
      </c>
      <c r="B14" s="365">
        <v>17857921.263040002</v>
      </c>
      <c r="C14" s="366">
        <v>0.1368052448447227</v>
      </c>
      <c r="D14" s="365">
        <v>246508.80952000245</v>
      </c>
      <c r="E14" s="366">
        <v>1.3997106147538574E-2</v>
      </c>
      <c r="G14" s="135"/>
      <c r="H14" s="856"/>
      <c r="I14" s="841"/>
      <c r="J14" s="77"/>
    </row>
    <row r="15" spans="1:10" ht="12.75" customHeight="1">
      <c r="A15" s="364" t="s">
        <v>126</v>
      </c>
      <c r="B15" s="365">
        <v>943339.71163000003</v>
      </c>
      <c r="C15" s="366">
        <v>7.2266989153094222E-3</v>
      </c>
      <c r="D15" s="365">
        <v>21840.135970000061</v>
      </c>
      <c r="E15" s="855">
        <v>2.3700646801011915E-2</v>
      </c>
      <c r="G15" s="135"/>
      <c r="H15" s="856"/>
      <c r="I15" s="841"/>
      <c r="J15" s="77"/>
    </row>
    <row r="16" spans="1:10" ht="12.75" customHeight="1">
      <c r="A16" s="716" t="s">
        <v>602</v>
      </c>
      <c r="B16" s="714">
        <v>19045612.015330005</v>
      </c>
      <c r="C16" s="715">
        <v>0.1459038583828578</v>
      </c>
      <c r="D16" s="714">
        <v>279502.32889000326</v>
      </c>
      <c r="E16" s="715">
        <v>1.4893994203389216E-2</v>
      </c>
      <c r="G16" s="135"/>
      <c r="H16" s="856"/>
      <c r="I16" s="841"/>
      <c r="J16" s="77"/>
    </row>
    <row r="17" spans="1:10" ht="12.75" customHeight="1">
      <c r="A17" s="364" t="s">
        <v>127</v>
      </c>
      <c r="B17" s="365">
        <v>293113.84143999999</v>
      </c>
      <c r="C17" s="366">
        <v>2.2454747254692605E-3</v>
      </c>
      <c r="D17" s="365">
        <v>19138.04700000002</v>
      </c>
      <c r="E17" s="366">
        <v>6.9853057782413686E-2</v>
      </c>
      <c r="G17" s="135"/>
      <c r="H17" s="856"/>
      <c r="I17" s="841"/>
      <c r="J17" s="77"/>
    </row>
    <row r="18" spans="1:10" ht="12.75" customHeight="1">
      <c r="A18" s="364" t="s">
        <v>128</v>
      </c>
      <c r="B18" s="365">
        <v>21183952.18823</v>
      </c>
      <c r="C18" s="366">
        <v>0.16228516876081001</v>
      </c>
      <c r="D18" s="365">
        <v>223395.27652000263</v>
      </c>
      <c r="E18" s="366">
        <v>1.0657888407306526E-2</v>
      </c>
      <c r="G18" s="135"/>
      <c r="H18" s="856"/>
      <c r="I18" s="841"/>
      <c r="J18" s="77"/>
    </row>
    <row r="19" spans="1:10" ht="12.75" customHeight="1">
      <c r="A19" s="364" t="s">
        <v>129</v>
      </c>
      <c r="B19" s="365">
        <v>1412774.9153199999</v>
      </c>
      <c r="C19" s="366">
        <v>1.0822929239857854E-2</v>
      </c>
      <c r="D19" s="365">
        <v>29816.145919999806</v>
      </c>
      <c r="E19" s="366">
        <v>2.1559678118918679E-2</v>
      </c>
      <c r="G19" s="135"/>
      <c r="H19" s="856"/>
      <c r="I19" s="841"/>
      <c r="J19" s="77"/>
    </row>
    <row r="20" spans="1:10" ht="12.75" customHeight="1">
      <c r="A20" s="713" t="s">
        <v>603</v>
      </c>
      <c r="B20" s="714">
        <v>22889840.944990002</v>
      </c>
      <c r="C20" s="715">
        <v>0.17535357272613714</v>
      </c>
      <c r="D20" s="714">
        <v>272349.46944000199</v>
      </c>
      <c r="E20" s="715">
        <v>1.2041541818835988E-2</v>
      </c>
      <c r="G20" s="135"/>
      <c r="H20" s="856"/>
      <c r="I20" s="841"/>
      <c r="J20" s="77"/>
    </row>
    <row r="21" spans="1:10" ht="12.75" customHeight="1">
      <c r="A21" s="364" t="s">
        <v>130</v>
      </c>
      <c r="B21" s="365">
        <v>343378.48443000001</v>
      </c>
      <c r="C21" s="366">
        <v>2.6305400805008983E-3</v>
      </c>
      <c r="D21" s="365">
        <v>10254.84269000002</v>
      </c>
      <c r="E21" s="366">
        <v>3.0783893440994081E-2</v>
      </c>
      <c r="G21" s="135"/>
      <c r="H21" s="856"/>
      <c r="I21" s="841"/>
      <c r="J21" s="77"/>
    </row>
    <row r="22" spans="1:10" ht="12.75" customHeight="1">
      <c r="A22" s="364" t="s">
        <v>131</v>
      </c>
      <c r="B22" s="365">
        <v>36181850.168530002</v>
      </c>
      <c r="C22" s="366">
        <v>0.27718046229072624</v>
      </c>
      <c r="D22" s="365">
        <v>385413.48087000102</v>
      </c>
      <c r="E22" s="366">
        <v>1.0766811351445638E-2</v>
      </c>
      <c r="G22" s="135"/>
      <c r="H22" s="856"/>
      <c r="I22" s="841"/>
      <c r="J22" s="77"/>
    </row>
    <row r="23" spans="1:10" ht="12.75" customHeight="1">
      <c r="A23" s="364" t="s">
        <v>132</v>
      </c>
      <c r="B23" s="365">
        <v>2809979.2514999998</v>
      </c>
      <c r="C23" s="366">
        <v>2.1526576013394697E-2</v>
      </c>
      <c r="D23" s="365">
        <v>50102.016629999969</v>
      </c>
      <c r="E23" s="366">
        <v>1.8153712055369642E-2</v>
      </c>
      <c r="G23" s="135"/>
      <c r="H23" s="856"/>
      <c r="I23" s="841"/>
      <c r="J23" s="77"/>
    </row>
    <row r="24" spans="1:10" ht="12.75" customHeight="1">
      <c r="A24" s="713" t="s">
        <v>604</v>
      </c>
      <c r="B24" s="714">
        <v>39335207.904460005</v>
      </c>
      <c r="C24" s="715">
        <v>0.30133757838462188</v>
      </c>
      <c r="D24" s="714">
        <v>445770.34019000083</v>
      </c>
      <c r="E24" s="715">
        <v>1.1462504168472609E-2</v>
      </c>
      <c r="G24" s="135"/>
      <c r="H24" s="856"/>
      <c r="I24" s="841"/>
      <c r="J24" s="77"/>
    </row>
    <row r="25" spans="1:10" ht="12.75" customHeight="1">
      <c r="A25" s="367" t="s">
        <v>605</v>
      </c>
      <c r="B25" s="368">
        <v>1345789.75019</v>
      </c>
      <c r="C25" s="369">
        <v>1.0309771981429345E-2</v>
      </c>
      <c r="D25" s="368">
        <v>54055.069750000257</v>
      </c>
      <c r="E25" s="369">
        <v>4.1846882775948835E-2</v>
      </c>
      <c r="G25" s="135"/>
      <c r="H25" s="856"/>
      <c r="I25" s="841"/>
      <c r="J25" s="77"/>
    </row>
    <row r="26" spans="1:10" ht="12.75" customHeight="1">
      <c r="A26" s="367" t="s">
        <v>606</v>
      </c>
      <c r="B26" s="368">
        <v>120606285.06506</v>
      </c>
      <c r="C26" s="369">
        <v>0.92393577702051022</v>
      </c>
      <c r="D26" s="368">
        <v>1234233.5853699893</v>
      </c>
      <c r="E26" s="369">
        <v>1.0339384890105441E-2</v>
      </c>
      <c r="G26" s="135"/>
      <c r="H26" s="856"/>
      <c r="I26" s="841"/>
      <c r="J26" s="77"/>
    </row>
    <row r="27" spans="1:10" ht="12.75" customHeight="1">
      <c r="A27" s="367" t="s">
        <v>607</v>
      </c>
      <c r="B27" s="368">
        <v>8583280.6333599985</v>
      </c>
      <c r="C27" s="369">
        <v>6.5754450998060196E-2</v>
      </c>
      <c r="D27" s="368">
        <v>166594.40255999938</v>
      </c>
      <c r="E27" s="369">
        <v>1.979334835488622E-2</v>
      </c>
      <c r="G27" s="135"/>
      <c r="H27" s="856"/>
      <c r="I27" s="841"/>
      <c r="J27" s="77"/>
    </row>
    <row r="28" spans="1:10" ht="18.75" customHeight="1">
      <c r="A28" s="703" t="s">
        <v>608</v>
      </c>
      <c r="B28" s="717">
        <v>130535355.44861004</v>
      </c>
      <c r="C28" s="718">
        <v>1</v>
      </c>
      <c r="D28" s="717">
        <v>1454883.0576800257</v>
      </c>
      <c r="E28" s="718">
        <v>1.1271132114188509E-2</v>
      </c>
      <c r="G28" s="857"/>
      <c r="H28" s="77"/>
      <c r="I28" s="841"/>
      <c r="J28" s="77"/>
    </row>
    <row r="29" spans="1:10" ht="12.75" customHeight="1">
      <c r="A29" s="20" t="s">
        <v>609</v>
      </c>
    </row>
    <row r="30" spans="1:10" ht="12.75" customHeight="1">
      <c r="C30" s="77"/>
    </row>
    <row r="31" spans="1:10" ht="12.75" customHeight="1"/>
    <row r="32" spans="1:10" s="268" customFormat="1" ht="12.75" customHeight="1">
      <c r="A32" s="154" t="s">
        <v>686</v>
      </c>
      <c r="I32" s="140" t="str">
        <f>Naslovnica!A20</f>
        <v>Listopad 2021.</v>
      </c>
    </row>
    <row r="33" spans="1:9" s="268" customFormat="1" ht="12.75" customHeight="1">
      <c r="A33" s="571" t="s">
        <v>974</v>
      </c>
      <c r="I33" s="545" t="str">
        <f>Naslovnica!A24</f>
        <v>October 2021</v>
      </c>
    </row>
    <row r="34" spans="1:9" s="268" customFormat="1" ht="12.75" customHeight="1"/>
    <row r="35" spans="1:9" s="268" customFormat="1" ht="15" customHeight="1">
      <c r="A35" s="747"/>
      <c r="B35" s="1088" t="s">
        <v>984</v>
      </c>
      <c r="C35" s="1088"/>
      <c r="D35" s="1088"/>
      <c r="E35" s="1088"/>
      <c r="F35" s="1088" t="s">
        <v>983</v>
      </c>
      <c r="G35" s="1088"/>
      <c r="H35" s="1088"/>
      <c r="I35" s="1088"/>
    </row>
    <row r="36" spans="1:9" s="268" customFormat="1" ht="20.399999999999999">
      <c r="A36" s="1089" t="s">
        <v>577</v>
      </c>
      <c r="B36" s="825" t="s">
        <v>68</v>
      </c>
      <c r="C36" s="824" t="s">
        <v>101</v>
      </c>
      <c r="D36" s="824" t="s">
        <v>103</v>
      </c>
      <c r="E36" s="824" t="s">
        <v>105</v>
      </c>
      <c r="F36" s="824" t="s">
        <v>671</v>
      </c>
      <c r="G36" s="822" t="s">
        <v>60</v>
      </c>
      <c r="H36" s="822" t="s">
        <v>50</v>
      </c>
      <c r="I36" s="822" t="s">
        <v>670</v>
      </c>
    </row>
    <row r="37" spans="1:9" s="268" customFormat="1" ht="34.5" customHeight="1">
      <c r="A37" s="1089"/>
      <c r="B37" s="732" t="s">
        <v>666</v>
      </c>
      <c r="C37" s="823" t="s">
        <v>102</v>
      </c>
      <c r="D37" s="823" t="s">
        <v>104</v>
      </c>
      <c r="E37" s="823" t="s">
        <v>106</v>
      </c>
      <c r="F37" s="823" t="s">
        <v>254</v>
      </c>
      <c r="G37" s="823" t="s">
        <v>51</v>
      </c>
      <c r="H37" s="823" t="s">
        <v>52</v>
      </c>
      <c r="I37" s="826" t="s">
        <v>669</v>
      </c>
    </row>
    <row r="38" spans="1:9" s="268" customFormat="1">
      <c r="A38" s="370" t="s">
        <v>121</v>
      </c>
      <c r="B38" s="371">
        <v>162.75540000000001</v>
      </c>
      <c r="C38" s="372">
        <v>160.43299999999999</v>
      </c>
      <c r="D38" s="371">
        <v>162.87979999999999</v>
      </c>
      <c r="E38" s="827">
        <v>2.4467999999999961</v>
      </c>
      <c r="F38" s="828">
        <v>1.4013165846552988E-2</v>
      </c>
      <c r="G38" s="764">
        <v>8.9571523059991165E-2</v>
      </c>
      <c r="H38" s="764">
        <v>0.13237847946966785</v>
      </c>
      <c r="I38" s="764">
        <v>6.9990489713173121E-2</v>
      </c>
    </row>
    <row r="39" spans="1:9" s="268" customFormat="1">
      <c r="A39" s="370" t="s">
        <v>124</v>
      </c>
      <c r="B39" s="371">
        <v>172.81979999999999</v>
      </c>
      <c r="C39" s="372">
        <v>169.95169999999999</v>
      </c>
      <c r="D39" s="371">
        <v>172.94720000000001</v>
      </c>
      <c r="E39" s="827">
        <v>2.9955000000000211</v>
      </c>
      <c r="F39" s="828">
        <v>1.7599869988246919E-2</v>
      </c>
      <c r="G39" s="764">
        <v>0.12572474884167195</v>
      </c>
      <c r="H39" s="764">
        <v>0.19454801076628936</v>
      </c>
      <c r="I39" s="764">
        <v>7.8944478780585747E-2</v>
      </c>
    </row>
    <row r="40" spans="1:9" s="268" customFormat="1">
      <c r="A40" s="370" t="s">
        <v>127</v>
      </c>
      <c r="B40" s="371">
        <v>184.12860000000001</v>
      </c>
      <c r="C40" s="372">
        <v>179.77869999999999</v>
      </c>
      <c r="D40" s="371">
        <v>184.3347</v>
      </c>
      <c r="E40" s="827">
        <v>4.5560000000000116</v>
      </c>
      <c r="F40" s="828">
        <v>2.3381837766095037E-2</v>
      </c>
      <c r="G40" s="764">
        <v>0.13013915554093414</v>
      </c>
      <c r="H40" s="764">
        <v>0.1831024467975737</v>
      </c>
      <c r="I40" s="764">
        <v>8.8484868194324884E-2</v>
      </c>
    </row>
    <row r="41" spans="1:9" s="268" customFormat="1">
      <c r="A41" s="370" t="s">
        <v>130</v>
      </c>
      <c r="B41" s="371">
        <v>166.8793</v>
      </c>
      <c r="C41" s="372">
        <v>164.87909999999999</v>
      </c>
      <c r="D41" s="371">
        <v>167.54130000000001</v>
      </c>
      <c r="E41" s="827">
        <v>2.6622000000000128</v>
      </c>
      <c r="F41" s="828">
        <v>1.3696008980431884E-2</v>
      </c>
      <c r="G41" s="764">
        <v>0.10341519278439604</v>
      </c>
      <c r="H41" s="764">
        <v>0.16189284612722799</v>
      </c>
      <c r="I41" s="764">
        <v>7.3715522970014824E-2</v>
      </c>
    </row>
    <row r="42" spans="1:9" s="268" customFormat="1">
      <c r="A42" s="719" t="s">
        <v>133</v>
      </c>
      <c r="B42" s="720">
        <v>170.29007315380667</v>
      </c>
      <c r="C42" s="721">
        <v>167.42091115741613</v>
      </c>
      <c r="D42" s="720">
        <v>170.50095872950556</v>
      </c>
      <c r="E42" s="829">
        <v>3.0800475720894269</v>
      </c>
      <c r="F42" s="830">
        <v>1.7448790789318602E-2</v>
      </c>
      <c r="G42" s="811">
        <v>0.11300254438021295</v>
      </c>
      <c r="H42" s="811">
        <v>0.16697784446538666</v>
      </c>
      <c r="I42" s="811">
        <v>7.6736981270775217E-2</v>
      </c>
    </row>
    <row r="43" spans="1:9" s="268" customFormat="1">
      <c r="A43" s="370" t="s">
        <v>122</v>
      </c>
      <c r="B43" s="371">
        <v>277.49209999999999</v>
      </c>
      <c r="C43" s="372">
        <v>275.77300000000002</v>
      </c>
      <c r="D43" s="371">
        <v>278.05329999999998</v>
      </c>
      <c r="E43" s="827">
        <v>2.2802999999999543</v>
      </c>
      <c r="F43" s="828">
        <v>6.5775823168121583E-3</v>
      </c>
      <c r="G43" s="765">
        <v>5.0541375472283878E-2</v>
      </c>
      <c r="H43" s="765">
        <v>6.7572121839800436E-2</v>
      </c>
      <c r="I43" s="765">
        <v>5.3683213934203833E-2</v>
      </c>
    </row>
    <row r="44" spans="1:9" s="268" customFormat="1">
      <c r="A44" s="370" t="s">
        <v>125</v>
      </c>
      <c r="B44" s="371">
        <v>306.03039999999999</v>
      </c>
      <c r="C44" s="372">
        <v>302.90089999999998</v>
      </c>
      <c r="D44" s="371">
        <v>306.40690000000001</v>
      </c>
      <c r="E44" s="827">
        <v>3.5060000000000286</v>
      </c>
      <c r="F44" s="828">
        <v>1.1203751523676475E-2</v>
      </c>
      <c r="G44" s="765">
        <v>8.6679274681680685E-2</v>
      </c>
      <c r="H44" s="765">
        <v>0.12227348554886364</v>
      </c>
      <c r="I44" s="765">
        <v>5.8981259458469104E-2</v>
      </c>
    </row>
    <row r="45" spans="1:9" s="268" customFormat="1">
      <c r="A45" s="370" t="s">
        <v>128</v>
      </c>
      <c r="B45" s="371">
        <v>275.0086</v>
      </c>
      <c r="C45" s="372">
        <v>272.59280000000001</v>
      </c>
      <c r="D45" s="371">
        <v>275.67599999999999</v>
      </c>
      <c r="E45" s="827">
        <v>3.0831999999999766</v>
      </c>
      <c r="F45" s="828">
        <v>8.1403874070706816E-3</v>
      </c>
      <c r="G45" s="765">
        <v>7.2585646210692856E-2</v>
      </c>
      <c r="H45" s="765">
        <v>0.10203172229348478</v>
      </c>
      <c r="I45" s="765">
        <v>5.3197988842030197E-2</v>
      </c>
    </row>
    <row r="46" spans="1:9" s="268" customFormat="1">
      <c r="A46" s="370" t="s">
        <v>131</v>
      </c>
      <c r="B46" s="371">
        <v>286.32010000000002</v>
      </c>
      <c r="C46" s="372">
        <v>283.93200000000002</v>
      </c>
      <c r="D46" s="371">
        <v>286.95679999999999</v>
      </c>
      <c r="E46" s="827">
        <v>3.0247999999999706</v>
      </c>
      <c r="F46" s="828">
        <v>8.7014206789357562E-3</v>
      </c>
      <c r="G46" s="765">
        <v>5.2546815377941813E-2</v>
      </c>
      <c r="H46" s="765">
        <v>7.1341548745050609E-2</v>
      </c>
      <c r="I46" s="765">
        <v>5.537529372458172E-2</v>
      </c>
    </row>
    <row r="47" spans="1:9" s="268" customFormat="1">
      <c r="A47" s="719" t="s">
        <v>134</v>
      </c>
      <c r="B47" s="720">
        <v>283.92988839544296</v>
      </c>
      <c r="C47" s="721">
        <v>281.66783708048712</v>
      </c>
      <c r="D47" s="720">
        <v>284.4546127670597</v>
      </c>
      <c r="E47" s="829">
        <v>2.7867756865725823</v>
      </c>
      <c r="F47" s="830">
        <v>8.2765120065608766E-3</v>
      </c>
      <c r="G47" s="811">
        <v>6.0664354448002777E-2</v>
      </c>
      <c r="H47" s="811">
        <v>8.3004178976483267E-2</v>
      </c>
      <c r="I47" s="811">
        <v>5.4922097568199879E-2</v>
      </c>
    </row>
    <row r="48" spans="1:9" s="268" customFormat="1">
      <c r="A48" s="370" t="s">
        <v>123</v>
      </c>
      <c r="B48" s="371">
        <v>134.21600000000001</v>
      </c>
      <c r="C48" s="372">
        <v>134.18979999999999</v>
      </c>
      <c r="D48" s="371">
        <v>134.2971</v>
      </c>
      <c r="E48" s="827">
        <v>0.10730000000000928</v>
      </c>
      <c r="F48" s="828">
        <v>-3.8356266408479112E-4</v>
      </c>
      <c r="G48" s="765">
        <v>7.4763549016665376E-3</v>
      </c>
      <c r="H48" s="765">
        <v>1.0826300944806633E-2</v>
      </c>
      <c r="I48" s="765">
        <v>4.1719025611888005E-2</v>
      </c>
    </row>
    <row r="49" spans="1:9" s="268" customFormat="1">
      <c r="A49" s="370" t="s">
        <v>126</v>
      </c>
      <c r="B49" s="371">
        <v>143.1953</v>
      </c>
      <c r="C49" s="372">
        <v>143.126</v>
      </c>
      <c r="D49" s="371">
        <v>143.35820000000001</v>
      </c>
      <c r="E49" s="827">
        <v>0.23220000000000596</v>
      </c>
      <c r="F49" s="828">
        <v>-2.86938236370049E-4</v>
      </c>
      <c r="G49" s="765">
        <v>7.8916565369762104E-3</v>
      </c>
      <c r="H49" s="765">
        <v>1.2581311463121914E-2</v>
      </c>
      <c r="I49" s="765">
        <v>5.1130826276488017E-2</v>
      </c>
    </row>
    <row r="50" spans="1:9" s="268" customFormat="1">
      <c r="A50" s="370" t="s">
        <v>129</v>
      </c>
      <c r="B50" s="371">
        <v>139.0025</v>
      </c>
      <c r="C50" s="372">
        <v>138.9958</v>
      </c>
      <c r="D50" s="371">
        <v>139.13220000000001</v>
      </c>
      <c r="E50" s="827">
        <v>0.13640000000000896</v>
      </c>
      <c r="F50" s="828">
        <v>-5.6010767872394229E-4</v>
      </c>
      <c r="G50" s="765">
        <v>1.5707805986979739E-3</v>
      </c>
      <c r="H50" s="765">
        <v>9.6884767561544738E-3</v>
      </c>
      <c r="I50" s="765">
        <v>4.6801295785180663E-2</v>
      </c>
    </row>
    <row r="51" spans="1:9" s="268" customFormat="1">
      <c r="A51" s="370" t="s">
        <v>132</v>
      </c>
      <c r="B51" s="371">
        <v>141.19200000000001</v>
      </c>
      <c r="C51" s="372">
        <v>141.1267</v>
      </c>
      <c r="D51" s="371">
        <v>141.3621</v>
      </c>
      <c r="E51" s="827">
        <v>0.2353999999999985</v>
      </c>
      <c r="F51" s="1047">
        <v>4.9580337854626677E-5</v>
      </c>
      <c r="G51" s="765">
        <v>4.0377118589831618E-3</v>
      </c>
      <c r="H51" s="765">
        <v>6.9563803429837368E-3</v>
      </c>
      <c r="I51" s="765">
        <v>4.9076012778164868E-2</v>
      </c>
    </row>
    <row r="52" spans="1:9" s="268" customFormat="1">
      <c r="A52" s="719" t="s">
        <v>135</v>
      </c>
      <c r="B52" s="720">
        <v>138.27449396650169</v>
      </c>
      <c r="C52" s="721">
        <v>138.23919842501155</v>
      </c>
      <c r="D52" s="720">
        <v>138.39630935864048</v>
      </c>
      <c r="E52" s="829">
        <v>0.15711093362892825</v>
      </c>
      <c r="F52" s="830">
        <v>-2.4630160179195393E-4</v>
      </c>
      <c r="G52" s="811">
        <v>5.3810088992372052E-3</v>
      </c>
      <c r="H52" s="811">
        <v>9.5282915759726805E-3</v>
      </c>
      <c r="I52" s="811">
        <v>4.6038118335246958E-2</v>
      </c>
    </row>
    <row r="53" spans="1:9" s="268" customFormat="1" ht="12.75" customHeight="1">
      <c r="A53" s="23" t="s">
        <v>576</v>
      </c>
      <c r="G53" s="762"/>
      <c r="H53" s="762"/>
      <c r="I53" s="762"/>
    </row>
    <row r="54" spans="1:9" s="268" customFormat="1" ht="25.5" customHeight="1">
      <c r="A54" s="1091" t="s">
        <v>136</v>
      </c>
      <c r="B54" s="1091"/>
      <c r="C54" s="1091"/>
      <c r="D54" s="1091"/>
      <c r="E54" s="1091"/>
      <c r="F54" s="1091"/>
      <c r="G54" s="1091"/>
      <c r="H54" s="1091"/>
      <c r="I54" s="1091"/>
    </row>
    <row r="55" spans="1:9" s="268" customFormat="1" ht="20.25" customHeight="1">
      <c r="A55" s="1090" t="s">
        <v>181</v>
      </c>
      <c r="B55" s="1090"/>
      <c r="C55" s="1090"/>
      <c r="D55" s="1090"/>
      <c r="E55" s="1090"/>
      <c r="F55" s="1090"/>
      <c r="G55" s="1090"/>
      <c r="H55" s="1090"/>
      <c r="I55" s="1090"/>
    </row>
    <row r="56" spans="1:9" s="268" customFormat="1" ht="12.75" customHeight="1">
      <c r="A56" s="181" t="s">
        <v>137</v>
      </c>
      <c r="B56" s="181"/>
      <c r="C56" s="181"/>
      <c r="D56" s="181"/>
      <c r="E56" s="181"/>
    </row>
    <row r="57" spans="1:9" s="268" customFormat="1">
      <c r="A57" s="572" t="s">
        <v>986</v>
      </c>
      <c r="B57" s="182"/>
      <c r="C57" s="182"/>
      <c r="D57" s="182"/>
      <c r="E57" s="182"/>
      <c r="F57" s="140"/>
    </row>
    <row r="58" spans="1:9" s="268" customFormat="1" ht="12.75" customHeight="1">
      <c r="F58" s="182"/>
    </row>
    <row r="59" spans="1:9" s="268" customFormat="1" ht="12.75" customHeight="1">
      <c r="A59" s="181"/>
    </row>
    <row r="60" spans="1:9" s="268" customFormat="1" ht="12.75" customHeight="1">
      <c r="A60" s="630" t="s">
        <v>83</v>
      </c>
    </row>
    <row r="61" spans="1:9" s="268" customFormat="1" ht="12.75" customHeight="1"/>
    <row r="62" spans="1:9" s="268" customFormat="1" ht="12.75" customHeight="1"/>
    <row r="63" spans="1:9" s="268" customFormat="1" ht="12.75" customHeight="1">
      <c r="I63" s="68" t="s">
        <v>845</v>
      </c>
    </row>
  </sheetData>
  <mergeCells count="11">
    <mergeCell ref="A4:A8"/>
    <mergeCell ref="B6:C6"/>
    <mergeCell ref="D6:E6"/>
    <mergeCell ref="B5:C5"/>
    <mergeCell ref="D5:E5"/>
    <mergeCell ref="B4:E4"/>
    <mergeCell ref="B35:E35"/>
    <mergeCell ref="F35:I35"/>
    <mergeCell ref="A36:A37"/>
    <mergeCell ref="A55:I55"/>
    <mergeCell ref="A54:I54"/>
  </mergeCells>
  <hyperlinks>
    <hyperlink ref="A60" location="'2 Sadržaj'!A1" display="Sadržaj / Contents"/>
  </hyperlinks>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4.4"/>
  <cols>
    <col min="1" max="1" width="16.88671875" customWidth="1"/>
    <col min="2" max="2" width="6.5546875" bestFit="1" customWidth="1"/>
    <col min="3" max="3" width="6.109375" bestFit="1" customWidth="1"/>
    <col min="4" max="4" width="6.44140625" bestFit="1" customWidth="1"/>
    <col min="5" max="5" width="6.109375" bestFit="1" customWidth="1"/>
    <col min="6" max="6" width="6.44140625" bestFit="1" customWidth="1"/>
    <col min="7" max="7" width="6.109375" bestFit="1" customWidth="1"/>
    <col min="8" max="8" width="6.44140625" bestFit="1" customWidth="1"/>
    <col min="9" max="9" width="6.109375" bestFit="1" customWidth="1"/>
    <col min="10" max="10" width="7.88671875" bestFit="1" customWidth="1"/>
    <col min="11" max="11" width="6.109375" bestFit="1" customWidth="1"/>
    <col min="12" max="12" width="8.88671875" bestFit="1" customWidth="1"/>
    <col min="13" max="13" width="6.109375" bestFit="1" customWidth="1"/>
    <col min="14" max="14" width="8.88671875" bestFit="1" customWidth="1"/>
    <col min="15" max="15" width="6.109375" bestFit="1" customWidth="1"/>
    <col min="16" max="16" width="8.88671875" customWidth="1"/>
    <col min="17" max="17" width="6.109375" bestFit="1" customWidth="1"/>
    <col min="18" max="18" width="8.88671875" bestFit="1" customWidth="1"/>
    <col min="19" max="19" width="6.109375" bestFit="1" customWidth="1"/>
    <col min="20" max="20" width="9.5546875" bestFit="1" customWidth="1"/>
    <col min="21" max="21" width="7.109375" bestFit="1" customWidth="1"/>
    <col min="22" max="22" width="7.5546875" bestFit="1" customWidth="1"/>
    <col min="23" max="23" width="6.109375" bestFit="1" customWidth="1"/>
    <col min="24" max="24" width="7.5546875" bestFit="1" customWidth="1"/>
    <col min="25" max="25" width="6.109375" bestFit="1" customWidth="1"/>
    <col min="26" max="26" width="7.5546875" bestFit="1" customWidth="1"/>
    <col min="27" max="27" width="6.109375" bestFit="1" customWidth="1"/>
    <col min="28" max="28" width="7.88671875" bestFit="1" customWidth="1"/>
    <col min="29" max="29" width="6.109375" bestFit="1" customWidth="1"/>
    <col min="30" max="30" width="7.88671875" bestFit="1" customWidth="1"/>
    <col min="31" max="31" width="6.109375" bestFit="1" customWidth="1"/>
    <col min="32" max="32" width="9.5546875" bestFit="1" customWidth="1"/>
    <col min="33" max="33" width="6.109375" bestFit="1" customWidth="1"/>
    <col min="34" max="34" width="10.109375" bestFit="1" customWidth="1"/>
  </cols>
  <sheetData>
    <row r="1" spans="1:35" ht="12.75" customHeight="1">
      <c r="A1" s="153" t="s">
        <v>687</v>
      </c>
      <c r="AG1" s="140" t="str">
        <f>Naslovnica!A20</f>
        <v>Listopad 2021.</v>
      </c>
    </row>
    <row r="2" spans="1:35" ht="12.75" customHeight="1">
      <c r="A2" s="567" t="s">
        <v>975</v>
      </c>
      <c r="AG2" s="545" t="str">
        <f>Naslovnica!A24</f>
        <v>October 2021</v>
      </c>
    </row>
    <row r="3" spans="1:35" ht="12.75" customHeight="1">
      <c r="A3" s="67"/>
      <c r="AG3" s="66"/>
    </row>
    <row r="4" spans="1:35" ht="12.75" customHeight="1">
      <c r="I4" s="180"/>
      <c r="J4" s="180"/>
      <c r="K4" s="180"/>
      <c r="AG4" s="14" t="s">
        <v>553</v>
      </c>
    </row>
    <row r="5" spans="1:35" ht="15" customHeight="1">
      <c r="A5" s="722" t="s">
        <v>138</v>
      </c>
      <c r="B5" s="1097" t="s">
        <v>595</v>
      </c>
      <c r="C5" s="1097"/>
      <c r="D5" s="1097"/>
      <c r="E5" s="1097"/>
      <c r="F5" s="1097"/>
      <c r="G5" s="1097"/>
      <c r="H5" s="1097"/>
      <c r="I5" s="1097"/>
      <c r="J5" s="1098" t="s">
        <v>589</v>
      </c>
      <c r="K5" s="1098"/>
      <c r="L5" s="1097" t="s">
        <v>594</v>
      </c>
      <c r="M5" s="1097"/>
      <c r="N5" s="1097"/>
      <c r="O5" s="1097"/>
      <c r="P5" s="1097"/>
      <c r="Q5" s="1097"/>
      <c r="R5" s="1097"/>
      <c r="S5" s="1097"/>
      <c r="T5" s="1098" t="s">
        <v>590</v>
      </c>
      <c r="U5" s="1098"/>
      <c r="V5" s="1097" t="s">
        <v>593</v>
      </c>
      <c r="W5" s="1097"/>
      <c r="X5" s="1097"/>
      <c r="Y5" s="1097"/>
      <c r="Z5" s="1097"/>
      <c r="AA5" s="1097"/>
      <c r="AB5" s="1097"/>
      <c r="AC5" s="1097"/>
      <c r="AD5" s="1098" t="s">
        <v>591</v>
      </c>
      <c r="AE5" s="1098"/>
      <c r="AF5" s="1100" t="s">
        <v>592</v>
      </c>
      <c r="AG5" s="1100"/>
    </row>
    <row r="6" spans="1:35" ht="22.5" customHeight="1">
      <c r="A6" s="1099" t="s">
        <v>596</v>
      </c>
      <c r="B6" s="1088" t="s">
        <v>139</v>
      </c>
      <c r="C6" s="1088"/>
      <c r="D6" s="1088" t="s">
        <v>140</v>
      </c>
      <c r="E6" s="1088"/>
      <c r="F6" s="1088" t="s">
        <v>141</v>
      </c>
      <c r="G6" s="1088"/>
      <c r="H6" s="1088" t="s">
        <v>142</v>
      </c>
      <c r="I6" s="1088"/>
      <c r="J6" s="1098"/>
      <c r="K6" s="1098"/>
      <c r="L6" s="1088" t="s">
        <v>139</v>
      </c>
      <c r="M6" s="1088"/>
      <c r="N6" s="1088" t="s">
        <v>140</v>
      </c>
      <c r="O6" s="1088"/>
      <c r="P6" s="1088" t="s">
        <v>141</v>
      </c>
      <c r="Q6" s="1088"/>
      <c r="R6" s="1088" t="s">
        <v>142</v>
      </c>
      <c r="S6" s="1088"/>
      <c r="T6" s="1098"/>
      <c r="U6" s="1098"/>
      <c r="V6" s="1088" t="s">
        <v>139</v>
      </c>
      <c r="W6" s="1088"/>
      <c r="X6" s="1088" t="s">
        <v>140</v>
      </c>
      <c r="Y6" s="1088"/>
      <c r="Z6" s="1088" t="s">
        <v>141</v>
      </c>
      <c r="AA6" s="1088"/>
      <c r="AB6" s="1088" t="s">
        <v>142</v>
      </c>
      <c r="AC6" s="1088"/>
      <c r="AD6" s="1098"/>
      <c r="AE6" s="1098"/>
      <c r="AF6" s="1100"/>
      <c r="AG6" s="1100"/>
    </row>
    <row r="7" spans="1:35">
      <c r="A7" s="1099"/>
      <c r="B7" s="722" t="s">
        <v>31</v>
      </c>
      <c r="C7" s="722" t="s">
        <v>32</v>
      </c>
      <c r="D7" s="722" t="s">
        <v>31</v>
      </c>
      <c r="E7" s="722" t="s">
        <v>32</v>
      </c>
      <c r="F7" s="722" t="s">
        <v>31</v>
      </c>
      <c r="G7" s="722" t="s">
        <v>32</v>
      </c>
      <c r="H7" s="722" t="s">
        <v>31</v>
      </c>
      <c r="I7" s="722" t="s">
        <v>32</v>
      </c>
      <c r="J7" s="722" t="s">
        <v>31</v>
      </c>
      <c r="K7" s="722" t="s">
        <v>32</v>
      </c>
      <c r="L7" s="722" t="s">
        <v>31</v>
      </c>
      <c r="M7" s="722" t="s">
        <v>32</v>
      </c>
      <c r="N7" s="722" t="s">
        <v>31</v>
      </c>
      <c r="O7" s="722" t="s">
        <v>32</v>
      </c>
      <c r="P7" s="722" t="s">
        <v>31</v>
      </c>
      <c r="Q7" s="722" t="s">
        <v>32</v>
      </c>
      <c r="R7" s="722" t="s">
        <v>31</v>
      </c>
      <c r="S7" s="722" t="s">
        <v>32</v>
      </c>
      <c r="T7" s="722" t="s">
        <v>31</v>
      </c>
      <c r="U7" s="722" t="s">
        <v>32</v>
      </c>
      <c r="V7" s="722" t="s">
        <v>31</v>
      </c>
      <c r="W7" s="722" t="s">
        <v>32</v>
      </c>
      <c r="X7" s="722" t="s">
        <v>31</v>
      </c>
      <c r="Y7" s="722" t="s">
        <v>32</v>
      </c>
      <c r="Z7" s="722" t="s">
        <v>31</v>
      </c>
      <c r="AA7" s="722" t="s">
        <v>32</v>
      </c>
      <c r="AB7" s="722" t="s">
        <v>31</v>
      </c>
      <c r="AC7" s="722" t="s">
        <v>32</v>
      </c>
      <c r="AD7" s="722" t="s">
        <v>31</v>
      </c>
      <c r="AE7" s="722" t="s">
        <v>32</v>
      </c>
      <c r="AF7" s="722" t="s">
        <v>31</v>
      </c>
      <c r="AG7" s="722" t="s">
        <v>32</v>
      </c>
    </row>
    <row r="8" spans="1:35">
      <c r="A8" s="1099"/>
      <c r="B8" s="723" t="s">
        <v>29</v>
      </c>
      <c r="C8" s="723" t="s">
        <v>30</v>
      </c>
      <c r="D8" s="723" t="s">
        <v>29</v>
      </c>
      <c r="E8" s="723" t="s">
        <v>30</v>
      </c>
      <c r="F8" s="723" t="s">
        <v>29</v>
      </c>
      <c r="G8" s="723" t="s">
        <v>30</v>
      </c>
      <c r="H8" s="723" t="s">
        <v>29</v>
      </c>
      <c r="I8" s="723" t="s">
        <v>30</v>
      </c>
      <c r="J8" s="723" t="s">
        <v>29</v>
      </c>
      <c r="K8" s="723" t="s">
        <v>30</v>
      </c>
      <c r="L8" s="723" t="s">
        <v>29</v>
      </c>
      <c r="M8" s="723" t="s">
        <v>30</v>
      </c>
      <c r="N8" s="723" t="s">
        <v>29</v>
      </c>
      <c r="O8" s="723" t="s">
        <v>30</v>
      </c>
      <c r="P8" s="723" t="s">
        <v>29</v>
      </c>
      <c r="Q8" s="723" t="s">
        <v>30</v>
      </c>
      <c r="R8" s="723" t="s">
        <v>29</v>
      </c>
      <c r="S8" s="723" t="s">
        <v>30</v>
      </c>
      <c r="T8" s="723" t="s">
        <v>29</v>
      </c>
      <c r="U8" s="723" t="s">
        <v>30</v>
      </c>
      <c r="V8" s="723" t="s">
        <v>29</v>
      </c>
      <c r="W8" s="723" t="s">
        <v>30</v>
      </c>
      <c r="X8" s="723" t="s">
        <v>29</v>
      </c>
      <c r="Y8" s="723" t="s">
        <v>30</v>
      </c>
      <c r="Z8" s="723" t="s">
        <v>29</v>
      </c>
      <c r="AA8" s="723" t="s">
        <v>30</v>
      </c>
      <c r="AB8" s="723" t="s">
        <v>29</v>
      </c>
      <c r="AC8" s="723" t="s">
        <v>30</v>
      </c>
      <c r="AD8" s="723" t="s">
        <v>29</v>
      </c>
      <c r="AE8" s="723" t="s">
        <v>30</v>
      </c>
      <c r="AF8" s="723" t="s">
        <v>29</v>
      </c>
      <c r="AG8" s="723" t="s">
        <v>30</v>
      </c>
    </row>
    <row r="9" spans="1:35" ht="19.2">
      <c r="A9" s="373" t="s">
        <v>443</v>
      </c>
      <c r="B9" s="374">
        <v>13582.060579999999</v>
      </c>
      <c r="C9" s="375">
        <v>2.921210070091031E-2</v>
      </c>
      <c r="D9" s="374">
        <v>11470.21416</v>
      </c>
      <c r="E9" s="375">
        <v>4.6941540044268211E-2</v>
      </c>
      <c r="F9" s="374">
        <v>17142.463940000001</v>
      </c>
      <c r="G9" s="375">
        <v>5.8483979657129363E-2</v>
      </c>
      <c r="H9" s="374">
        <v>29643.971219999999</v>
      </c>
      <c r="I9" s="375">
        <v>8.6330310616893419E-2</v>
      </c>
      <c r="J9" s="374">
        <v>71838.709900000002</v>
      </c>
      <c r="K9" s="375">
        <v>5.3380336631229167E-2</v>
      </c>
      <c r="L9" s="374">
        <v>220770.66974000001</v>
      </c>
      <c r="M9" s="375">
        <v>4.8646586422031604E-3</v>
      </c>
      <c r="N9" s="374">
        <v>257001.70309999998</v>
      </c>
      <c r="O9" s="375">
        <v>1.4391468038998953E-2</v>
      </c>
      <c r="P9" s="374">
        <v>313769.90100999997</v>
      </c>
      <c r="Q9" s="375">
        <v>1.4811679058845943E-2</v>
      </c>
      <c r="R9" s="374">
        <v>1155578.1402199999</v>
      </c>
      <c r="S9" s="375">
        <v>3.1938061067565054E-2</v>
      </c>
      <c r="T9" s="374">
        <v>1947120.4140699999</v>
      </c>
      <c r="U9" s="375">
        <v>1.6144435698518061E-2</v>
      </c>
      <c r="V9" s="374">
        <v>123970.93056000001</v>
      </c>
      <c r="W9" s="375">
        <v>3.6278652427138153E-2</v>
      </c>
      <c r="X9" s="374">
        <v>33293.447180000003</v>
      </c>
      <c r="Y9" s="375">
        <v>3.5293168271769385E-2</v>
      </c>
      <c r="Z9" s="374">
        <v>74648.090030000007</v>
      </c>
      <c r="AA9" s="375">
        <v>5.2837921469671527E-2</v>
      </c>
      <c r="AB9" s="374">
        <v>227827.95062000002</v>
      </c>
      <c r="AC9" s="375">
        <v>8.1078161163781817E-2</v>
      </c>
      <c r="AD9" s="374">
        <v>459740.41839000006</v>
      </c>
      <c r="AE9" s="375">
        <v>5.3562319354112813E-2</v>
      </c>
      <c r="AF9" s="374">
        <v>2478699.5423599998</v>
      </c>
      <c r="AG9" s="375">
        <v>1.8988721743940326E-2</v>
      </c>
    </row>
    <row r="10" spans="1:35" ht="19.2">
      <c r="A10" s="373" t="s">
        <v>444</v>
      </c>
      <c r="B10" s="376">
        <v>15849.496429999999</v>
      </c>
      <c r="C10" s="377">
        <v>3.4088869140640986E-2</v>
      </c>
      <c r="D10" s="376">
        <v>1174.8152600000001</v>
      </c>
      <c r="E10" s="377">
        <v>4.8078995564200845E-3</v>
      </c>
      <c r="F10" s="376">
        <v>977.03372000000002</v>
      </c>
      <c r="G10" s="377">
        <v>3.3332909670865797E-3</v>
      </c>
      <c r="H10" s="376">
        <v>667.0856</v>
      </c>
      <c r="I10" s="377">
        <v>1.9427122846888498E-3</v>
      </c>
      <c r="J10" s="376">
        <v>18668.431009999997</v>
      </c>
      <c r="K10" s="377">
        <v>1.3871729226176951E-2</v>
      </c>
      <c r="L10" s="376">
        <v>457477.06633</v>
      </c>
      <c r="M10" s="377">
        <v>1.008045936062477E-2</v>
      </c>
      <c r="N10" s="376">
        <v>49007.072399999997</v>
      </c>
      <c r="O10" s="377">
        <v>2.7442764293864625E-3</v>
      </c>
      <c r="P10" s="376">
        <v>63680.930329999996</v>
      </c>
      <c r="Q10" s="377">
        <v>3.0060929973860927E-3</v>
      </c>
      <c r="R10" s="376">
        <v>233248.88767</v>
      </c>
      <c r="S10" s="377">
        <v>6.4465715982891776E-3</v>
      </c>
      <c r="T10" s="376">
        <v>803413.95672999998</v>
      </c>
      <c r="U10" s="375">
        <v>6.6614601079587627E-3</v>
      </c>
      <c r="V10" s="376">
        <v>408.22421000000003</v>
      </c>
      <c r="W10" s="377">
        <v>1.1946207195537126E-4</v>
      </c>
      <c r="X10" s="376">
        <v>3.8765999999999998</v>
      </c>
      <c r="Y10" s="377">
        <v>4.1094421788960934E-6</v>
      </c>
      <c r="Z10" s="376">
        <v>750.09080000000006</v>
      </c>
      <c r="AA10" s="377">
        <v>5.3093439858401014E-4</v>
      </c>
      <c r="AB10" s="376">
        <v>248.50399999999999</v>
      </c>
      <c r="AC10" s="377">
        <v>8.8436240184814764E-5</v>
      </c>
      <c r="AD10" s="376">
        <v>1410.69561</v>
      </c>
      <c r="AE10" s="377">
        <v>1.6435389570243738E-4</v>
      </c>
      <c r="AF10" s="376">
        <v>823493.08334999997</v>
      </c>
      <c r="AG10" s="375">
        <v>6.3085826864293327E-3</v>
      </c>
    </row>
    <row r="11" spans="1:35" ht="28.8">
      <c r="A11" s="373" t="s">
        <v>445</v>
      </c>
      <c r="B11" s="376">
        <v>453540.50675</v>
      </c>
      <c r="C11" s="377">
        <v>0.97546840386150679</v>
      </c>
      <c r="D11" s="376">
        <v>232553.40499000001</v>
      </c>
      <c r="E11" s="377">
        <v>0.95171849631524308</v>
      </c>
      <c r="F11" s="376">
        <v>275089.67979999998</v>
      </c>
      <c r="G11" s="377">
        <v>0.93850798191087981</v>
      </c>
      <c r="H11" s="376">
        <v>313638.95506999997</v>
      </c>
      <c r="I11" s="377">
        <v>0.91339140130061758</v>
      </c>
      <c r="J11" s="376">
        <v>1274822.5466099998</v>
      </c>
      <c r="K11" s="377">
        <v>0.94726724321538269</v>
      </c>
      <c r="L11" s="376">
        <v>45199707.696589999</v>
      </c>
      <c r="M11" s="377">
        <v>0.99597083675211762</v>
      </c>
      <c r="N11" s="376">
        <v>17562667.170609999</v>
      </c>
      <c r="O11" s="377">
        <v>0.98346649153162757</v>
      </c>
      <c r="P11" s="376">
        <v>20835182.62043</v>
      </c>
      <c r="Q11" s="377">
        <v>0.98353614260922573</v>
      </c>
      <c r="R11" s="376">
        <v>35195358.230269998</v>
      </c>
      <c r="S11" s="377">
        <v>0.97273517153862887</v>
      </c>
      <c r="T11" s="376">
        <v>118792915.71790001</v>
      </c>
      <c r="U11" s="377">
        <v>0.98496455349584977</v>
      </c>
      <c r="V11" s="376">
        <v>3305962.7064499999</v>
      </c>
      <c r="W11" s="377">
        <v>0.96745157451515129</v>
      </c>
      <c r="X11" s="376">
        <v>915836.58571999997</v>
      </c>
      <c r="Y11" s="377">
        <v>0.97084493998193166</v>
      </c>
      <c r="Z11" s="376">
        <v>1375024.7408699999</v>
      </c>
      <c r="AA11" s="377">
        <v>0.97327941341494628</v>
      </c>
      <c r="AB11" s="376">
        <v>2595757.7613499998</v>
      </c>
      <c r="AC11" s="377">
        <v>0.92376403134092677</v>
      </c>
      <c r="AD11" s="376">
        <v>8192581.7943900004</v>
      </c>
      <c r="AE11" s="377">
        <v>0.95448140918852165</v>
      </c>
      <c r="AF11" s="376">
        <v>128260320.0589</v>
      </c>
      <c r="AG11" s="377">
        <v>0.98257150040392194</v>
      </c>
    </row>
    <row r="12" spans="1:35" ht="19.2">
      <c r="A12" s="373" t="s">
        <v>446</v>
      </c>
      <c r="B12" s="378">
        <v>327819.38487999997</v>
      </c>
      <c r="C12" s="379">
        <v>0.70506922174433673</v>
      </c>
      <c r="D12" s="378">
        <v>148127.54672000001</v>
      </c>
      <c r="E12" s="379">
        <v>0.60620796342795491</v>
      </c>
      <c r="F12" s="378">
        <v>178708.60162999999</v>
      </c>
      <c r="G12" s="379">
        <v>0.60969008065960406</v>
      </c>
      <c r="H12" s="378">
        <v>195023.66080000001</v>
      </c>
      <c r="I12" s="379">
        <v>0.56795538929509393</v>
      </c>
      <c r="J12" s="378">
        <v>849679.1940299999</v>
      </c>
      <c r="K12" s="379">
        <v>0.63136102345113077</v>
      </c>
      <c r="L12" s="378">
        <v>35542214.887620002</v>
      </c>
      <c r="M12" s="379">
        <v>0.78316899169498555</v>
      </c>
      <c r="N12" s="378">
        <v>12953023.76561</v>
      </c>
      <c r="O12" s="379">
        <v>0.72533771287358517</v>
      </c>
      <c r="P12" s="378">
        <v>14927784.347620001</v>
      </c>
      <c r="Q12" s="379">
        <v>0.70467418992354114</v>
      </c>
      <c r="R12" s="378">
        <v>26051733.076700002</v>
      </c>
      <c r="S12" s="379">
        <v>0.72002213693757144</v>
      </c>
      <c r="T12" s="378">
        <v>89474756.077550009</v>
      </c>
      <c r="U12" s="379">
        <v>0.74187473753365041</v>
      </c>
      <c r="V12" s="378">
        <v>3243761.8034099997</v>
      </c>
      <c r="W12" s="379">
        <v>0.94924920294426007</v>
      </c>
      <c r="X12" s="378">
        <v>863644.14809999999</v>
      </c>
      <c r="Y12" s="379">
        <v>0.91551764168573613</v>
      </c>
      <c r="Z12" s="378">
        <v>1271473.13457</v>
      </c>
      <c r="AA12" s="379">
        <v>0.89998280743964476</v>
      </c>
      <c r="AB12" s="378">
        <v>2433086.2698000004</v>
      </c>
      <c r="AC12" s="379">
        <v>0.86587339337156677</v>
      </c>
      <c r="AD12" s="378">
        <v>7811965.3558799997</v>
      </c>
      <c r="AE12" s="379">
        <v>0.91013747418647994</v>
      </c>
      <c r="AF12" s="378">
        <v>98136400.627460003</v>
      </c>
      <c r="AG12" s="379">
        <v>0.75179939021267672</v>
      </c>
    </row>
    <row r="13" spans="1:35" ht="19.2">
      <c r="A13" s="380" t="s">
        <v>447</v>
      </c>
      <c r="B13" s="378">
        <v>120760.18395000001</v>
      </c>
      <c r="C13" s="379">
        <v>0.25972926813494251</v>
      </c>
      <c r="D13" s="378">
        <v>60311.545079999996</v>
      </c>
      <c r="E13" s="379">
        <v>0.24682336083814738</v>
      </c>
      <c r="F13" s="378">
        <v>91826.316730000006</v>
      </c>
      <c r="G13" s="379">
        <v>0.3132786779323648</v>
      </c>
      <c r="H13" s="378">
        <v>68188.469450000004</v>
      </c>
      <c r="I13" s="379">
        <v>0.19858107756282756</v>
      </c>
      <c r="J13" s="378">
        <v>341086.51520999998</v>
      </c>
      <c r="K13" s="379">
        <v>0.25344710432060064</v>
      </c>
      <c r="L13" s="378">
        <v>5100368.2329799999</v>
      </c>
      <c r="M13" s="379">
        <v>0.11238608114114522</v>
      </c>
      <c r="N13" s="378">
        <v>2896154.0138000003</v>
      </c>
      <c r="O13" s="379">
        <v>0.16217755533473444</v>
      </c>
      <c r="P13" s="378">
        <v>3375123.82076</v>
      </c>
      <c r="Q13" s="379">
        <v>0.15932455807916948</v>
      </c>
      <c r="R13" s="378">
        <v>3464173.9000300001</v>
      </c>
      <c r="S13" s="379">
        <v>9.574341510714246E-2</v>
      </c>
      <c r="T13" s="378">
        <v>14835819.967570001</v>
      </c>
      <c r="U13" s="379">
        <v>0.12301033863672153</v>
      </c>
      <c r="V13" s="378">
        <v>0</v>
      </c>
      <c r="W13" s="379">
        <v>0</v>
      </c>
      <c r="X13" s="378">
        <v>0</v>
      </c>
      <c r="Y13" s="379">
        <v>0</v>
      </c>
      <c r="Z13" s="378">
        <v>0</v>
      </c>
      <c r="AA13" s="379">
        <v>0</v>
      </c>
      <c r="AB13" s="378">
        <v>0</v>
      </c>
      <c r="AC13" s="379">
        <v>0</v>
      </c>
      <c r="AD13" s="378">
        <v>0</v>
      </c>
      <c r="AE13" s="379">
        <v>0</v>
      </c>
      <c r="AF13" s="378">
        <v>15176906.482780002</v>
      </c>
      <c r="AG13" s="379">
        <v>0.11626663466477435</v>
      </c>
      <c r="AH13" s="135"/>
      <c r="AI13" s="77"/>
    </row>
    <row r="14" spans="1:35" ht="19.2">
      <c r="A14" s="380" t="s">
        <v>448</v>
      </c>
      <c r="B14" s="378">
        <v>154412.99302000002</v>
      </c>
      <c r="C14" s="379">
        <v>0.33210924624142713</v>
      </c>
      <c r="D14" s="378">
        <v>69938.054879999996</v>
      </c>
      <c r="E14" s="379">
        <v>0.28621959084395576</v>
      </c>
      <c r="F14" s="378">
        <v>84008.578980000006</v>
      </c>
      <c r="G14" s="379">
        <v>0.28660734193678961</v>
      </c>
      <c r="H14" s="378">
        <v>111228.53318000001</v>
      </c>
      <c r="I14" s="379">
        <v>0.32392400288165024</v>
      </c>
      <c r="J14" s="378">
        <v>419588.16006000002</v>
      </c>
      <c r="K14" s="379">
        <v>0.31177838886108478</v>
      </c>
      <c r="L14" s="378">
        <v>28229043.981320001</v>
      </c>
      <c r="M14" s="379">
        <v>0.62202403483482516</v>
      </c>
      <c r="N14" s="378">
        <v>8647073.8771200012</v>
      </c>
      <c r="O14" s="379">
        <v>0.48421502983197645</v>
      </c>
      <c r="P14" s="378">
        <v>10596112.368559999</v>
      </c>
      <c r="Q14" s="379">
        <v>0.50019525508782525</v>
      </c>
      <c r="R14" s="378">
        <v>21470384.56741</v>
      </c>
      <c r="S14" s="379">
        <v>0.59340206394653539</v>
      </c>
      <c r="T14" s="378">
        <v>68942614.794410005</v>
      </c>
      <c r="U14" s="379">
        <v>0.57163368191980635</v>
      </c>
      <c r="V14" s="378">
        <v>2686288.2188499998</v>
      </c>
      <c r="W14" s="379">
        <v>0.78611103563192586</v>
      </c>
      <c r="X14" s="378">
        <v>678865.77971000003</v>
      </c>
      <c r="Y14" s="379">
        <v>0.71964083706068671</v>
      </c>
      <c r="Z14" s="378">
        <v>1171655.2081500001</v>
      </c>
      <c r="AA14" s="379">
        <v>0.82932900028495682</v>
      </c>
      <c r="AB14" s="378">
        <v>2172580.6531100003</v>
      </c>
      <c r="AC14" s="379">
        <v>0.773166083682024</v>
      </c>
      <c r="AD14" s="378">
        <v>6709389.8598199999</v>
      </c>
      <c r="AE14" s="379">
        <v>0.78168128789161484</v>
      </c>
      <c r="AF14" s="378">
        <v>76071592.814290002</v>
      </c>
      <c r="AG14" s="379">
        <v>0.58276619811433661</v>
      </c>
      <c r="AH14" s="135"/>
      <c r="AI14" s="77"/>
    </row>
    <row r="15" spans="1:35" ht="19.2">
      <c r="A15" s="380" t="s">
        <v>449</v>
      </c>
      <c r="B15" s="378">
        <v>0</v>
      </c>
      <c r="C15" s="379">
        <v>0</v>
      </c>
      <c r="D15" s="378">
        <v>0</v>
      </c>
      <c r="E15" s="379">
        <v>0</v>
      </c>
      <c r="F15" s="378">
        <v>1277.0314900000001</v>
      </c>
      <c r="G15" s="379">
        <v>4.3567764788119247E-3</v>
      </c>
      <c r="H15" s="378">
        <v>0</v>
      </c>
      <c r="I15" s="379">
        <v>0</v>
      </c>
      <c r="J15" s="378">
        <v>1277.0314900000001</v>
      </c>
      <c r="K15" s="379">
        <v>9.4890861653516628E-4</v>
      </c>
      <c r="L15" s="378">
        <v>0</v>
      </c>
      <c r="M15" s="379">
        <v>0</v>
      </c>
      <c r="N15" s="378">
        <v>0</v>
      </c>
      <c r="O15" s="379">
        <v>0</v>
      </c>
      <c r="P15" s="378">
        <v>0</v>
      </c>
      <c r="Q15" s="379">
        <v>0</v>
      </c>
      <c r="R15" s="378">
        <v>0</v>
      </c>
      <c r="S15" s="379">
        <v>0</v>
      </c>
      <c r="T15" s="378">
        <v>0</v>
      </c>
      <c r="U15" s="379">
        <v>0</v>
      </c>
      <c r="V15" s="378">
        <v>0</v>
      </c>
      <c r="W15" s="379">
        <v>0</v>
      </c>
      <c r="X15" s="378">
        <v>0</v>
      </c>
      <c r="Y15" s="379">
        <v>0</v>
      </c>
      <c r="Z15" s="378">
        <v>1258.27583</v>
      </c>
      <c r="AA15" s="379">
        <v>8.9064140108617009E-4</v>
      </c>
      <c r="AB15" s="378">
        <v>0</v>
      </c>
      <c r="AC15" s="379">
        <v>0</v>
      </c>
      <c r="AD15" s="378">
        <v>1258.27583</v>
      </c>
      <c r="AE15" s="379">
        <v>1.4659614240149072E-4</v>
      </c>
      <c r="AF15" s="378">
        <v>2535.3073199999999</v>
      </c>
      <c r="AG15" s="379">
        <v>1.9422380329734623E-5</v>
      </c>
      <c r="AI15" s="77"/>
    </row>
    <row r="16" spans="1:35" ht="19.2">
      <c r="A16" s="380" t="s">
        <v>450</v>
      </c>
      <c r="B16" s="378">
        <v>8044.4672199999995</v>
      </c>
      <c r="C16" s="379">
        <v>1.7301924485733075E-2</v>
      </c>
      <c r="D16" s="378">
        <v>3271.35221</v>
      </c>
      <c r="E16" s="379">
        <v>1.3387920105287757E-2</v>
      </c>
      <c r="F16" s="378">
        <v>1596.67443</v>
      </c>
      <c r="G16" s="379">
        <v>5.4472843116377938E-3</v>
      </c>
      <c r="H16" s="378">
        <v>6826.3494199999996</v>
      </c>
      <c r="I16" s="379">
        <v>1.9879956751896018E-2</v>
      </c>
      <c r="J16" s="378">
        <v>19738.843279999997</v>
      </c>
      <c r="K16" s="379">
        <v>1.4667107753802739E-2</v>
      </c>
      <c r="L16" s="378">
        <v>302427.69972000003</v>
      </c>
      <c r="M16" s="379">
        <v>6.66396276650857E-3</v>
      </c>
      <c r="N16" s="378">
        <v>283704.22865</v>
      </c>
      <c r="O16" s="379">
        <v>1.5886744289615277E-2</v>
      </c>
      <c r="P16" s="378">
        <v>409836.05089000001</v>
      </c>
      <c r="Q16" s="379">
        <v>1.9346533982346727E-2</v>
      </c>
      <c r="R16" s="378">
        <v>451126.54516000004</v>
      </c>
      <c r="S16" s="379">
        <v>1.2468310577229072E-2</v>
      </c>
      <c r="T16" s="378">
        <v>1447094.5244200001</v>
      </c>
      <c r="U16" s="379">
        <v>1.1998500108343257E-2</v>
      </c>
      <c r="V16" s="378">
        <v>52985.8226</v>
      </c>
      <c r="W16" s="379">
        <v>1.550568534888153E-2</v>
      </c>
      <c r="X16" s="378">
        <v>52382.64662</v>
      </c>
      <c r="Y16" s="379">
        <v>5.5528931915192925E-2</v>
      </c>
      <c r="Z16" s="378">
        <v>73066.998609999995</v>
      </c>
      <c r="AA16" s="379">
        <v>5.1718782530513707E-2</v>
      </c>
      <c r="AB16" s="378">
        <v>87470.379300000001</v>
      </c>
      <c r="AC16" s="379">
        <v>3.1128478707914756E-2</v>
      </c>
      <c r="AD16" s="378">
        <v>265905.84713000001</v>
      </c>
      <c r="AE16" s="379">
        <v>3.0979512203821401E-2</v>
      </c>
      <c r="AF16" s="378">
        <v>1732739.21483</v>
      </c>
      <c r="AG16" s="379">
        <v>1.3274098874401547E-2</v>
      </c>
      <c r="AI16" s="77"/>
    </row>
    <row r="17" spans="1:35" ht="19.2">
      <c r="A17" s="381" t="s">
        <v>451</v>
      </c>
      <c r="B17" s="378">
        <v>0</v>
      </c>
      <c r="C17" s="379">
        <v>0</v>
      </c>
      <c r="D17" s="378">
        <v>82.064580000000007</v>
      </c>
      <c r="E17" s="379">
        <v>3.3584706567379839E-4</v>
      </c>
      <c r="F17" s="378">
        <v>0</v>
      </c>
      <c r="G17" s="379">
        <v>0</v>
      </c>
      <c r="H17" s="378">
        <v>0</v>
      </c>
      <c r="I17" s="379">
        <v>0</v>
      </c>
      <c r="J17" s="378">
        <v>82.064580000000007</v>
      </c>
      <c r="K17" s="379">
        <v>6.0978752430247026E-5</v>
      </c>
      <c r="L17" s="378">
        <v>6392.8687800000007</v>
      </c>
      <c r="M17" s="379">
        <v>1.4086619565779722E-4</v>
      </c>
      <c r="N17" s="378">
        <v>9316.8974399999988</v>
      </c>
      <c r="O17" s="379">
        <v>5.2172351433102686E-4</v>
      </c>
      <c r="P17" s="378">
        <v>24873.968489999999</v>
      </c>
      <c r="Q17" s="379">
        <v>1.1741892291382817E-3</v>
      </c>
      <c r="R17" s="378">
        <v>6028.6882500000002</v>
      </c>
      <c r="S17" s="379">
        <v>1.6662188975741189E-4</v>
      </c>
      <c r="T17" s="378">
        <v>46612.422959999996</v>
      </c>
      <c r="U17" s="379">
        <v>3.8648419470722716E-4</v>
      </c>
      <c r="V17" s="378">
        <v>0</v>
      </c>
      <c r="W17" s="379">
        <v>0</v>
      </c>
      <c r="X17" s="378">
        <v>0</v>
      </c>
      <c r="Y17" s="379">
        <v>0</v>
      </c>
      <c r="Z17" s="378">
        <v>0</v>
      </c>
      <c r="AA17" s="379">
        <v>0</v>
      </c>
      <c r="AB17" s="378">
        <v>0</v>
      </c>
      <c r="AC17" s="379">
        <v>0</v>
      </c>
      <c r="AD17" s="378">
        <v>0</v>
      </c>
      <c r="AE17" s="379">
        <v>0</v>
      </c>
      <c r="AF17" s="378">
        <v>46694.487539999995</v>
      </c>
      <c r="AG17" s="379">
        <v>3.5771525177623602E-4</v>
      </c>
      <c r="AH17" s="135"/>
      <c r="AI17" s="77"/>
    </row>
    <row r="18" spans="1:35" ht="19.2">
      <c r="A18" s="381" t="s">
        <v>452</v>
      </c>
      <c r="B18" s="378">
        <v>0</v>
      </c>
      <c r="C18" s="379">
        <v>0</v>
      </c>
      <c r="D18" s="378">
        <v>3324.4776400000001</v>
      </c>
      <c r="E18" s="379">
        <v>1.3605334485257274E-2</v>
      </c>
      <c r="F18" s="378">
        <v>0</v>
      </c>
      <c r="G18" s="379">
        <v>0</v>
      </c>
      <c r="H18" s="378">
        <v>8780.3087500000001</v>
      </c>
      <c r="I18" s="379">
        <v>2.5570352098720165E-2</v>
      </c>
      <c r="J18" s="378">
        <v>12104.786390000001</v>
      </c>
      <c r="K18" s="379">
        <v>8.9945598027411297E-3</v>
      </c>
      <c r="L18" s="378">
        <v>116024.49912000001</v>
      </c>
      <c r="M18" s="379">
        <v>2.5565877161858219E-3</v>
      </c>
      <c r="N18" s="378">
        <v>126750.18935</v>
      </c>
      <c r="O18" s="379">
        <v>7.0977012096212462E-3</v>
      </c>
      <c r="P18" s="378">
        <v>296833.15814999997</v>
      </c>
      <c r="Q18" s="379">
        <v>1.4012170888250174E-2</v>
      </c>
      <c r="R18" s="378">
        <v>230060.22584999999</v>
      </c>
      <c r="S18" s="379">
        <v>6.3584428319284842E-3</v>
      </c>
      <c r="T18" s="378">
        <v>769668.07247000001</v>
      </c>
      <c r="U18" s="379">
        <v>6.381658070761481E-3</v>
      </c>
      <c r="V18" s="378">
        <v>25492.651979999999</v>
      </c>
      <c r="W18" s="379">
        <v>7.4601284063186687E-3</v>
      </c>
      <c r="X18" s="378">
        <v>20394.121579999999</v>
      </c>
      <c r="Y18" s="379">
        <v>2.1619063979360018E-2</v>
      </c>
      <c r="Z18" s="378">
        <v>25492.651979999999</v>
      </c>
      <c r="AA18" s="379">
        <v>1.804438322308816E-2</v>
      </c>
      <c r="AB18" s="378">
        <v>23045.357390000001</v>
      </c>
      <c r="AC18" s="379">
        <v>8.2012553572052595E-3</v>
      </c>
      <c r="AD18" s="378">
        <v>94424.782930000001</v>
      </c>
      <c r="AE18" s="379">
        <v>1.1001013128127981E-2</v>
      </c>
      <c r="AF18" s="378">
        <v>876197.64179000002</v>
      </c>
      <c r="AG18" s="379">
        <v>6.7123396475903194E-3</v>
      </c>
    </row>
    <row r="19" spans="1:35" ht="28.8">
      <c r="A19" s="382" t="s">
        <v>453</v>
      </c>
      <c r="B19" s="378">
        <v>0</v>
      </c>
      <c r="C19" s="379">
        <v>0</v>
      </c>
      <c r="D19" s="378">
        <v>0</v>
      </c>
      <c r="E19" s="379">
        <v>0</v>
      </c>
      <c r="F19" s="378">
        <v>0</v>
      </c>
      <c r="G19" s="379">
        <v>0</v>
      </c>
      <c r="H19" s="378">
        <v>0</v>
      </c>
      <c r="I19" s="379">
        <v>0</v>
      </c>
      <c r="J19" s="378">
        <v>0</v>
      </c>
      <c r="K19" s="379">
        <v>0</v>
      </c>
      <c r="L19" s="378">
        <v>649937.1</v>
      </c>
      <c r="M19" s="379">
        <v>1.4321296094843561E-2</v>
      </c>
      <c r="N19" s="378">
        <v>0</v>
      </c>
      <c r="O19" s="379">
        <v>0</v>
      </c>
      <c r="P19" s="378">
        <v>0</v>
      </c>
      <c r="Q19" s="379">
        <v>0</v>
      </c>
      <c r="R19" s="378">
        <v>429959.15</v>
      </c>
      <c r="S19" s="379">
        <v>1.1883282584978668E-2</v>
      </c>
      <c r="T19" s="378">
        <v>1079896.25</v>
      </c>
      <c r="U19" s="379">
        <v>8.9538969666254076E-3</v>
      </c>
      <c r="V19" s="378">
        <v>89990.46</v>
      </c>
      <c r="W19" s="379">
        <v>2.6334662532182886E-2</v>
      </c>
      <c r="X19" s="378">
        <v>0</v>
      </c>
      <c r="Y19" s="379">
        <v>0</v>
      </c>
      <c r="Z19" s="378">
        <v>0</v>
      </c>
      <c r="AA19" s="379">
        <v>0</v>
      </c>
      <c r="AB19" s="378">
        <v>149989.88</v>
      </c>
      <c r="AC19" s="379">
        <v>5.3377575624422718E-2</v>
      </c>
      <c r="AD19" s="378">
        <v>239980.34000000003</v>
      </c>
      <c r="AE19" s="379">
        <v>2.795904622613482E-2</v>
      </c>
      <c r="AF19" s="378">
        <v>1319876.5900000001</v>
      </c>
      <c r="AG19" s="379">
        <v>1.011125748624952E-2</v>
      </c>
    </row>
    <row r="20" spans="1:35" ht="17.25" customHeight="1">
      <c r="A20" s="373" t="s">
        <v>454</v>
      </c>
      <c r="B20" s="378">
        <v>44601.740689999999</v>
      </c>
      <c r="C20" s="379">
        <v>9.5928782882233971E-2</v>
      </c>
      <c r="D20" s="378">
        <v>11200.05233</v>
      </c>
      <c r="E20" s="379">
        <v>4.5835910089632927E-2</v>
      </c>
      <c r="F20" s="378">
        <v>0</v>
      </c>
      <c r="G20" s="379">
        <v>0</v>
      </c>
      <c r="H20" s="378">
        <v>0</v>
      </c>
      <c r="I20" s="379">
        <v>0</v>
      </c>
      <c r="J20" s="378">
        <v>55801.793019999997</v>
      </c>
      <c r="K20" s="379">
        <v>4.1463975343936033E-2</v>
      </c>
      <c r="L20" s="378">
        <v>1138020.5057000001</v>
      </c>
      <c r="M20" s="379">
        <v>2.507616294581938E-2</v>
      </c>
      <c r="N20" s="378">
        <v>990024.55925000005</v>
      </c>
      <c r="O20" s="379">
        <v>5.5438958693306811E-2</v>
      </c>
      <c r="P20" s="378">
        <v>225004.98077000002</v>
      </c>
      <c r="Q20" s="379">
        <v>1.0621482656811078E-2</v>
      </c>
      <c r="R20" s="378">
        <v>0</v>
      </c>
      <c r="S20" s="379">
        <v>0</v>
      </c>
      <c r="T20" s="378">
        <v>2353050.0457199998</v>
      </c>
      <c r="U20" s="379">
        <v>1.9510177636685087E-2</v>
      </c>
      <c r="V20" s="378">
        <v>389004.64998000005</v>
      </c>
      <c r="W20" s="379">
        <v>0.11383769102495114</v>
      </c>
      <c r="X20" s="378">
        <v>112001.60019</v>
      </c>
      <c r="Y20" s="379">
        <v>0.1187288087304965</v>
      </c>
      <c r="Z20" s="378">
        <v>0</v>
      </c>
      <c r="AA20" s="379">
        <v>0</v>
      </c>
      <c r="AB20" s="378">
        <v>0</v>
      </c>
      <c r="AC20" s="379">
        <v>0</v>
      </c>
      <c r="AD20" s="378">
        <v>501006.25017000001</v>
      </c>
      <c r="AE20" s="379">
        <v>5.837001859437943E-2</v>
      </c>
      <c r="AF20" s="378">
        <v>2909858.0889099999</v>
      </c>
      <c r="AG20" s="379">
        <v>2.2291723793218397E-2</v>
      </c>
    </row>
    <row r="21" spans="1:35" ht="19.2">
      <c r="A21" s="380" t="s">
        <v>455</v>
      </c>
      <c r="B21" s="378">
        <v>125721.12187</v>
      </c>
      <c r="C21" s="379">
        <v>0.27039918211717012</v>
      </c>
      <c r="D21" s="378">
        <v>84425.858269999997</v>
      </c>
      <c r="E21" s="379">
        <v>0.34551053288728806</v>
      </c>
      <c r="F21" s="378">
        <v>96381.078170000008</v>
      </c>
      <c r="G21" s="379">
        <v>0.32881790125127569</v>
      </c>
      <c r="H21" s="378">
        <v>118615.29427</v>
      </c>
      <c r="I21" s="379">
        <v>0.34543601200552365</v>
      </c>
      <c r="J21" s="378">
        <v>425143.35258000001</v>
      </c>
      <c r="K21" s="379">
        <v>0.31590621976425204</v>
      </c>
      <c r="L21" s="378">
        <v>9657492.8089699987</v>
      </c>
      <c r="M21" s="379">
        <v>0.21280184505713218</v>
      </c>
      <c r="N21" s="378">
        <v>4609643.4050000003</v>
      </c>
      <c r="O21" s="379">
        <v>0.25812877865804235</v>
      </c>
      <c r="P21" s="378">
        <v>5907398.27281</v>
      </c>
      <c r="Q21" s="379">
        <v>0.2788619526856847</v>
      </c>
      <c r="R21" s="378">
        <v>9143625.1535700001</v>
      </c>
      <c r="S21" s="379">
        <v>0.25271303460105748</v>
      </c>
      <c r="T21" s="378">
        <v>29318159.640349999</v>
      </c>
      <c r="U21" s="379">
        <v>0.24308981596219945</v>
      </c>
      <c r="V21" s="378">
        <v>62200.903039999997</v>
      </c>
      <c r="W21" s="379">
        <v>1.8202371570891277E-2</v>
      </c>
      <c r="X21" s="378">
        <v>52192.437619999997</v>
      </c>
      <c r="Y21" s="379">
        <v>5.532729829619544E-2</v>
      </c>
      <c r="Z21" s="378">
        <v>103551.6063</v>
      </c>
      <c r="AA21" s="379">
        <v>7.3296605975301507E-2</v>
      </c>
      <c r="AB21" s="378">
        <v>162671.49155000001</v>
      </c>
      <c r="AC21" s="379">
        <v>5.7890637969360115E-2</v>
      </c>
      <c r="AD21" s="378">
        <v>380616.43851000001</v>
      </c>
      <c r="AE21" s="379">
        <v>4.4343935002041798E-2</v>
      </c>
      <c r="AF21" s="378">
        <v>30123919.431439999</v>
      </c>
      <c r="AG21" s="379">
        <v>0.2307721101912453</v>
      </c>
    </row>
    <row r="22" spans="1:35" ht="19.2">
      <c r="A22" s="380" t="s">
        <v>456</v>
      </c>
      <c r="B22" s="378">
        <v>50501.31093</v>
      </c>
      <c r="C22" s="379">
        <v>0.10861749376876527</v>
      </c>
      <c r="D22" s="378">
        <v>40960.334130000003</v>
      </c>
      <c r="E22" s="379">
        <v>0.16762905539245843</v>
      </c>
      <c r="F22" s="378">
        <v>41872.20235</v>
      </c>
      <c r="G22" s="379">
        <v>0.14285303670509597</v>
      </c>
      <c r="H22" s="378">
        <v>43436.120869999999</v>
      </c>
      <c r="I22" s="379">
        <v>0.12649633812119274</v>
      </c>
      <c r="J22" s="378">
        <v>176769.96828000003</v>
      </c>
      <c r="K22" s="379">
        <v>0.13135036008042372</v>
      </c>
      <c r="L22" s="378">
        <v>3953072.34717</v>
      </c>
      <c r="M22" s="379">
        <v>8.7105536163668437E-2</v>
      </c>
      <c r="N22" s="378">
        <v>2297774.73972</v>
      </c>
      <c r="O22" s="379">
        <v>0.12866977661479753</v>
      </c>
      <c r="P22" s="378">
        <v>3006315.7255500001</v>
      </c>
      <c r="Q22" s="379">
        <v>0.14191477108885928</v>
      </c>
      <c r="R22" s="378">
        <v>2461644.1094</v>
      </c>
      <c r="S22" s="379">
        <v>6.8035329811328218E-2</v>
      </c>
      <c r="T22" s="378">
        <v>11718806.921840001</v>
      </c>
      <c r="U22" s="379">
        <v>9.7165806205857269E-2</v>
      </c>
      <c r="V22" s="378">
        <v>0</v>
      </c>
      <c r="W22" s="379">
        <v>0</v>
      </c>
      <c r="X22" s="378">
        <v>0</v>
      </c>
      <c r="Y22" s="379">
        <v>0</v>
      </c>
      <c r="Z22" s="378">
        <v>0</v>
      </c>
      <c r="AA22" s="379">
        <v>0</v>
      </c>
      <c r="AB22" s="378">
        <v>0</v>
      </c>
      <c r="AC22" s="379">
        <v>0</v>
      </c>
      <c r="AD22" s="378">
        <v>0</v>
      </c>
      <c r="AE22" s="379">
        <v>0</v>
      </c>
      <c r="AF22" s="378">
        <v>11895576.890120002</v>
      </c>
      <c r="AG22" s="379">
        <v>9.1129156918740892E-2</v>
      </c>
    </row>
    <row r="23" spans="1:35" ht="19.2">
      <c r="A23" s="380" t="s">
        <v>457</v>
      </c>
      <c r="B23" s="378">
        <v>11914.021909999999</v>
      </c>
      <c r="C23" s="379">
        <v>2.5624507101688378E-2</v>
      </c>
      <c r="D23" s="378">
        <v>3011.0926600000003</v>
      </c>
      <c r="E23" s="379">
        <v>1.2322814962714881E-2</v>
      </c>
      <c r="F23" s="378">
        <v>7320.6545599999999</v>
      </c>
      <c r="G23" s="379">
        <v>2.497546524597859E-2</v>
      </c>
      <c r="H23" s="378">
        <v>8355.8573699999997</v>
      </c>
      <c r="I23" s="379">
        <v>2.43342485009523E-2</v>
      </c>
      <c r="J23" s="378">
        <v>30601.626499999998</v>
      </c>
      <c r="K23" s="379">
        <v>2.2738787017570632E-2</v>
      </c>
      <c r="L23" s="378">
        <v>2440121.2176000001</v>
      </c>
      <c r="M23" s="379">
        <v>5.3767816092603102E-2</v>
      </c>
      <c r="N23" s="378">
        <v>150583.95597000001</v>
      </c>
      <c r="O23" s="379">
        <v>8.4323339627249364E-3</v>
      </c>
      <c r="P23" s="378">
        <v>577528.73315999995</v>
      </c>
      <c r="Q23" s="379">
        <v>2.7262558375716138E-2</v>
      </c>
      <c r="R23" s="378">
        <v>864359.86857000005</v>
      </c>
      <c r="S23" s="379">
        <v>2.3889321981709965E-2</v>
      </c>
      <c r="T23" s="378">
        <v>4032593.7752999999</v>
      </c>
      <c r="U23" s="379">
        <v>3.3436016813921866E-2</v>
      </c>
      <c r="V23" s="378">
        <v>62200.903039999997</v>
      </c>
      <c r="W23" s="379">
        <v>1.8202371570891277E-2</v>
      </c>
      <c r="X23" s="378">
        <v>23382.7621</v>
      </c>
      <c r="Y23" s="379">
        <v>2.4787212720639995E-2</v>
      </c>
      <c r="Z23" s="378">
        <v>76160.037779999999</v>
      </c>
      <c r="AA23" s="379">
        <v>5.3908118663580182E-2</v>
      </c>
      <c r="AB23" s="378">
        <v>90067.489000000001</v>
      </c>
      <c r="AC23" s="379">
        <v>3.2052723859765479E-2</v>
      </c>
      <c r="AD23" s="378">
        <v>251811.19192000001</v>
      </c>
      <c r="AE23" s="379">
        <v>2.9337406368994175E-2</v>
      </c>
      <c r="AF23" s="378">
        <v>4315006.5937199993</v>
      </c>
      <c r="AG23" s="379">
        <v>3.305622893422739E-2</v>
      </c>
    </row>
    <row r="24" spans="1:35" ht="19.2">
      <c r="A24" s="380" t="s">
        <v>449</v>
      </c>
      <c r="B24" s="378">
        <v>0</v>
      </c>
      <c r="C24" s="379">
        <v>0</v>
      </c>
      <c r="D24" s="378">
        <v>0</v>
      </c>
      <c r="E24" s="379">
        <v>0</v>
      </c>
      <c r="F24" s="378">
        <v>0</v>
      </c>
      <c r="G24" s="379">
        <v>0</v>
      </c>
      <c r="H24" s="378">
        <v>0</v>
      </c>
      <c r="I24" s="379">
        <v>0</v>
      </c>
      <c r="J24" s="378">
        <v>0</v>
      </c>
      <c r="K24" s="379">
        <v>0</v>
      </c>
      <c r="L24" s="378">
        <v>0</v>
      </c>
      <c r="M24" s="379">
        <v>0</v>
      </c>
      <c r="N24" s="378">
        <v>0</v>
      </c>
      <c r="O24" s="379">
        <v>0</v>
      </c>
      <c r="P24" s="378">
        <v>0</v>
      </c>
      <c r="Q24" s="379">
        <v>0</v>
      </c>
      <c r="R24" s="378">
        <v>0</v>
      </c>
      <c r="S24" s="379">
        <v>0</v>
      </c>
      <c r="T24" s="378">
        <v>0</v>
      </c>
      <c r="U24" s="379">
        <v>0</v>
      </c>
      <c r="V24" s="378">
        <v>0</v>
      </c>
      <c r="W24" s="379">
        <v>0</v>
      </c>
      <c r="X24" s="378">
        <v>0</v>
      </c>
      <c r="Y24" s="379">
        <v>0</v>
      </c>
      <c r="Z24" s="378">
        <v>0</v>
      </c>
      <c r="AA24" s="379">
        <v>0</v>
      </c>
      <c r="AB24" s="378">
        <v>0</v>
      </c>
      <c r="AC24" s="379">
        <v>0</v>
      </c>
      <c r="AD24" s="378">
        <v>0</v>
      </c>
      <c r="AE24" s="379">
        <v>0</v>
      </c>
      <c r="AF24" s="378">
        <v>0</v>
      </c>
      <c r="AG24" s="379">
        <v>0</v>
      </c>
    </row>
    <row r="25" spans="1:35" ht="19.2">
      <c r="A25" s="380" t="s">
        <v>458</v>
      </c>
      <c r="B25" s="378">
        <v>0</v>
      </c>
      <c r="C25" s="379">
        <v>0</v>
      </c>
      <c r="D25" s="378">
        <v>0</v>
      </c>
      <c r="E25" s="379">
        <v>0</v>
      </c>
      <c r="F25" s="378">
        <v>0</v>
      </c>
      <c r="G25" s="379">
        <v>0</v>
      </c>
      <c r="H25" s="378">
        <v>0</v>
      </c>
      <c r="I25" s="379">
        <v>0</v>
      </c>
      <c r="J25" s="378">
        <v>0</v>
      </c>
      <c r="K25" s="379">
        <v>0</v>
      </c>
      <c r="L25" s="378">
        <v>0</v>
      </c>
      <c r="M25" s="379">
        <v>0</v>
      </c>
      <c r="N25" s="378">
        <v>50010.173499999997</v>
      </c>
      <c r="O25" s="379">
        <v>2.8004476424422671E-3</v>
      </c>
      <c r="P25" s="378">
        <v>0</v>
      </c>
      <c r="Q25" s="379">
        <v>0</v>
      </c>
      <c r="R25" s="378">
        <v>0</v>
      </c>
      <c r="S25" s="379">
        <v>0</v>
      </c>
      <c r="T25" s="378">
        <v>50010.173499999997</v>
      </c>
      <c r="U25" s="379">
        <v>4.1465644574843221E-4</v>
      </c>
      <c r="V25" s="378">
        <v>0</v>
      </c>
      <c r="W25" s="379">
        <v>0</v>
      </c>
      <c r="X25" s="378">
        <v>11697.646349999999</v>
      </c>
      <c r="Y25" s="379">
        <v>1.240024797619046E-2</v>
      </c>
      <c r="Z25" s="378">
        <v>27391.568520000001</v>
      </c>
      <c r="AA25" s="379">
        <v>1.9388487311721332E-2</v>
      </c>
      <c r="AB25" s="378">
        <v>0</v>
      </c>
      <c r="AC25" s="379">
        <v>0</v>
      </c>
      <c r="AD25" s="378">
        <v>39089.214869999996</v>
      </c>
      <c r="AE25" s="379">
        <v>4.5541112471698579E-3</v>
      </c>
      <c r="AF25" s="378">
        <v>89099.388370000001</v>
      </c>
      <c r="AG25" s="379">
        <v>6.8256901024088621E-4</v>
      </c>
    </row>
    <row r="26" spans="1:35" ht="19.2">
      <c r="A26" s="381" t="s">
        <v>451</v>
      </c>
      <c r="B26" s="378">
        <v>0</v>
      </c>
      <c r="C26" s="379">
        <v>0</v>
      </c>
      <c r="D26" s="378">
        <v>1198.7868000000001</v>
      </c>
      <c r="E26" s="379">
        <v>4.906002433065308E-3</v>
      </c>
      <c r="F26" s="378">
        <v>6421.7843300000004</v>
      </c>
      <c r="G26" s="379">
        <v>2.1908840259645432E-2</v>
      </c>
      <c r="H26" s="378">
        <v>0</v>
      </c>
      <c r="I26" s="379">
        <v>0</v>
      </c>
      <c r="J26" s="378">
        <v>7620.5711300000003</v>
      </c>
      <c r="K26" s="379">
        <v>5.6625272476061878E-3</v>
      </c>
      <c r="L26" s="378">
        <v>14681.324359999999</v>
      </c>
      <c r="M26" s="379">
        <v>3.2350144840785302E-4</v>
      </c>
      <c r="N26" s="378">
        <v>282099.50722000003</v>
      </c>
      <c r="O26" s="379">
        <v>1.5796883806619352E-2</v>
      </c>
      <c r="P26" s="378">
        <v>456859.13591000001</v>
      </c>
      <c r="Q26" s="379">
        <v>2.1566284319874701E-2</v>
      </c>
      <c r="R26" s="378">
        <v>108557.26470999999</v>
      </c>
      <c r="S26" s="379">
        <v>3.0003237591321461E-3</v>
      </c>
      <c r="T26" s="378">
        <v>862197.23219999997</v>
      </c>
      <c r="U26" s="379">
        <v>7.1488582185820198E-3</v>
      </c>
      <c r="V26" s="378">
        <v>0</v>
      </c>
      <c r="W26" s="379">
        <v>0</v>
      </c>
      <c r="X26" s="378">
        <v>0</v>
      </c>
      <c r="Y26" s="379">
        <v>0</v>
      </c>
      <c r="Z26" s="378">
        <v>0</v>
      </c>
      <c r="AA26" s="379">
        <v>0</v>
      </c>
      <c r="AB26" s="378">
        <v>0</v>
      </c>
      <c r="AC26" s="379">
        <v>0</v>
      </c>
      <c r="AD26" s="378">
        <v>0</v>
      </c>
      <c r="AE26" s="379">
        <v>0</v>
      </c>
      <c r="AF26" s="378">
        <v>869817.80333000002</v>
      </c>
      <c r="AG26" s="379">
        <v>6.6634652377564902E-3</v>
      </c>
    </row>
    <row r="27" spans="1:35" ht="38.4">
      <c r="A27" s="381" t="s">
        <v>459</v>
      </c>
      <c r="B27" s="378">
        <v>63305.78903</v>
      </c>
      <c r="C27" s="379">
        <v>0.13615718124671647</v>
      </c>
      <c r="D27" s="378">
        <v>39255.644679999998</v>
      </c>
      <c r="E27" s="379">
        <v>0.16065266009904949</v>
      </c>
      <c r="F27" s="378">
        <v>40766.436929999996</v>
      </c>
      <c r="G27" s="379">
        <v>0.13908055904055569</v>
      </c>
      <c r="H27" s="378">
        <v>66823.316030000002</v>
      </c>
      <c r="I27" s="379">
        <v>0.19460542538337861</v>
      </c>
      <c r="J27" s="378">
        <v>210151.18666999997</v>
      </c>
      <c r="K27" s="379">
        <v>0.15615454541865151</v>
      </c>
      <c r="L27" s="378">
        <v>3249617.9198400001</v>
      </c>
      <c r="M27" s="379">
        <v>7.1604991352452796E-2</v>
      </c>
      <c r="N27" s="378">
        <v>1829175.02859</v>
      </c>
      <c r="O27" s="379">
        <v>0.10242933663145823</v>
      </c>
      <c r="P27" s="378">
        <v>1866694.6781900001</v>
      </c>
      <c r="Q27" s="379">
        <v>8.8118338901234536E-2</v>
      </c>
      <c r="R27" s="378">
        <v>5709063.9108899999</v>
      </c>
      <c r="S27" s="379">
        <v>0.15778805904888718</v>
      </c>
      <c r="T27" s="378">
        <v>12654551.53751</v>
      </c>
      <c r="U27" s="379">
        <v>0.10492447827808987</v>
      </c>
      <c r="V27" s="378">
        <v>0</v>
      </c>
      <c r="W27" s="379">
        <v>0</v>
      </c>
      <c r="X27" s="378">
        <v>17112.029170000002</v>
      </c>
      <c r="Y27" s="379">
        <v>1.8139837599364991E-2</v>
      </c>
      <c r="Z27" s="378">
        <v>0</v>
      </c>
      <c r="AA27" s="379">
        <v>0</v>
      </c>
      <c r="AB27" s="378">
        <v>72604.00254999999</v>
      </c>
      <c r="AC27" s="379">
        <v>2.5837914109594625E-2</v>
      </c>
      <c r="AD27" s="378">
        <v>89716.031719999999</v>
      </c>
      <c r="AE27" s="379">
        <v>1.0452417385877768E-2</v>
      </c>
      <c r="AF27" s="378">
        <v>12954418.755899999</v>
      </c>
      <c r="AG27" s="379">
        <v>9.9240690090279651E-2</v>
      </c>
    </row>
    <row r="28" spans="1:35" ht="19.5" customHeight="1">
      <c r="A28" s="382" t="s">
        <v>453</v>
      </c>
      <c r="B28" s="378">
        <v>0</v>
      </c>
      <c r="C28" s="379">
        <v>0</v>
      </c>
      <c r="D28" s="378">
        <v>0</v>
      </c>
      <c r="E28" s="379">
        <v>0</v>
      </c>
      <c r="F28" s="378">
        <v>0</v>
      </c>
      <c r="G28" s="379">
        <v>0</v>
      </c>
      <c r="H28" s="378">
        <v>0</v>
      </c>
      <c r="I28" s="379">
        <v>0</v>
      </c>
      <c r="J28" s="378">
        <v>0</v>
      </c>
      <c r="K28" s="379">
        <v>0</v>
      </c>
      <c r="L28" s="378">
        <v>0</v>
      </c>
      <c r="M28" s="379">
        <v>0</v>
      </c>
      <c r="N28" s="378">
        <v>0</v>
      </c>
      <c r="O28" s="379">
        <v>0</v>
      </c>
      <c r="P28" s="378">
        <v>0</v>
      </c>
      <c r="Q28" s="379">
        <v>0</v>
      </c>
      <c r="R28" s="378">
        <v>0</v>
      </c>
      <c r="S28" s="379">
        <v>0</v>
      </c>
      <c r="T28" s="378">
        <v>0</v>
      </c>
      <c r="U28" s="379">
        <v>0</v>
      </c>
      <c r="V28" s="378">
        <v>0</v>
      </c>
      <c r="W28" s="379">
        <v>0</v>
      </c>
      <c r="X28" s="378">
        <v>0</v>
      </c>
      <c r="Y28" s="379">
        <v>0</v>
      </c>
      <c r="Z28" s="378">
        <v>0</v>
      </c>
      <c r="AA28" s="379">
        <v>0</v>
      </c>
      <c r="AB28" s="378">
        <v>0</v>
      </c>
      <c r="AC28" s="379">
        <v>0</v>
      </c>
      <c r="AD28" s="378">
        <v>0</v>
      </c>
      <c r="AE28" s="379">
        <v>0</v>
      </c>
      <c r="AF28" s="378">
        <v>0</v>
      </c>
      <c r="AG28" s="379">
        <v>0</v>
      </c>
    </row>
    <row r="29" spans="1:35" ht="19.2">
      <c r="A29" s="380" t="s">
        <v>454</v>
      </c>
      <c r="B29" s="378">
        <v>0</v>
      </c>
      <c r="C29" s="379">
        <v>0</v>
      </c>
      <c r="D29" s="378">
        <v>0</v>
      </c>
      <c r="E29" s="379">
        <v>0</v>
      </c>
      <c r="F29" s="378">
        <v>0</v>
      </c>
      <c r="G29" s="379">
        <v>0</v>
      </c>
      <c r="H29" s="378">
        <v>0</v>
      </c>
      <c r="I29" s="379">
        <v>0</v>
      </c>
      <c r="J29" s="378">
        <v>0</v>
      </c>
      <c r="K29" s="379">
        <v>0</v>
      </c>
      <c r="L29" s="378">
        <v>0</v>
      </c>
      <c r="M29" s="379">
        <v>0</v>
      </c>
      <c r="N29" s="378">
        <v>0</v>
      </c>
      <c r="O29" s="379">
        <v>0</v>
      </c>
      <c r="P29" s="378">
        <v>0</v>
      </c>
      <c r="Q29" s="379">
        <v>0</v>
      </c>
      <c r="R29" s="378">
        <v>0</v>
      </c>
      <c r="S29" s="379">
        <v>0</v>
      </c>
      <c r="T29" s="378">
        <v>0</v>
      </c>
      <c r="U29" s="379">
        <v>0</v>
      </c>
      <c r="V29" s="378">
        <v>0</v>
      </c>
      <c r="W29" s="379">
        <v>0</v>
      </c>
      <c r="X29" s="378">
        <v>0</v>
      </c>
      <c r="Y29" s="379">
        <v>0</v>
      </c>
      <c r="Z29" s="378">
        <v>0</v>
      </c>
      <c r="AA29" s="379">
        <v>0</v>
      </c>
      <c r="AB29" s="378">
        <v>0</v>
      </c>
      <c r="AC29" s="379">
        <v>0</v>
      </c>
      <c r="AD29" s="378">
        <v>0</v>
      </c>
      <c r="AE29" s="379">
        <v>0</v>
      </c>
      <c r="AF29" s="378">
        <v>0</v>
      </c>
      <c r="AG29" s="379">
        <v>0</v>
      </c>
    </row>
    <row r="30" spans="1:35" ht="19.2">
      <c r="A30" s="380" t="s">
        <v>460</v>
      </c>
      <c r="B30" s="378">
        <v>0</v>
      </c>
      <c r="C30" s="379">
        <v>0</v>
      </c>
      <c r="D30" s="378">
        <v>0</v>
      </c>
      <c r="E30" s="379">
        <v>0</v>
      </c>
      <c r="F30" s="378">
        <v>0</v>
      </c>
      <c r="G30" s="379">
        <v>0</v>
      </c>
      <c r="H30" s="378">
        <v>0</v>
      </c>
      <c r="I30" s="379">
        <v>0</v>
      </c>
      <c r="J30" s="378">
        <v>0</v>
      </c>
      <c r="K30" s="379">
        <v>0</v>
      </c>
      <c r="L30" s="378">
        <v>0.10163999999999999</v>
      </c>
      <c r="M30" s="379">
        <v>2.2396267809298769E-9</v>
      </c>
      <c r="N30" s="378">
        <v>0</v>
      </c>
      <c r="O30" s="379">
        <v>0</v>
      </c>
      <c r="P30" s="378">
        <v>0</v>
      </c>
      <c r="Q30" s="379">
        <v>0</v>
      </c>
      <c r="R30" s="378">
        <v>0</v>
      </c>
      <c r="S30" s="379">
        <v>0</v>
      </c>
      <c r="T30" s="378">
        <v>0.10163999999999999</v>
      </c>
      <c r="U30" s="379">
        <v>8.4274215017211746E-10</v>
      </c>
      <c r="V30" s="378">
        <v>0</v>
      </c>
      <c r="W30" s="379">
        <v>0</v>
      </c>
      <c r="X30" s="378">
        <v>0</v>
      </c>
      <c r="Y30" s="379">
        <v>0</v>
      </c>
      <c r="Z30" s="378">
        <v>0</v>
      </c>
      <c r="AA30" s="379">
        <v>0</v>
      </c>
      <c r="AB30" s="378">
        <v>0</v>
      </c>
      <c r="AC30" s="379">
        <v>0</v>
      </c>
      <c r="AD30" s="378">
        <v>0</v>
      </c>
      <c r="AE30" s="379">
        <v>0</v>
      </c>
      <c r="AF30" s="378">
        <v>0.10163999999999999</v>
      </c>
      <c r="AG30" s="379">
        <v>7.7863962334721103E-10</v>
      </c>
    </row>
    <row r="31" spans="1:35" ht="19.2">
      <c r="A31" s="373" t="s">
        <v>461</v>
      </c>
      <c r="B31" s="376">
        <v>482972.06375999999</v>
      </c>
      <c r="C31" s="377">
        <v>1.0387693737030581</v>
      </c>
      <c r="D31" s="376">
        <v>245198.43440999999</v>
      </c>
      <c r="E31" s="377">
        <v>1.0034679359159313</v>
      </c>
      <c r="F31" s="376">
        <v>293209.17745999998</v>
      </c>
      <c r="G31" s="377">
        <v>1.0003252525350956</v>
      </c>
      <c r="H31" s="376">
        <v>343950.01188999997</v>
      </c>
      <c r="I31" s="377">
        <v>1.0016644242021997</v>
      </c>
      <c r="J31" s="376">
        <v>1365329.6875199999</v>
      </c>
      <c r="K31" s="377">
        <v>1.0145193090727889</v>
      </c>
      <c r="L31" s="376">
        <v>45877955.534299999</v>
      </c>
      <c r="M31" s="377">
        <v>1.0109159569945725</v>
      </c>
      <c r="N31" s="376">
        <v>17868675.946109999</v>
      </c>
      <c r="O31" s="377">
        <v>1.0006022360000129</v>
      </c>
      <c r="P31" s="376">
        <v>21212633.45177</v>
      </c>
      <c r="Q31" s="377">
        <v>1.0013539146654578</v>
      </c>
      <c r="R31" s="376">
        <v>36584185.258160003</v>
      </c>
      <c r="S31" s="377">
        <v>1.0111198042044833</v>
      </c>
      <c r="T31" s="376">
        <v>121543450.19033998</v>
      </c>
      <c r="U31" s="377">
        <v>1.0077704501450688</v>
      </c>
      <c r="V31" s="376">
        <v>3430341.8612199998</v>
      </c>
      <c r="W31" s="377">
        <v>1.0038496890142448</v>
      </c>
      <c r="X31" s="376">
        <v>949133.90949999995</v>
      </c>
      <c r="Y31" s="377">
        <v>1.0061422176958799</v>
      </c>
      <c r="Z31" s="376">
        <v>1450422.9217000001</v>
      </c>
      <c r="AA31" s="377">
        <v>1.026648269283202</v>
      </c>
      <c r="AB31" s="376">
        <v>2823834.2159699998</v>
      </c>
      <c r="AC31" s="377">
        <v>1.0049306287448934</v>
      </c>
      <c r="AD31" s="376">
        <v>8653732.9083899986</v>
      </c>
      <c r="AE31" s="377">
        <v>1.008208082438337</v>
      </c>
      <c r="AF31" s="376">
        <v>131562512.78624998</v>
      </c>
      <c r="AG31" s="377">
        <v>1.0078688056129315</v>
      </c>
    </row>
    <row r="32" spans="1:35" ht="19.2">
      <c r="A32" s="373" t="s">
        <v>597</v>
      </c>
      <c r="B32" s="376">
        <v>18025.680100000001</v>
      </c>
      <c r="C32" s="377">
        <v>3.8769373703058177E-2</v>
      </c>
      <c r="D32" s="376">
        <v>847.39374999999995</v>
      </c>
      <c r="E32" s="377">
        <v>3.4679359159312862E-3</v>
      </c>
      <c r="F32" s="376">
        <v>95.336020000000005</v>
      </c>
      <c r="G32" s="377">
        <v>3.2525253509570326E-4</v>
      </c>
      <c r="H32" s="376">
        <v>571.52746000000002</v>
      </c>
      <c r="I32" s="377">
        <v>1.6644242021998604E-3</v>
      </c>
      <c r="J32" s="376">
        <v>19539.937330000001</v>
      </c>
      <c r="K32" s="377">
        <v>1.451930907278892E-2</v>
      </c>
      <c r="L32" s="376">
        <v>495394.08904000005</v>
      </c>
      <c r="M32" s="377">
        <v>1.0915956994572453E-2</v>
      </c>
      <c r="N32" s="376">
        <v>10754.683070000001</v>
      </c>
      <c r="O32" s="377">
        <v>6.0223600001298259E-4</v>
      </c>
      <c r="P32" s="376">
        <v>28681.26354</v>
      </c>
      <c r="Q32" s="377">
        <v>1.3539146654577316E-3</v>
      </c>
      <c r="R32" s="376">
        <v>402335.08963</v>
      </c>
      <c r="S32" s="377">
        <v>1.111980420448317E-2</v>
      </c>
      <c r="T32" s="376">
        <v>937165.12528000004</v>
      </c>
      <c r="U32" s="377">
        <v>7.7704501450687625E-3</v>
      </c>
      <c r="V32" s="376">
        <v>13155.106310000001</v>
      </c>
      <c r="W32" s="377">
        <v>3.84968901424484E-3</v>
      </c>
      <c r="X32" s="376">
        <v>5794.19787</v>
      </c>
      <c r="Y32" s="377">
        <v>6.1422176958798704E-3</v>
      </c>
      <c r="Z32" s="376">
        <v>37648.006380000006</v>
      </c>
      <c r="AA32" s="377">
        <v>2.6648269283201818E-2</v>
      </c>
      <c r="AB32" s="376">
        <v>13854.964470000001</v>
      </c>
      <c r="AC32" s="377">
        <v>4.9306287448934215E-3</v>
      </c>
      <c r="AD32" s="376">
        <v>70452.275030000004</v>
      </c>
      <c r="AE32" s="377">
        <v>8.2080824383369659E-3</v>
      </c>
      <c r="AF32" s="376">
        <v>1027157.33764</v>
      </c>
      <c r="AG32" s="377">
        <v>7.8688056129312643E-3</v>
      </c>
    </row>
    <row r="33" spans="1:33" ht="22.5" customHeight="1">
      <c r="A33" s="724" t="s">
        <v>463</v>
      </c>
      <c r="B33" s="725">
        <v>464946.38366000005</v>
      </c>
      <c r="C33" s="726">
        <v>1</v>
      </c>
      <c r="D33" s="725">
        <v>244351.04066</v>
      </c>
      <c r="E33" s="726">
        <v>1</v>
      </c>
      <c r="F33" s="727">
        <v>293113.84143999999</v>
      </c>
      <c r="G33" s="726">
        <v>1</v>
      </c>
      <c r="H33" s="725">
        <v>343378.48443000001</v>
      </c>
      <c r="I33" s="726">
        <v>1</v>
      </c>
      <c r="J33" s="725">
        <v>1345789.75019</v>
      </c>
      <c r="K33" s="726">
        <v>1</v>
      </c>
      <c r="L33" s="725">
        <v>45382561.445260003</v>
      </c>
      <c r="M33" s="726">
        <v>1</v>
      </c>
      <c r="N33" s="725">
        <v>17857921.263040002</v>
      </c>
      <c r="O33" s="726">
        <v>1</v>
      </c>
      <c r="P33" s="727">
        <v>21183952.18823</v>
      </c>
      <c r="Q33" s="726">
        <v>1</v>
      </c>
      <c r="R33" s="725">
        <v>36181850.168530002</v>
      </c>
      <c r="S33" s="726">
        <v>1</v>
      </c>
      <c r="T33" s="725">
        <v>120606285.06506</v>
      </c>
      <c r="U33" s="726">
        <v>1</v>
      </c>
      <c r="V33" s="725">
        <v>3417186.7549099997</v>
      </c>
      <c r="W33" s="726">
        <v>1</v>
      </c>
      <c r="X33" s="725">
        <v>943339.71163000003</v>
      </c>
      <c r="Y33" s="726">
        <v>1</v>
      </c>
      <c r="Z33" s="727">
        <v>1412774.9153199999</v>
      </c>
      <c r="AA33" s="726">
        <v>1</v>
      </c>
      <c r="AB33" s="725">
        <v>2809979.2514999998</v>
      </c>
      <c r="AC33" s="726">
        <v>1</v>
      </c>
      <c r="AD33" s="725">
        <v>8583280.6333599985</v>
      </c>
      <c r="AE33" s="726">
        <v>1</v>
      </c>
      <c r="AF33" s="725">
        <v>130535355.44861001</v>
      </c>
      <c r="AG33" s="726">
        <v>1</v>
      </c>
    </row>
    <row r="34" spans="1:33" ht="19.2">
      <c r="A34" s="382" t="s">
        <v>464</v>
      </c>
      <c r="B34" s="378">
        <v>582.20090000000005</v>
      </c>
      <c r="C34" s="379">
        <v>1.2521893286210489E-3</v>
      </c>
      <c r="D34" s="378">
        <v>172.86385999999999</v>
      </c>
      <c r="E34" s="379">
        <v>7.0744065395870288E-4</v>
      </c>
      <c r="F34" s="378">
        <v>18.455500000000001</v>
      </c>
      <c r="G34" s="379">
        <v>6.2963590901516045E-5</v>
      </c>
      <c r="H34" s="378">
        <v>317.92329999999998</v>
      </c>
      <c r="I34" s="379">
        <v>9.2586843502365907E-4</v>
      </c>
      <c r="J34" s="378">
        <v>1091.4435599999999</v>
      </c>
      <c r="K34" s="379">
        <v>8.1100599840793028E-4</v>
      </c>
      <c r="L34" s="378">
        <v>95395.115550000002</v>
      </c>
      <c r="M34" s="379">
        <v>2.1020214045226302E-3</v>
      </c>
      <c r="N34" s="378">
        <v>9380.5375999999997</v>
      </c>
      <c r="O34" s="379">
        <v>5.2528720794701978E-4</v>
      </c>
      <c r="P34" s="378">
        <v>173.23500000000001</v>
      </c>
      <c r="Q34" s="379">
        <v>8.1776525202058843E-6</v>
      </c>
      <c r="R34" s="378">
        <v>18065.78</v>
      </c>
      <c r="S34" s="379">
        <v>4.9930503597389641E-4</v>
      </c>
      <c r="T34" s="378">
        <v>123014.66815</v>
      </c>
      <c r="U34" s="375">
        <v>1.0199689683140544E-3</v>
      </c>
      <c r="V34" s="378">
        <v>1893.27862</v>
      </c>
      <c r="W34" s="379">
        <v>5.5404599039828137E-4</v>
      </c>
      <c r="X34" s="378">
        <v>330.23052000000001</v>
      </c>
      <c r="Y34" s="379">
        <v>3.5006532209843423E-4</v>
      </c>
      <c r="Z34" s="378">
        <v>750.09080000000006</v>
      </c>
      <c r="AA34" s="379">
        <v>5.3093439858401014E-4</v>
      </c>
      <c r="AB34" s="378">
        <v>5057.2855</v>
      </c>
      <c r="AC34" s="379">
        <v>1.7997590186120988E-3</v>
      </c>
      <c r="AD34" s="378">
        <v>8030.88544</v>
      </c>
      <c r="AE34" s="379">
        <v>9.3564288330349522E-4</v>
      </c>
      <c r="AF34" s="378">
        <v>132136.99715000001</v>
      </c>
      <c r="AG34" s="379">
        <v>1.0122697923170749E-3</v>
      </c>
    </row>
    <row r="35" spans="1:33" ht="28.8">
      <c r="A35" s="382" t="s">
        <v>465</v>
      </c>
      <c r="B35" s="378">
        <v>0</v>
      </c>
      <c r="C35" s="379">
        <v>0</v>
      </c>
      <c r="D35" s="378">
        <v>0</v>
      </c>
      <c r="E35" s="379">
        <v>0</v>
      </c>
      <c r="F35" s="378">
        <v>0</v>
      </c>
      <c r="G35" s="379">
        <v>0</v>
      </c>
      <c r="H35" s="378">
        <v>0</v>
      </c>
      <c r="I35" s="379">
        <v>0</v>
      </c>
      <c r="J35" s="378">
        <v>0</v>
      </c>
      <c r="K35" s="379">
        <v>0</v>
      </c>
      <c r="L35" s="378">
        <v>0</v>
      </c>
      <c r="M35" s="379">
        <v>0</v>
      </c>
      <c r="N35" s="378">
        <v>0</v>
      </c>
      <c r="O35" s="379">
        <v>0</v>
      </c>
      <c r="P35" s="378">
        <v>0</v>
      </c>
      <c r="Q35" s="379">
        <v>0</v>
      </c>
      <c r="R35" s="378">
        <v>0</v>
      </c>
      <c r="S35" s="379">
        <v>0</v>
      </c>
      <c r="T35" s="378">
        <v>0</v>
      </c>
      <c r="U35" s="375">
        <v>0</v>
      </c>
      <c r="V35" s="378">
        <v>0</v>
      </c>
      <c r="W35" s="379">
        <v>0</v>
      </c>
      <c r="X35" s="378">
        <v>0</v>
      </c>
      <c r="Y35" s="379">
        <v>0</v>
      </c>
      <c r="Z35" s="378">
        <v>34000.56667</v>
      </c>
      <c r="AA35" s="379">
        <v>2.4066513569359859E-2</v>
      </c>
      <c r="AB35" s="378">
        <v>0</v>
      </c>
      <c r="AC35" s="379">
        <v>0</v>
      </c>
      <c r="AD35" s="378">
        <v>34000.56667</v>
      </c>
      <c r="AE35" s="379">
        <v>3.961255389676125E-3</v>
      </c>
      <c r="AF35" s="378">
        <v>34000.56667</v>
      </c>
      <c r="AG35" s="375">
        <v>2.6047017341126072E-4</v>
      </c>
    </row>
    <row r="36" spans="1:33" ht="12.75" customHeight="1">
      <c r="A36" s="23" t="s">
        <v>598</v>
      </c>
    </row>
    <row r="37" spans="1:33" ht="12.75" customHeight="1">
      <c r="A37" s="23"/>
    </row>
    <row r="38" spans="1:33" ht="12.75" customHeight="1">
      <c r="A38" s="630" t="s">
        <v>83</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c r="AG51" s="28" t="s">
        <v>846</v>
      </c>
    </row>
    <row r="52" spans="33:33" ht="12.75" customHeight="1"/>
    <row r="53" spans="33:33" ht="12.75" customHeight="1"/>
    <row r="54" spans="33: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4.4"/>
  <cols>
    <col min="1" max="1" width="22.5546875" customWidth="1"/>
    <col min="2" max="8" width="12.109375" customWidth="1"/>
  </cols>
  <sheetData>
    <row r="1" spans="1:17" ht="12.75" customHeight="1">
      <c r="A1" s="139" t="s">
        <v>688</v>
      </c>
      <c r="J1" s="140" t="str">
        <f>Naslovnica!A20</f>
        <v>Listopad 2021.</v>
      </c>
    </row>
    <row r="2" spans="1:17" ht="12.75" customHeight="1">
      <c r="A2" s="543" t="s">
        <v>976</v>
      </c>
      <c r="I2" s="534"/>
      <c r="J2" s="545" t="str">
        <f>Naslovnica!A24</f>
        <v>October 2021</v>
      </c>
    </row>
    <row r="3" spans="1:17" ht="12.75" customHeight="1"/>
    <row r="4" spans="1:17" ht="30.6">
      <c r="A4" s="926" t="s">
        <v>582</v>
      </c>
      <c r="B4" s="927" t="s">
        <v>33</v>
      </c>
      <c r="C4" s="927" t="s">
        <v>34</v>
      </c>
      <c r="D4" s="927" t="s">
        <v>35</v>
      </c>
      <c r="E4" s="927" t="s">
        <v>230</v>
      </c>
      <c r="F4" s="927" t="s">
        <v>231</v>
      </c>
      <c r="G4" s="927" t="s">
        <v>36</v>
      </c>
      <c r="H4" s="927" t="s">
        <v>37</v>
      </c>
      <c r="I4" s="927" t="s">
        <v>38</v>
      </c>
      <c r="J4" s="927" t="s">
        <v>441</v>
      </c>
    </row>
    <row r="5" spans="1:17" ht="20.399999999999999">
      <c r="A5" s="728" t="s">
        <v>583</v>
      </c>
      <c r="B5" s="729">
        <v>51588</v>
      </c>
      <c r="C5" s="729">
        <v>102625</v>
      </c>
      <c r="D5" s="729">
        <v>37327</v>
      </c>
      <c r="E5" s="729">
        <v>2985</v>
      </c>
      <c r="F5" s="729">
        <v>1715</v>
      </c>
      <c r="G5" s="729">
        <v>23798</v>
      </c>
      <c r="H5" s="729">
        <v>38809</v>
      </c>
      <c r="I5" s="729">
        <v>87929</v>
      </c>
      <c r="J5" s="729">
        <v>346776</v>
      </c>
      <c r="K5" s="53"/>
    </row>
    <row r="6" spans="1:17" ht="20.399999999999999">
      <c r="A6" s="766" t="s">
        <v>584</v>
      </c>
      <c r="B6" s="383">
        <v>0.14876462038895424</v>
      </c>
      <c r="C6" s="383">
        <v>0.29594031882252519</v>
      </c>
      <c r="D6" s="383">
        <v>0.10764009043301728</v>
      </c>
      <c r="E6" s="383">
        <v>8.6078621357879442E-3</v>
      </c>
      <c r="F6" s="383">
        <v>4.9455556324543796E-3</v>
      </c>
      <c r="G6" s="383">
        <v>6.862643320183634E-2</v>
      </c>
      <c r="H6" s="383">
        <v>0.11191374258887582</v>
      </c>
      <c r="I6" s="383">
        <v>0.25356137679654878</v>
      </c>
      <c r="J6" s="383">
        <v>1</v>
      </c>
      <c r="K6" s="53"/>
    </row>
    <row r="7" spans="1:17" ht="20.399999999999999">
      <c r="A7" s="864" t="s">
        <v>963</v>
      </c>
      <c r="B7" s="865">
        <v>384</v>
      </c>
      <c r="C7" s="865">
        <v>438</v>
      </c>
      <c r="D7" s="865">
        <v>309</v>
      </c>
      <c r="E7" s="865">
        <v>66</v>
      </c>
      <c r="F7" s="865">
        <v>46</v>
      </c>
      <c r="G7" s="865">
        <v>213</v>
      </c>
      <c r="H7" s="865">
        <v>451</v>
      </c>
      <c r="I7" s="865">
        <v>302</v>
      </c>
      <c r="J7" s="865">
        <v>2209</v>
      </c>
      <c r="K7" s="53"/>
    </row>
    <row r="8" spans="1:17" ht="20.399999999999999">
      <c r="A8" s="79" t="s">
        <v>585</v>
      </c>
      <c r="B8" s="224">
        <v>137</v>
      </c>
      <c r="C8" s="224">
        <v>28</v>
      </c>
      <c r="D8" s="224">
        <v>12</v>
      </c>
      <c r="E8" s="224">
        <v>0</v>
      </c>
      <c r="F8" s="224">
        <v>1</v>
      </c>
      <c r="G8" s="224">
        <v>8</v>
      </c>
      <c r="H8" s="224">
        <v>64</v>
      </c>
      <c r="I8" s="224">
        <v>64</v>
      </c>
      <c r="J8" s="224">
        <v>314</v>
      </c>
      <c r="K8" s="53"/>
    </row>
    <row r="9" spans="1:17" ht="20.399999999999999">
      <c r="A9" s="766" t="s">
        <v>672</v>
      </c>
      <c r="B9" s="225">
        <v>27</v>
      </c>
      <c r="C9" s="225">
        <v>13</v>
      </c>
      <c r="D9" s="225">
        <v>2</v>
      </c>
      <c r="E9" s="225">
        <v>0</v>
      </c>
      <c r="F9" s="225">
        <v>0</v>
      </c>
      <c r="G9" s="225">
        <v>2</v>
      </c>
      <c r="H9" s="225">
        <v>6</v>
      </c>
      <c r="I9" s="225">
        <v>24</v>
      </c>
      <c r="J9" s="225">
        <v>74</v>
      </c>
    </row>
    <row r="10" spans="1:17" ht="20.399999999999999">
      <c r="A10" s="766" t="s">
        <v>848</v>
      </c>
      <c r="B10" s="225">
        <v>12</v>
      </c>
      <c r="C10" s="225">
        <v>79</v>
      </c>
      <c r="D10" s="225">
        <v>6</v>
      </c>
      <c r="E10" s="225">
        <v>0</v>
      </c>
      <c r="F10" s="225">
        <v>3</v>
      </c>
      <c r="G10" s="225">
        <v>19</v>
      </c>
      <c r="H10" s="225">
        <v>9</v>
      </c>
      <c r="I10" s="225">
        <v>5</v>
      </c>
      <c r="J10" s="225">
        <v>133</v>
      </c>
    </row>
    <row r="11" spans="1:17" ht="20.399999999999999">
      <c r="A11" s="864" t="s">
        <v>964</v>
      </c>
      <c r="B11" s="865">
        <v>176</v>
      </c>
      <c r="C11" s="865">
        <v>120</v>
      </c>
      <c r="D11" s="865">
        <v>20</v>
      </c>
      <c r="E11" s="865">
        <v>0</v>
      </c>
      <c r="F11" s="865">
        <v>4</v>
      </c>
      <c r="G11" s="865">
        <v>29</v>
      </c>
      <c r="H11" s="865">
        <v>79</v>
      </c>
      <c r="I11" s="865">
        <v>93</v>
      </c>
      <c r="J11" s="865">
        <v>521</v>
      </c>
      <c r="M11" s="268"/>
      <c r="N11" s="268"/>
      <c r="O11" s="268"/>
      <c r="P11" s="268"/>
      <c r="Q11" s="268"/>
    </row>
    <row r="12" spans="1:17" ht="20.399999999999999">
      <c r="A12" s="728" t="s">
        <v>586</v>
      </c>
      <c r="B12" s="729">
        <v>51796</v>
      </c>
      <c r="C12" s="729">
        <v>102943</v>
      </c>
      <c r="D12" s="729">
        <v>37616</v>
      </c>
      <c r="E12" s="729">
        <v>3051</v>
      </c>
      <c r="F12" s="729">
        <v>1757</v>
      </c>
      <c r="G12" s="729">
        <v>23982</v>
      </c>
      <c r="H12" s="729">
        <v>39181</v>
      </c>
      <c r="I12" s="729">
        <v>88138</v>
      </c>
      <c r="J12" s="729">
        <v>348464</v>
      </c>
      <c r="M12" s="268"/>
      <c r="N12" s="268"/>
      <c r="O12" s="268"/>
      <c r="P12" s="268"/>
      <c r="Q12" s="268"/>
    </row>
    <row r="13" spans="1:17" s="268" customFormat="1" ht="20.399999999999999">
      <c r="A13" s="925" t="s">
        <v>675</v>
      </c>
      <c r="B13" s="225">
        <v>208</v>
      </c>
      <c r="C13" s="225">
        <v>318</v>
      </c>
      <c r="D13" s="225">
        <v>289</v>
      </c>
      <c r="E13" s="225">
        <v>66</v>
      </c>
      <c r="F13" s="225">
        <v>42</v>
      </c>
      <c r="G13" s="225">
        <v>184</v>
      </c>
      <c r="H13" s="225">
        <v>372</v>
      </c>
      <c r="I13" s="225">
        <v>209</v>
      </c>
      <c r="J13" s="225">
        <v>1688</v>
      </c>
    </row>
    <row r="14" spans="1:17" s="268" customFormat="1" ht="20.399999999999999">
      <c r="A14" s="1035" t="s">
        <v>1478</v>
      </c>
      <c r="B14" s="1036">
        <v>4.0319454136621413E-3</v>
      </c>
      <c r="C14" s="1036">
        <v>3.0986601705238481E-3</v>
      </c>
      <c r="D14" s="1036">
        <v>7.7423848688615848E-3</v>
      </c>
      <c r="E14" s="1036">
        <v>2.2110552763819014E-2</v>
      </c>
      <c r="F14" s="1036">
        <v>2.4489795918367419E-2</v>
      </c>
      <c r="G14" s="1036">
        <v>7.7317421632070449E-3</v>
      </c>
      <c r="H14" s="1036">
        <v>9.5854054471899985E-3</v>
      </c>
      <c r="I14" s="1036">
        <v>2.376917740449791E-3</v>
      </c>
      <c r="J14" s="1036">
        <v>4.8676955729347604E-3</v>
      </c>
    </row>
    <row r="15" spans="1:17" ht="21.75" customHeight="1">
      <c r="A15" s="766" t="s">
        <v>587</v>
      </c>
      <c r="B15" s="383">
        <v>0.14864089260296617</v>
      </c>
      <c r="C15" s="383">
        <v>0.29541932595619635</v>
      </c>
      <c r="D15" s="383">
        <v>0.10794802332522155</v>
      </c>
      <c r="E15" s="383">
        <v>8.75556728959089E-3</v>
      </c>
      <c r="F15" s="383">
        <v>5.042127737729005E-3</v>
      </c>
      <c r="G15" s="383">
        <v>6.8822030396253273E-2</v>
      </c>
      <c r="H15" s="383">
        <v>0.11243916157766656</v>
      </c>
      <c r="I15" s="383">
        <v>0.25293287111437623</v>
      </c>
      <c r="J15" s="383">
        <v>1</v>
      </c>
      <c r="M15" s="268"/>
      <c r="N15" s="268"/>
      <c r="O15" s="268"/>
      <c r="P15" s="268"/>
      <c r="Q15" s="268"/>
    </row>
    <row r="16" spans="1:17" ht="12.75" customHeight="1">
      <c r="A16" s="22" t="s">
        <v>987</v>
      </c>
      <c r="M16" s="268"/>
      <c r="N16" s="268"/>
      <c r="O16" s="268"/>
      <c r="P16" s="268"/>
      <c r="Q16" s="268"/>
    </row>
    <row r="17" spans="1:10" ht="12.75" customHeight="1">
      <c r="A17" s="29" t="s">
        <v>588</v>
      </c>
    </row>
    <row r="18" spans="1:10" ht="12.75" customHeight="1"/>
    <row r="19" spans="1:10" ht="12.75" customHeight="1"/>
    <row r="20" spans="1:10">
      <c r="A20" s="139" t="s">
        <v>690</v>
      </c>
      <c r="B20" s="268"/>
      <c r="C20" s="268"/>
      <c r="D20" s="268"/>
      <c r="E20" s="268"/>
      <c r="F20" s="268"/>
      <c r="G20" s="776"/>
      <c r="H20" s="776" t="s">
        <v>43</v>
      </c>
      <c r="I20" s="293"/>
      <c r="J20" s="730" t="s">
        <v>1514</v>
      </c>
    </row>
    <row r="21" spans="1:10">
      <c r="A21" s="543" t="s">
        <v>689</v>
      </c>
      <c r="B21" s="268"/>
      <c r="C21" s="268"/>
      <c r="D21" s="268"/>
      <c r="E21" s="268"/>
      <c r="F21" s="268"/>
      <c r="G21" s="557"/>
      <c r="H21" s="557" t="s">
        <v>44</v>
      </c>
      <c r="I21" s="731"/>
      <c r="J21" s="545" t="s">
        <v>1515</v>
      </c>
    </row>
    <row r="22" spans="1:10">
      <c r="A22" s="268"/>
      <c r="B22" s="268"/>
      <c r="C22" s="268"/>
      <c r="D22" s="268"/>
      <c r="E22" s="268"/>
      <c r="F22" s="268"/>
      <c r="G22" s="268"/>
      <c r="H22" s="268"/>
      <c r="I22" s="268"/>
      <c r="J22" s="268"/>
    </row>
    <row r="23" spans="1:10" ht="24" customHeight="1">
      <c r="A23" s="739"/>
      <c r="B23" s="740"/>
      <c r="C23" s="740" t="s">
        <v>1502</v>
      </c>
      <c r="D23" s="740"/>
      <c r="E23" s="1098" t="s">
        <v>660</v>
      </c>
      <c r="F23" s="1101"/>
      <c r="G23" s="1101"/>
      <c r="H23" s="1102"/>
      <c r="I23" s="1103"/>
      <c r="J23" s="1103"/>
    </row>
    <row r="24" spans="1:10" ht="23.4">
      <c r="A24" s="739"/>
      <c r="B24" s="741"/>
      <c r="C24" s="742" t="s">
        <v>1503</v>
      </c>
      <c r="D24" s="741"/>
      <c r="E24" s="1104" t="s">
        <v>566</v>
      </c>
      <c r="F24" s="1104"/>
      <c r="G24" s="743" t="s">
        <v>567</v>
      </c>
      <c r="H24" s="1105"/>
      <c r="I24" s="1105"/>
      <c r="J24" s="317"/>
    </row>
    <row r="25" spans="1:10" ht="20.399999999999999">
      <c r="A25" s="763" t="s">
        <v>568</v>
      </c>
      <c r="B25" s="763" t="s">
        <v>569</v>
      </c>
      <c r="C25" s="763" t="s">
        <v>570</v>
      </c>
      <c r="D25" s="763" t="s">
        <v>571</v>
      </c>
      <c r="E25" s="763" t="s">
        <v>569</v>
      </c>
      <c r="F25" s="763" t="s">
        <v>570</v>
      </c>
      <c r="G25" s="763" t="s">
        <v>571</v>
      </c>
      <c r="H25" s="318"/>
      <c r="I25" s="318"/>
      <c r="J25" s="318"/>
    </row>
    <row r="26" spans="1:10">
      <c r="A26" s="78" t="s">
        <v>6</v>
      </c>
      <c r="B26" s="384">
        <v>953</v>
      </c>
      <c r="C26" s="384">
        <v>930</v>
      </c>
      <c r="D26" s="384">
        <v>1883</v>
      </c>
      <c r="E26" s="384">
        <v>16</v>
      </c>
      <c r="F26" s="384">
        <v>17</v>
      </c>
      <c r="G26" s="385">
        <v>1.7837837837837878E-2</v>
      </c>
      <c r="H26" s="319"/>
      <c r="I26" s="319"/>
      <c r="J26" s="320"/>
    </row>
    <row r="27" spans="1:10">
      <c r="A27" s="78" t="s">
        <v>7</v>
      </c>
      <c r="B27" s="384">
        <v>5768</v>
      </c>
      <c r="C27" s="384">
        <v>3337</v>
      </c>
      <c r="D27" s="384">
        <v>9105</v>
      </c>
      <c r="E27" s="384">
        <v>75</v>
      </c>
      <c r="F27" s="384">
        <v>54</v>
      </c>
      <c r="G27" s="385">
        <v>1.4371657754010725E-2</v>
      </c>
      <c r="H27" s="319"/>
      <c r="I27" s="319"/>
      <c r="J27" s="320"/>
    </row>
    <row r="28" spans="1:10">
      <c r="A28" s="78" t="s">
        <v>8</v>
      </c>
      <c r="B28" s="384">
        <v>10726</v>
      </c>
      <c r="C28" s="384">
        <v>6940</v>
      </c>
      <c r="D28" s="384">
        <v>17666</v>
      </c>
      <c r="E28" s="384">
        <v>145</v>
      </c>
      <c r="F28" s="384">
        <v>80</v>
      </c>
      <c r="G28" s="385">
        <v>1.2900636431397272E-2</v>
      </c>
      <c r="H28" s="319"/>
      <c r="I28" s="319"/>
      <c r="J28" s="320"/>
    </row>
    <row r="29" spans="1:10">
      <c r="A29" s="78" t="s">
        <v>9</v>
      </c>
      <c r="B29" s="384">
        <v>18433</v>
      </c>
      <c r="C29" s="384">
        <v>13057</v>
      </c>
      <c r="D29" s="384">
        <v>31490</v>
      </c>
      <c r="E29" s="384">
        <v>18</v>
      </c>
      <c r="F29" s="384">
        <v>-422</v>
      </c>
      <c r="G29" s="385">
        <v>-1.2666959302690128E-2</v>
      </c>
      <c r="H29" s="319"/>
      <c r="I29" s="319"/>
      <c r="J29" s="320"/>
    </row>
    <row r="30" spans="1:10">
      <c r="A30" s="78" t="s">
        <v>10</v>
      </c>
      <c r="B30" s="384">
        <v>24726</v>
      </c>
      <c r="C30" s="384">
        <v>19319</v>
      </c>
      <c r="D30" s="384">
        <v>44045</v>
      </c>
      <c r="E30" s="384">
        <v>8</v>
      </c>
      <c r="F30" s="384">
        <v>-8</v>
      </c>
      <c r="G30" s="385">
        <v>0</v>
      </c>
      <c r="H30" s="319"/>
      <c r="I30" s="319"/>
      <c r="J30" s="320"/>
    </row>
    <row r="31" spans="1:10">
      <c r="A31" s="78" t="s">
        <v>11</v>
      </c>
      <c r="B31" s="384">
        <v>27193</v>
      </c>
      <c r="C31" s="384">
        <v>23724</v>
      </c>
      <c r="D31" s="384">
        <v>50917</v>
      </c>
      <c r="E31" s="384">
        <v>301</v>
      </c>
      <c r="F31" s="384">
        <v>229</v>
      </c>
      <c r="G31" s="385">
        <v>1.0518586143251296E-2</v>
      </c>
      <c r="H31" s="319"/>
      <c r="I31" s="319"/>
      <c r="J31" s="320"/>
    </row>
    <row r="32" spans="1:10">
      <c r="A32" s="78" t="s">
        <v>12</v>
      </c>
      <c r="B32" s="384">
        <v>25290</v>
      </c>
      <c r="C32" s="384">
        <v>24647</v>
      </c>
      <c r="D32" s="384">
        <v>49937</v>
      </c>
      <c r="E32" s="384">
        <v>344</v>
      </c>
      <c r="F32" s="384">
        <v>327</v>
      </c>
      <c r="G32" s="385">
        <v>1.3619940729915125E-2</v>
      </c>
      <c r="H32" s="319"/>
      <c r="I32" s="319"/>
      <c r="J32" s="320"/>
    </row>
    <row r="33" spans="1:10">
      <c r="A33" s="78" t="s">
        <v>39</v>
      </c>
      <c r="B33" s="384">
        <v>40398</v>
      </c>
      <c r="C33" s="384">
        <v>43425</v>
      </c>
      <c r="D33" s="384">
        <v>83823</v>
      </c>
      <c r="E33" s="384">
        <v>711</v>
      </c>
      <c r="F33" s="384">
        <v>816</v>
      </c>
      <c r="G33" s="385">
        <v>1.8554972295129701E-2</v>
      </c>
      <c r="H33" s="319"/>
      <c r="I33" s="319"/>
      <c r="J33" s="320"/>
    </row>
    <row r="34" spans="1:10">
      <c r="A34" s="78" t="s">
        <v>40</v>
      </c>
      <c r="B34" s="384">
        <v>20879</v>
      </c>
      <c r="C34" s="384">
        <v>22012</v>
      </c>
      <c r="D34" s="384">
        <v>42891</v>
      </c>
      <c r="E34" s="384">
        <v>392</v>
      </c>
      <c r="F34" s="384">
        <v>1036</v>
      </c>
      <c r="G34" s="385">
        <v>3.4440344403444012E-2</v>
      </c>
      <c r="H34" s="319"/>
      <c r="I34" s="319"/>
      <c r="J34" s="320"/>
    </row>
    <row r="35" spans="1:10">
      <c r="A35" s="78" t="s">
        <v>41</v>
      </c>
      <c r="B35" s="384">
        <v>6159</v>
      </c>
      <c r="C35" s="384">
        <v>7717</v>
      </c>
      <c r="D35" s="384">
        <v>13876</v>
      </c>
      <c r="E35" s="384">
        <v>72</v>
      </c>
      <c r="F35" s="384">
        <v>274</v>
      </c>
      <c r="G35" s="385">
        <v>2.5572801182557336E-2</v>
      </c>
      <c r="H35" s="319"/>
      <c r="I35" s="319"/>
      <c r="J35" s="320"/>
    </row>
    <row r="36" spans="1:10">
      <c r="A36" s="78" t="s">
        <v>42</v>
      </c>
      <c r="B36" s="384">
        <v>469</v>
      </c>
      <c r="C36" s="384">
        <v>650</v>
      </c>
      <c r="D36" s="384">
        <v>1119</v>
      </c>
      <c r="E36" s="384">
        <v>17</v>
      </c>
      <c r="F36" s="384">
        <v>24</v>
      </c>
      <c r="G36" s="385">
        <v>3.8033395176252371E-2</v>
      </c>
      <c r="H36" s="319"/>
      <c r="I36" s="319"/>
      <c r="J36" s="320"/>
    </row>
    <row r="37" spans="1:10" ht="23.4">
      <c r="A37" s="804" t="s">
        <v>572</v>
      </c>
      <c r="B37" s="744">
        <v>180994</v>
      </c>
      <c r="C37" s="744">
        <v>165758</v>
      </c>
      <c r="D37" s="744">
        <v>346752</v>
      </c>
      <c r="E37" s="744">
        <v>2099</v>
      </c>
      <c r="F37" s="744">
        <v>2427</v>
      </c>
      <c r="G37" s="745">
        <v>1.3225178683092365E-2</v>
      </c>
      <c r="H37" s="321"/>
      <c r="I37" s="321"/>
      <c r="J37" s="322"/>
    </row>
    <row r="38" spans="1:10">
      <c r="A38" s="22" t="s">
        <v>987</v>
      </c>
      <c r="B38" s="268"/>
      <c r="C38" s="268"/>
      <c r="D38" s="268"/>
      <c r="E38" s="268"/>
      <c r="F38" s="268"/>
      <c r="G38" s="268"/>
      <c r="H38" s="268"/>
      <c r="I38" s="268"/>
      <c r="J38" s="268"/>
    </row>
    <row r="39" spans="1:10">
      <c r="A39" s="268"/>
      <c r="B39" s="268"/>
      <c r="C39" s="268"/>
      <c r="D39" s="268"/>
      <c r="E39" s="268"/>
      <c r="F39" s="268"/>
      <c r="G39" s="268"/>
      <c r="H39" s="268"/>
      <c r="I39" s="268"/>
      <c r="J39" s="268"/>
    </row>
    <row r="40" spans="1:10" ht="12.75" customHeight="1">
      <c r="A40" s="630" t="s">
        <v>83</v>
      </c>
    </row>
    <row r="66" spans="10:10">
      <c r="J66" s="28" t="s">
        <v>847</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3"/>
  <sheetViews>
    <sheetView showGridLines="0" zoomScaleNormal="100" workbookViewId="0"/>
  </sheetViews>
  <sheetFormatPr defaultRowHeight="14.4"/>
  <cols>
    <col min="1" max="1" width="28.88671875" customWidth="1"/>
    <col min="2" max="2" width="11" bestFit="1" customWidth="1"/>
    <col min="3" max="3" width="12.88671875" customWidth="1"/>
    <col min="4" max="4" width="14.44140625" customWidth="1"/>
    <col min="5" max="5" width="12.33203125" customWidth="1"/>
    <col min="6" max="6" width="11.6640625" bestFit="1" customWidth="1"/>
    <col min="7" max="7" width="10.33203125" customWidth="1"/>
    <col min="8" max="8" width="10.109375" customWidth="1"/>
    <col min="9" max="9" width="11.109375" customWidth="1"/>
    <col min="10" max="10" width="10.5546875" customWidth="1"/>
    <col min="11" max="12" width="11" customWidth="1"/>
  </cols>
  <sheetData>
    <row r="1" spans="1:10" ht="15.6">
      <c r="A1" s="153" t="s">
        <v>691</v>
      </c>
      <c r="I1" s="140" t="str">
        <f>Naslovnica!A20</f>
        <v>Listopad 2021.</v>
      </c>
    </row>
    <row r="2" spans="1:10">
      <c r="A2" s="570" t="s">
        <v>977</v>
      </c>
      <c r="I2" s="545" t="str">
        <f>Naslovnica!A24</f>
        <v>October 2021</v>
      </c>
    </row>
    <row r="3" spans="1:10" ht="12.75" customHeight="1"/>
    <row r="4" spans="1:10" ht="12.75" customHeight="1">
      <c r="F4" s="316"/>
      <c r="I4" s="14" t="s">
        <v>581</v>
      </c>
    </row>
    <row r="5" spans="1:10" s="268" customFormat="1" ht="18" customHeight="1">
      <c r="A5" s="1106" t="s">
        <v>1186</v>
      </c>
      <c r="B5" s="1108" t="s">
        <v>1164</v>
      </c>
      <c r="C5" s="1108"/>
      <c r="D5" s="1108"/>
      <c r="E5" s="1108"/>
      <c r="F5" s="1109" t="s">
        <v>1166</v>
      </c>
      <c r="G5" s="1110" t="s">
        <v>1163</v>
      </c>
      <c r="H5" s="1106" t="s">
        <v>1165</v>
      </c>
      <c r="I5" s="1106" t="s">
        <v>1167</v>
      </c>
      <c r="J5" s="946"/>
    </row>
    <row r="6" spans="1:10" s="268" customFormat="1" ht="45.6">
      <c r="A6" s="1106"/>
      <c r="B6" s="951" t="s">
        <v>1159</v>
      </c>
      <c r="C6" s="951" t="s">
        <v>1160</v>
      </c>
      <c r="D6" s="951" t="s">
        <v>1161</v>
      </c>
      <c r="E6" s="951" t="s">
        <v>1162</v>
      </c>
      <c r="F6" s="1109"/>
      <c r="G6" s="1110"/>
      <c r="H6" s="1106"/>
      <c r="I6" s="1106"/>
      <c r="J6" s="946"/>
    </row>
    <row r="7" spans="1:10" s="268" customFormat="1">
      <c r="A7" s="947" t="s">
        <v>1119</v>
      </c>
      <c r="B7" s="948">
        <v>0</v>
      </c>
      <c r="C7" s="948">
        <v>7872.2843700000003</v>
      </c>
      <c r="D7" s="948">
        <v>0</v>
      </c>
      <c r="E7" s="948">
        <v>5018.3535899999997</v>
      </c>
      <c r="F7" s="949">
        <v>12890.63796</v>
      </c>
      <c r="G7" s="954">
        <v>9.2345492891886316E-2</v>
      </c>
      <c r="H7" s="949">
        <v>121540.93735999987</v>
      </c>
      <c r="I7" s="949">
        <v>1235768.7452700003</v>
      </c>
    </row>
    <row r="8" spans="1:10" s="268" customFormat="1">
      <c r="A8" s="947" t="s">
        <v>1120</v>
      </c>
      <c r="B8" s="948">
        <v>0</v>
      </c>
      <c r="C8" s="948">
        <v>13301.06977</v>
      </c>
      <c r="D8" s="948">
        <v>0</v>
      </c>
      <c r="E8" s="948">
        <v>423.16115000000002</v>
      </c>
      <c r="F8" s="949">
        <v>13724.23092</v>
      </c>
      <c r="G8" s="954">
        <v>7.1500295872448882E-2</v>
      </c>
      <c r="H8" s="949">
        <v>125689.53150999942</v>
      </c>
      <c r="I8" s="949">
        <v>2159168.3060300006</v>
      </c>
    </row>
    <row r="9" spans="1:10" s="268" customFormat="1">
      <c r="A9" s="947" t="s">
        <v>230</v>
      </c>
      <c r="B9" s="948">
        <v>0</v>
      </c>
      <c r="C9" s="948">
        <v>600.03642000000002</v>
      </c>
      <c r="D9" s="948">
        <v>0</v>
      </c>
      <c r="E9" s="948">
        <v>0</v>
      </c>
      <c r="F9" s="949">
        <v>600.03642000000002</v>
      </c>
      <c r="G9" s="954">
        <v>-0.1105804398479</v>
      </c>
      <c r="H9" s="949">
        <v>6994.3678</v>
      </c>
      <c r="I9" s="949">
        <v>30345.396910000007</v>
      </c>
    </row>
    <row r="10" spans="1:10" s="268" customFormat="1">
      <c r="A10" s="947" t="s">
        <v>231</v>
      </c>
      <c r="B10" s="948">
        <v>0</v>
      </c>
      <c r="C10" s="948">
        <v>490.87359999999995</v>
      </c>
      <c r="D10" s="948">
        <v>0</v>
      </c>
      <c r="E10" s="948">
        <v>0</v>
      </c>
      <c r="F10" s="949">
        <v>490.87359999999995</v>
      </c>
      <c r="G10" s="954">
        <v>0.40783862691726847</v>
      </c>
      <c r="H10" s="949">
        <v>5666.2006300000139</v>
      </c>
      <c r="I10" s="949">
        <v>40797.423940000015</v>
      </c>
    </row>
    <row r="11" spans="1:10" s="268" customFormat="1">
      <c r="A11" s="947" t="s">
        <v>46</v>
      </c>
      <c r="B11" s="948">
        <v>0</v>
      </c>
      <c r="C11" s="948">
        <v>3867.9980800000003</v>
      </c>
      <c r="D11" s="948">
        <v>0</v>
      </c>
      <c r="E11" s="948">
        <v>10.370899999999999</v>
      </c>
      <c r="F11" s="949">
        <v>3878.3689800000002</v>
      </c>
      <c r="G11" s="954">
        <v>0.27012982003655051</v>
      </c>
      <c r="H11" s="949">
        <v>35638.324909999908</v>
      </c>
      <c r="I11" s="949">
        <v>444203.66192999989</v>
      </c>
    </row>
    <row r="12" spans="1:10" s="268" customFormat="1">
      <c r="A12" s="947" t="s">
        <v>36</v>
      </c>
      <c r="B12" s="948">
        <v>0</v>
      </c>
      <c r="C12" s="948">
        <v>3348.4328500000001</v>
      </c>
      <c r="D12" s="948">
        <v>0</v>
      </c>
      <c r="E12" s="948">
        <v>106.84341000000001</v>
      </c>
      <c r="F12" s="949">
        <v>3455.2762600000001</v>
      </c>
      <c r="G12" s="954">
        <v>0.29331482422773303</v>
      </c>
      <c r="H12" s="949">
        <v>29064.415470000007</v>
      </c>
      <c r="I12" s="949">
        <v>358739.23313000007</v>
      </c>
    </row>
    <row r="13" spans="1:10" s="268" customFormat="1">
      <c r="A13" s="947" t="s">
        <v>37</v>
      </c>
      <c r="B13" s="948">
        <v>0</v>
      </c>
      <c r="C13" s="948">
        <v>4876.0158499999998</v>
      </c>
      <c r="D13" s="948">
        <v>0</v>
      </c>
      <c r="E13" s="948">
        <v>667.52482999999995</v>
      </c>
      <c r="F13" s="949">
        <v>5543.5406800000001</v>
      </c>
      <c r="G13" s="954">
        <v>1.1033317327566294E-2</v>
      </c>
      <c r="H13" s="949">
        <v>52284.545839999919</v>
      </c>
      <c r="I13" s="949">
        <v>461822.12955000001</v>
      </c>
    </row>
    <row r="14" spans="1:10" s="268" customFormat="1">
      <c r="A14" s="950" t="s">
        <v>38</v>
      </c>
      <c r="B14" s="948">
        <v>0</v>
      </c>
      <c r="C14" s="948">
        <v>13811.3976</v>
      </c>
      <c r="D14" s="948">
        <v>0</v>
      </c>
      <c r="E14" s="948">
        <v>42.520629999999997</v>
      </c>
      <c r="F14" s="949">
        <v>13853.918230000001</v>
      </c>
      <c r="G14" s="954">
        <v>0.29926320518885619</v>
      </c>
      <c r="H14" s="949">
        <v>118470.65827999986</v>
      </c>
      <c r="I14" s="949">
        <v>1949811.8442400005</v>
      </c>
    </row>
    <row r="15" spans="1:10" s="268" customFormat="1" ht="20.399999999999999" customHeight="1">
      <c r="A15" s="952" t="s">
        <v>1121</v>
      </c>
      <c r="B15" s="953">
        <v>0</v>
      </c>
      <c r="C15" s="953">
        <v>48168.108540000001</v>
      </c>
      <c r="D15" s="953">
        <v>0</v>
      </c>
      <c r="E15" s="953">
        <v>6268.7745100000002</v>
      </c>
      <c r="F15" s="953">
        <v>54436.883050000004</v>
      </c>
      <c r="G15" s="1034">
        <v>0.14594970444129141</v>
      </c>
      <c r="H15" s="953">
        <v>495348.98179999902</v>
      </c>
      <c r="I15" s="953">
        <v>6680656.7410000013</v>
      </c>
    </row>
    <row r="16" spans="1:10">
      <c r="A16" s="22" t="s">
        <v>987</v>
      </c>
      <c r="B16" s="18"/>
      <c r="C16" s="19"/>
      <c r="D16" s="19"/>
      <c r="E16" s="19"/>
      <c r="F16" s="19"/>
      <c r="G16" s="19"/>
    </row>
    <row r="17" spans="1:13" ht="10.199999999999999" customHeight="1">
      <c r="A17" s="1000" t="s">
        <v>47</v>
      </c>
      <c r="B17" s="800"/>
      <c r="C17" s="800"/>
      <c r="D17" s="800"/>
      <c r="E17" s="800"/>
      <c r="F17" s="800"/>
      <c r="G17" s="30"/>
    </row>
    <row r="18" spans="1:13" ht="10.199999999999999" customHeight="1">
      <c r="A18" s="997" t="s">
        <v>990</v>
      </c>
      <c r="B18" s="998"/>
      <c r="C18" s="998"/>
      <c r="D18" s="998"/>
      <c r="E18" s="998"/>
      <c r="F18" s="998"/>
      <c r="G18" s="31"/>
    </row>
    <row r="19" spans="1:13" ht="10.199999999999999" customHeight="1">
      <c r="A19" s="996" t="s">
        <v>48</v>
      </c>
      <c r="B19" s="995"/>
      <c r="C19" s="995"/>
      <c r="D19" s="995"/>
      <c r="E19" s="995"/>
      <c r="F19" s="995"/>
      <c r="G19" s="32"/>
    </row>
    <row r="20" spans="1:13" ht="10.199999999999999" customHeight="1">
      <c r="A20" s="997" t="s">
        <v>49</v>
      </c>
      <c r="B20" s="999"/>
      <c r="C20" s="999"/>
      <c r="D20" s="999"/>
      <c r="E20" s="999"/>
      <c r="F20" s="999"/>
      <c r="G20" s="31"/>
    </row>
    <row r="21" spans="1:13" ht="12.75" customHeight="1"/>
    <row r="22" spans="1:13" ht="12.75" customHeight="1">
      <c r="A22" s="153" t="s">
        <v>692</v>
      </c>
      <c r="L22" s="140" t="str">
        <f>Naslovnica!A20</f>
        <v>Listopad 2021.</v>
      </c>
    </row>
    <row r="23" spans="1:13" ht="12.75" customHeight="1">
      <c r="A23" s="570" t="s">
        <v>978</v>
      </c>
      <c r="L23" s="545" t="str">
        <f>Naslovnica!A24</f>
        <v>October 2021</v>
      </c>
    </row>
    <row r="24" spans="1:13" ht="12.75" customHeight="1"/>
    <row r="25" spans="1:13" ht="12.75" customHeight="1">
      <c r="L25" s="14" t="s">
        <v>333</v>
      </c>
    </row>
    <row r="26" spans="1:13" s="268" customFormat="1" ht="14.4" customHeight="1">
      <c r="A26" s="1106" t="s">
        <v>1186</v>
      </c>
      <c r="B26" s="1107" t="s">
        <v>1230</v>
      </c>
      <c r="C26" s="1107"/>
      <c r="D26" s="1107"/>
      <c r="E26" s="1107"/>
      <c r="F26" s="1111" t="s">
        <v>1169</v>
      </c>
      <c r="G26" s="1111"/>
      <c r="H26" s="1111"/>
      <c r="I26" s="1109" t="s">
        <v>1168</v>
      </c>
      <c r="J26" s="1110" t="s">
        <v>1163</v>
      </c>
      <c r="K26" s="1106" t="s">
        <v>1165</v>
      </c>
      <c r="L26" s="1106" t="s">
        <v>1167</v>
      </c>
    </row>
    <row r="27" spans="1:13" s="268" customFormat="1" ht="91.2">
      <c r="A27" s="1106"/>
      <c r="B27" s="951" t="s">
        <v>1171</v>
      </c>
      <c r="C27" s="951" t="s">
        <v>1172</v>
      </c>
      <c r="D27" s="951" t="s">
        <v>1173</v>
      </c>
      <c r="E27" s="951" t="s">
        <v>1174</v>
      </c>
      <c r="F27" s="951" t="s">
        <v>1170</v>
      </c>
      <c r="G27" s="951" t="s">
        <v>1175</v>
      </c>
      <c r="H27" s="951" t="s">
        <v>1122</v>
      </c>
      <c r="I27" s="1109"/>
      <c r="J27" s="1110"/>
      <c r="K27" s="1106"/>
      <c r="L27" s="1106"/>
      <c r="M27" s="946"/>
    </row>
    <row r="28" spans="1:13" s="268" customFormat="1">
      <c r="A28" s="943" t="s">
        <v>1119</v>
      </c>
      <c r="B28" s="955">
        <v>143.43564000000001</v>
      </c>
      <c r="C28" s="955">
        <v>0</v>
      </c>
      <c r="D28" s="955">
        <v>2691.76467</v>
      </c>
      <c r="E28" s="955">
        <v>2830.81295</v>
      </c>
      <c r="F28" s="955">
        <v>351.43960999999996</v>
      </c>
      <c r="G28" s="955">
        <v>438.95242999999999</v>
      </c>
      <c r="H28" s="955">
        <v>14.98358</v>
      </c>
      <c r="I28" s="956">
        <v>6471.3888800000004</v>
      </c>
      <c r="J28" s="957">
        <v>-1.7468039025609894E-2</v>
      </c>
      <c r="K28" s="956">
        <v>72399.373879999912</v>
      </c>
      <c r="L28" s="956">
        <v>481549.03981999989</v>
      </c>
    </row>
    <row r="29" spans="1:13" s="268" customFormat="1">
      <c r="A29" s="943" t="s">
        <v>1120</v>
      </c>
      <c r="B29" s="955">
        <v>693.98711000000003</v>
      </c>
      <c r="C29" s="955">
        <v>0</v>
      </c>
      <c r="D29" s="955">
        <v>0</v>
      </c>
      <c r="E29" s="955">
        <v>115.00874</v>
      </c>
      <c r="F29" s="955">
        <v>482.55675000000002</v>
      </c>
      <c r="G29" s="955">
        <v>3207.3660499999996</v>
      </c>
      <c r="H29" s="955">
        <v>0</v>
      </c>
      <c r="I29" s="956">
        <v>4498.9186499999996</v>
      </c>
      <c r="J29" s="957">
        <v>-0.11208673099436683</v>
      </c>
      <c r="K29" s="956">
        <v>50866.20075999992</v>
      </c>
      <c r="L29" s="956">
        <v>546351.00869999989</v>
      </c>
    </row>
    <row r="30" spans="1:13" s="268" customFormat="1">
      <c r="A30" s="943" t="s">
        <v>230</v>
      </c>
      <c r="B30" s="955">
        <v>0</v>
      </c>
      <c r="C30" s="955">
        <v>0</v>
      </c>
      <c r="D30" s="955">
        <v>10.227459999999999</v>
      </c>
      <c r="E30" s="955">
        <v>21.905930000000001</v>
      </c>
      <c r="F30" s="955">
        <v>0</v>
      </c>
      <c r="G30" s="955">
        <v>0</v>
      </c>
      <c r="H30" s="955">
        <v>0</v>
      </c>
      <c r="I30" s="956">
        <v>32.133389999999999</v>
      </c>
      <c r="J30" s="957">
        <v>0.12046695494231408</v>
      </c>
      <c r="K30" s="956">
        <v>273.99337999999989</v>
      </c>
      <c r="L30" s="956">
        <v>1943.5003600000002</v>
      </c>
    </row>
    <row r="31" spans="1:13" s="268" customFormat="1">
      <c r="A31" s="943" t="s">
        <v>231</v>
      </c>
      <c r="B31" s="955">
        <v>0</v>
      </c>
      <c r="C31" s="955">
        <v>0</v>
      </c>
      <c r="D31" s="955">
        <v>34.389489999999995</v>
      </c>
      <c r="E31" s="955">
        <v>7.3926099999999995</v>
      </c>
      <c r="F31" s="955">
        <v>0</v>
      </c>
      <c r="G31" s="955">
        <v>10.370899999999999</v>
      </c>
      <c r="H31" s="955">
        <v>0.4995</v>
      </c>
      <c r="I31" s="956">
        <v>52.652499999999989</v>
      </c>
      <c r="J31" s="957">
        <v>0.13171627747720716</v>
      </c>
      <c r="K31" s="956">
        <v>1164.6412700000001</v>
      </c>
      <c r="L31" s="956">
        <v>21984.964230000001</v>
      </c>
    </row>
    <row r="32" spans="1:13" s="268" customFormat="1">
      <c r="A32" s="943" t="s">
        <v>46</v>
      </c>
      <c r="B32" s="955">
        <v>0</v>
      </c>
      <c r="C32" s="955">
        <v>0</v>
      </c>
      <c r="D32" s="955">
        <v>425.35811999999999</v>
      </c>
      <c r="E32" s="955">
        <v>288.94524999999999</v>
      </c>
      <c r="F32" s="955">
        <v>96.026870000000002</v>
      </c>
      <c r="G32" s="955">
        <v>16.898029999999999</v>
      </c>
      <c r="H32" s="955">
        <v>53.901379999999996</v>
      </c>
      <c r="I32" s="956">
        <v>881.12964999999997</v>
      </c>
      <c r="J32" s="957">
        <v>-6.3731613630758632E-3</v>
      </c>
      <c r="K32" s="956">
        <v>9639.6115600000194</v>
      </c>
      <c r="L32" s="956">
        <v>119836.06596000002</v>
      </c>
    </row>
    <row r="33" spans="1:12" s="268" customFormat="1">
      <c r="A33" s="943" t="s">
        <v>36</v>
      </c>
      <c r="B33" s="955">
        <v>19.252050000000001</v>
      </c>
      <c r="C33" s="955">
        <v>0</v>
      </c>
      <c r="D33" s="955">
        <v>0</v>
      </c>
      <c r="E33" s="955">
        <v>196.39142000000001</v>
      </c>
      <c r="F33" s="955">
        <v>77.678869999999989</v>
      </c>
      <c r="G33" s="955">
        <v>481.90871000000004</v>
      </c>
      <c r="H33" s="955">
        <v>0</v>
      </c>
      <c r="I33" s="956">
        <v>775.2310500000001</v>
      </c>
      <c r="J33" s="957">
        <v>1.3234842801610469E-3</v>
      </c>
      <c r="K33" s="956">
        <v>9425.8515400000178</v>
      </c>
      <c r="L33" s="956">
        <v>98964.387450000009</v>
      </c>
    </row>
    <row r="34" spans="1:12" s="268" customFormat="1">
      <c r="A34" s="943" t="s">
        <v>37</v>
      </c>
      <c r="B34" s="955">
        <v>105.73812</v>
      </c>
      <c r="C34" s="955">
        <v>0</v>
      </c>
      <c r="D34" s="955">
        <v>595.73851000000002</v>
      </c>
      <c r="E34" s="955">
        <v>583.42346999999995</v>
      </c>
      <c r="F34" s="955">
        <v>71.218369999999993</v>
      </c>
      <c r="G34" s="955">
        <v>113.01253999999999</v>
      </c>
      <c r="H34" s="955">
        <v>12.498200000000001</v>
      </c>
      <c r="I34" s="956">
        <v>1481.6292099999998</v>
      </c>
      <c r="J34" s="957">
        <v>-0.31645932616185535</v>
      </c>
      <c r="K34" s="956">
        <v>17640.73198000004</v>
      </c>
      <c r="L34" s="956">
        <v>149018.66261000003</v>
      </c>
    </row>
    <row r="35" spans="1:12" s="268" customFormat="1">
      <c r="A35" s="387" t="s">
        <v>38</v>
      </c>
      <c r="B35" s="955">
        <v>956.85996</v>
      </c>
      <c r="C35" s="955">
        <v>0</v>
      </c>
      <c r="D35" s="955">
        <v>1354.3242299999999</v>
      </c>
      <c r="E35" s="955">
        <v>1459.04079</v>
      </c>
      <c r="F35" s="955">
        <v>748.32505000000003</v>
      </c>
      <c r="G35" s="955">
        <v>53.209940000000003</v>
      </c>
      <c r="H35" s="955">
        <v>0.95682</v>
      </c>
      <c r="I35" s="956">
        <v>4572.7167900000004</v>
      </c>
      <c r="J35" s="957">
        <v>8.776252903091053E-2</v>
      </c>
      <c r="K35" s="956">
        <v>52205.867079999996</v>
      </c>
      <c r="L35" s="956">
        <v>667230.6378400001</v>
      </c>
    </row>
    <row r="36" spans="1:12" s="268" customFormat="1" ht="19.95" customHeight="1">
      <c r="A36" s="952" t="s">
        <v>1121</v>
      </c>
      <c r="B36" s="953">
        <v>1919.27288</v>
      </c>
      <c r="C36" s="953">
        <v>0</v>
      </c>
      <c r="D36" s="953">
        <v>5111.8024800000003</v>
      </c>
      <c r="E36" s="953">
        <v>5502.9211599999999</v>
      </c>
      <c r="F36" s="953">
        <v>1827.2455199999999</v>
      </c>
      <c r="G36" s="953">
        <v>4321.7185999999983</v>
      </c>
      <c r="H36" s="953">
        <v>82.83947999999998</v>
      </c>
      <c r="I36" s="953">
        <v>18765.80012</v>
      </c>
      <c r="J36" s="1034">
        <v>-5.0354075327416425E-2</v>
      </c>
      <c r="K36" s="953">
        <v>213616.27144999988</v>
      </c>
      <c r="L36" s="953">
        <v>2086878.2669699998</v>
      </c>
    </row>
    <row r="37" spans="1:12" ht="12.75" customHeight="1">
      <c r="A37" s="22" t="s">
        <v>987</v>
      </c>
      <c r="G37" s="135"/>
      <c r="H37" s="135"/>
    </row>
    <row r="38" spans="1:12" ht="12.75" customHeight="1">
      <c r="A38" s="17" t="s">
        <v>965</v>
      </c>
    </row>
    <row r="39" spans="1:12" ht="12.75" customHeight="1">
      <c r="A39" s="866" t="s">
        <v>989</v>
      </c>
      <c r="G39" s="77"/>
    </row>
    <row r="40" spans="1:12" ht="12.75" customHeight="1"/>
    <row r="41" spans="1:12" ht="12.75" customHeight="1">
      <c r="A41" s="630" t="s">
        <v>83</v>
      </c>
    </row>
    <row r="42" spans="1:12" ht="12.75" customHeight="1"/>
    <row r="43" spans="1:12" ht="12.75" customHeight="1">
      <c r="A43" s="48"/>
    </row>
    <row r="44" spans="1:12" ht="12.75" customHeight="1">
      <c r="A44" s="51"/>
    </row>
    <row r="45" spans="1:12" ht="12.75" customHeight="1"/>
    <row r="46" spans="1:12" ht="12.75" customHeight="1"/>
    <row r="47" spans="1:12" ht="12.75" customHeight="1"/>
    <row r="48" spans="1:12" ht="12.75" customHeight="1"/>
    <row r="49" ht="12.75" customHeight="1"/>
    <row r="83" spans="12:12">
      <c r="L83" s="27" t="s">
        <v>849</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 ds:uri="http://schemas.microsoft.com/office/infopath/2007/PartnerControls"/>
    <ds:schemaRef ds:uri="ca302e39-a258-4920-a5cd-d26b5a5d483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2021-11-22T10:39:55Z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