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showInkAnnotation="0" codeName="ThisWorkbook" defaultThemeVersion="124226"/>
  <xr:revisionPtr revIDLastSave="0" documentId="13_ncr:1_{870A9264-D19F-4259-B835-F035E725C8FA}"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1.24'!$A$1:$AS$38</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6.1'!$A$1:$L$169</definedName>
    <definedName name="_xlnm.Print_Area" localSheetId="25">'26 Tablice 6.2, 6.3'!$A$1:$O$56</definedName>
    <definedName name="_xlnm.Print_Area" localSheetId="26">'27 Tablice 6.4 - 6.8'!$A$1:$G$101</definedName>
    <definedName name="_xlnm.Print_Area" localSheetId="27">'28 Tablice 6.9 - 6.12 '!$A$1:$G$64</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'[7]Unos podataka'!$A$1:$EP$102</definedName>
    <definedName name="Unos_NOVI">#REF!</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55" i="46" l="1"/>
  <c r="C34" i="45"/>
  <c r="H47" i="67" l="1"/>
  <c r="H48" i="67"/>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56" i="45"/>
  <c r="C16" i="45"/>
  <c r="S24" i="37" l="1"/>
  <c r="S25" i="37"/>
  <c r="F84" i="65" l="1"/>
  <c r="C65" i="82" l="1"/>
  <c r="C66" i="82"/>
  <c r="C67" i="82"/>
  <c r="C68" i="82" l="1"/>
  <c r="F21" i="68" l="1"/>
  <c r="F58" i="65" l="1"/>
  <c r="O62" i="92" l="1"/>
  <c r="I2" i="91" l="1"/>
  <c r="L35" i="91" s="1"/>
  <c r="I1" i="91"/>
  <c r="L34" i="91" s="1"/>
  <c r="F10" i="68" l="1"/>
  <c r="B86" i="45" l="1"/>
  <c r="E49" i="67" l="1"/>
  <c r="H16" i="45" l="1"/>
  <c r="B34" i="45"/>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3" i="65" l="1"/>
  <c r="G38" i="68" l="1"/>
  <c r="G37" i="68"/>
  <c r="O2" i="67" l="1"/>
  <c r="H42" i="67" s="1"/>
  <c r="O1" i="67"/>
  <c r="H41" i="67" s="1"/>
  <c r="E2" i="45" l="1"/>
  <c r="K2" i="45" s="1"/>
  <c r="E1" i="45"/>
  <c r="K1" i="45" s="1"/>
  <c r="H7" i="46"/>
  <c r="H6" i="46"/>
  <c r="B56" i="45"/>
  <c r="B39" i="45" l="1"/>
  <c r="C39" i="45" s="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<sst xmlns="http://schemas.openxmlformats.org/spreadsheetml/2006/main" count="3699" uniqueCount="1747">
  <si>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</si>
  <si>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</si>
  <si>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</si>
  <si>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</si>
  <si>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</si>
  <si>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</si>
  <si>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</si>
  <si>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</si>
  <si>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</si>
  <si>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</si>
  <si>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</si>
  <si>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</si>
  <si>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</si>
  <si>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</si>
  <si>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</si>
  <si>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</si>
  <si>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</si>
  <si>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</si>
  <si>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</si>
  <si>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</si>
  <si>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</si>
  <si>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</si>
  <si>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</si>
  <si>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</si>
  <si>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</si>
  <si>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</si>
  <si>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</si>
  <si>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</si>
  <si>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</si>
  <si>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</si>
  <si>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</si>
  <si>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</si>
  <si>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</si>
  <si>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</si>
  <si>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</si>
  <si>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</si>
  <si>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</si>
  <si>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</si>
  <si>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</si>
  <si>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</si>
  <si>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</si>
  <si>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</si>
  <si>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</si>
  <si>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</si>
  <si>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</si>
  <si>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</si>
  <si>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</si>
  <si>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</si>
  <si>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</si>
  <si>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</si>
  <si>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</si>
  <si>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</si>
  <si>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</si>
  <si>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</si>
  <si>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</si>
  <si>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</si>
  <si>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</si>
  <si>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</si>
  <si>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</si>
  <si>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</si>
  <si>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</si>
  <si>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</si>
  <si>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</si>
  <si>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</si>
  <si>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</si>
  <si>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</si>
  <si>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</si>
  <si>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</si>
  <si>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</si>
  <si>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</si>
  <si>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</si>
  <si>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</si>
  <si>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</si>
  <si>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</si>
  <si>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</si>
  <si>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</si>
  <si>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</si>
  <si>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</si>
  <si>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</si>
  <si>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</si>
  <si>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</si>
  <si>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</si>
  <si>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</si>
  <si>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</si>
  <si>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</si>
  <si>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</si>
  <si>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</si>
  <si>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</si>
  <si>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</si>
  <si>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</si>
  <si>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</si>
  <si>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</si>
  <si>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</si>
  <si>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</si>
  <si>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</si>
  <si>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</si>
  <si>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</si>
  <si>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</si>
  <si>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</si>
  <si>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</si>
  <si>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</si>
  <si>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</si>
  <si>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</si>
  <si>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</si>
  <si>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</si>
  <si>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</si>
  <si>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</si>
  <si>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</si>
  <si>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</si>
  <si>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</si>
  <si>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</si>
  <si>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</si>
  <si>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</si>
  <si>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</si>
  <si>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</si>
  <si>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</si>
  <si>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</si>
  <si>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</si>
  <si>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</si>
  <si>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</si>
  <si>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</si>
  <si>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</si>
  <si>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</si>
  <si>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</si>
  <si>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</si>
  <si>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</si>
  <si>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</si>
  <si>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</si>
  <si>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</si>
  <si>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</si>
  <si>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</si>
  <si>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</si>
  <si>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</si>
  <si>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</si>
  <si>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</si>
  <si>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</si>
  <si>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</si>
  <si>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</si>
  <si>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</si>
  <si>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</si>
  <si>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</si>
  <si>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</si>
  <si>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</si>
  <si>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</si>
  <si>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</si>
  <si>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</si>
  <si>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</si>
  <si>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</si>
  <si>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</si>
  <si>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</si>
  <si>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</si>
  <si>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</si>
  <si>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</si>
  <si>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</si>
  <si>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</si>
  <si>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</si>
  <si>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</si>
  <si>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</si>
  <si>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</si>
  <si>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</si>
  <si>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</si>
  <si>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</si>
  <si>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</si>
  <si>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</si>
  <si>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</si>
  <si>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</si>
  <si>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</si>
  <si>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</si>
  <si>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</si>
  <si>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</si>
  <si>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</si>
  <si>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</si>
  <si>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</si>
  <si>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</si>
  <si>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</si>
  <si>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</si>
  <si>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</si>
  <si>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</si>
  <si>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</si>
  <si>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</si>
  <si>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</si>
  <si>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</si>
  <si>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</si>
  <si>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</si>
  <si>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</si>
  <si>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</si>
  <si>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</si>
  <si>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</si>
  <si>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</si>
  <si>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</si>
  <si>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</si>
  <si>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</si>
  <si>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</si>
  <si>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</si>
  <si>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</si>
  <si>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</si>
  <si>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</si>
  <si>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</si>
  <si>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</si>
  <si>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</si>
  <si>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</si>
  <si>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</si>
  <si>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</si>
  <si>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</si>
  <si>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</si>
  <si>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</si>
  <si>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</si>
  <si>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</si>
  <si>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</si>
  <si>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</si>
  <si>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</si>
  <si>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</si>
  <si>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</si>
  <si>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</si>
  <si>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</si>
  <si>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</si>
  <si>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</si>
  <si>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</si>
  <si>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</si>
  <si>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</si>
  <si>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</si>
  <si>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</si>
  <si>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</si>
  <si>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</si>
  <si>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</si>
  <si>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</si>
  <si>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</si>
  <si>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</si>
  <si>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</si>
  <si>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</si>
  <si>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</si>
  <si>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</si>
  <si>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</si>
  <si>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</si>
  <si>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</si>
  <si>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</si>
  <si>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</si>
  <si>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</si>
  <si>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</si>
  <si>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</si>
  <si>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</si>
  <si>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</si>
  <si>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</si>
  <si>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</si>
  <si>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</si>
  <si>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</si>
  <si>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</si>
  <si>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</si>
  <si>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</si>
  <si>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</si>
  <si>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</si>
  <si>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</si>
  <si>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</si>
  <si>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</si>
  <si>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</si>
  <si>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</si>
  <si>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</si>
  <si>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</si>
  <si>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</si>
  <si>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</si>
  <si>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</si>
  <si>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</si>
  <si>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</si>
  <si>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</si>
  <si>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</si>
  <si>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</si>
  <si>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</si>
  <si>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</si>
  <si>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</si>
  <si>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</si>
  <si>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</si>
  <si>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</si>
  <si>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</si>
  <si>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</si>
  <si>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</si>
  <si>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</si>
  <si>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</si>
  <si>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</si>
  <si>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</si>
  <si>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</si>
  <si>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</si>
  <si>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</si>
  <si>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</si>
  <si>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</si>
  <si>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</si>
  <si>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</si>
  <si>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</si>
  <si>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</si>
  <si>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</si>
  <si>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</si>
  <si>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</si>
  <si>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</si>
  <si>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</si>
  <si>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</si>
  <si>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</si>
  <si>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</si>
  <si>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</si>
  <si>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</si>
  <si>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</si>
  <si>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</si>
  <si>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</si>
  <si>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</si>
  <si>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</si>
  <si>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</si>
  <si>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</si>
  <si>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</si>
  <si>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</si>
  <si>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</si>
  <si>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</si>
  <si>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</si>
  <si>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</si>
  <si>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</si>
  <si>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</si>
  <si>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</si>
  <si>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</si>
  <si>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</si>
  <si>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</si>
  <si>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</si>
  <si>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</si>
  <si>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</si>
  <si>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</si>
  <si>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</si>
  <si>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</si>
  <si>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</si>
  <si>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</si>
  <si>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</si>
  <si>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</si>
  <si>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</si>
  <si>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</si>
  <si>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</si>
  <si>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</si>
  <si>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</si>
  <si>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</si>
  <si>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</si>
  <si>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</si>
  <si>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</si>
  <si>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</si>
  <si>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</si>
  <si>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</si>
  <si>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</si>
  <si>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</si>
  <si>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</si>
  <si>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</si>
  <si>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</si>
  <si>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</si>
  <si>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</si>
  <si>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</si>
  <si>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</si>
  <si>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</si>
  <si>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</si>
  <si>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</si>
  <si>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</si>
  <si>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</si>
  <si>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</si>
  <si>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</si>
  <si>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</si>
  <si>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</si>
  <si>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</si>
  <si>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</si>
  <si>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</si>
  <si>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</si>
  <si>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</si>
  <si>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</si>
  <si>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</si>
  <si>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</si>
  <si>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</si>
  <si>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</si>
  <si>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</si>
  <si>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</si>
  <si>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</si>
  <si>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</si>
  <si>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</si>
  <si>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</si>
  <si>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</si>
  <si>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</si>
  <si>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</si>
  <si>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</si>
  <si>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</si>
  <si>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</si>
  <si>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</si>
  <si>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</si>
  <si>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</si>
  <si>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</si>
  <si>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</si>
  <si>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</si>
  <si>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</si>
  <si>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</si>
  <si>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</si>
  <si>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</si>
  <si>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</si>
  <si>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</si>
  <si>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</si>
  <si>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</si>
  <si>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</si>
  <si>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</si>
  <si>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</si>
  <si>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</si>
  <si>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</si>
  <si>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</si>
  <si>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</si>
  <si>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</si>
  <si>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</si>
  <si>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</si>
  <si>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</si>
  <si>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</si>
  <si>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</si>
  <si>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</si>
  <si>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</si>
  <si>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</si>
  <si>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</si>
  <si>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</si>
  <si>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</si>
  <si>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</si>
  <si>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</si>
  <si>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</si>
  <si>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</si>
  <si>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</si>
  <si>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</si>
  <si>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</si>
  <si>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</si>
  <si>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</si>
  <si>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</si>
  <si>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</si>
  <si>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</si>
  <si>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</si>
  <si>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</si>
  <si>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</si>
  <si>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</si>
  <si>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</si>
  <si>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</si>
  <si>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</si>
  <si>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</si>
  <si>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</si>
  <si>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</si>
  <si>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</si>
  <si>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</si>
  <si>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</si>
  <si>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</si>
  <si>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</si>
  <si>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</si>
  <si>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</si>
  <si>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</si>
  <si>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</si>
  <si>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</si>
  <si>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</si>
  <si>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</si>
  <si>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</si>
  <si>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</si>
  <si>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</si>
  <si>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</si>
  <si>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</si>
  <si>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</si>
  <si>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</si>
  <si>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</si>
  <si>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</si>
  <si>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</si>
  <si>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</si>
  <si>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</si>
  <si>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</si>
  <si>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</si>
  <si>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</si>
  <si>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</si>
  <si>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</si>
  <si>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</si>
  <si>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</si>
  <si>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</si>
  <si>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</si>
  <si>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</si>
  <si>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</si>
  <si>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</si>
  <si>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</si>
  <si>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</si>
  <si>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</si>
  <si>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</si>
  <si>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</si>
  <si>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</si>
  <si>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</si>
  <si>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</si>
  <si>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</si>
  <si>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</si>
  <si>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</si>
  <si>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</si>
  <si>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</si>
  <si>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</si>
  <si>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</si>
  <si>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</si>
  <si>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</si>
  <si>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</si>
  <si>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</si>
  <si>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</si>
  <si>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</si>
  <si>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</si>
  <si>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</si>
  <si>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</si>
  <si>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</si>
  <si>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</si>
  <si>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</si>
  <si>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</si>
  <si>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</si>
  <si>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</si>
  <si>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</si>
  <si>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</si>
  <si>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</si>
  <si>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</si>
  <si>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</si>
  <si>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</si>
  <si>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</si>
  <si>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</si>
  <si>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</si>
  <si>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</si>
  <si>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</si>
  <si>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</si>
  <si>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</si>
  <si>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</si>
  <si>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</si>
  <si>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</si>
  <si>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</si>
  <si>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</si>
  <si>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</si>
  <si>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</si>
  <si>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</si>
  <si>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</si>
  <si>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</si>
  <si>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</si>
  <si>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</si>
  <si>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</si>
  <si>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</si>
  <si>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</si>
  <si>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</si>
  <si>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</si>
  <si>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</si>
  <si>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</si>
  <si>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</si>
  <si>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</si>
  <si>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</si>
  <si>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</si>
  <si>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</si>
  <si>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</si>
  <si>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</si>
  <si>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</si>
  <si>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</si>
  <si>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</si>
  <si>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</si>
  <si>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</si>
  <si>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</si>
  <si>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</si>
  <si>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</si>
  <si>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</si>
  <si>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</si>
  <si>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</si>
  <si>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</si>
  <si>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</si>
  <si>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</si>
  <si>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</si>
  <si>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</si>
  <si>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</si>
  <si>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</si>
  <si>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</si>
  <si>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</si>
  <si>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</si>
  <si>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</si>
  <si>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</si>
  <si>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</si>
  <si>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</si>
  <si>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</si>
  <si>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</si>
  <si>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</si>
  <si>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</si>
  <si>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</si>
  <si>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</si>
  <si>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</si>
  <si>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</si>
  <si>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</si>
  <si>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</si>
  <si>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</si>
  <si>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</si>
  <si>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</si>
  <si>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</si>
  <si>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</si>
  <si>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</si>
  <si>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</si>
  <si>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</si>
  <si>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</si>
  <si>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</si>
  <si>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</si>
  <si>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</si>
  <si>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</si>
  <si>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</si>
  <si>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</si>
  <si>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</si>
  <si>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</si>
  <si>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</si>
  <si>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</si>
  <si>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</si>
  <si>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</si>
  <si>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</si>
  <si>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</si>
  <si>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</si>
  <si>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</si>
  <si>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</si>
  <si>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</si>
  <si>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</si>
  <si>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</si>
  <si>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</si>
  <si>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</si>
  <si>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</si>
  <si>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</si>
  <si>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</si>
  <si>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</si>
  <si>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</si>
  <si>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</si>
  <si>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</si>
  <si>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</si>
  <si>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</si>
  <si>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</si>
  <si>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</si>
  <si>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</si>
  <si>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</si>
  <si>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</si>
  <si>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</si>
  <si>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</si>
  <si>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</si>
  <si>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</si>
  <si>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</si>
  <si>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</si>
  <si>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</si>
  <si>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</si>
  <si>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</si>
  <si>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</si>
  <si>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</si>
  <si>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</si>
  <si>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</si>
  <si>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</si>
  <si>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</si>
  <si>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</si>
  <si>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</si>
  <si>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</si>
  <si>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</si>
  <si>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</si>
  <si>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</si>
  <si>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</si>
  <si>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</si>
  <si>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</si>
  <si>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</si>
  <si>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</si>
  <si>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</si>
  <si>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</si>
  <si>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</si>
  <si>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</si>
  <si>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</si>
  <si>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</si>
  <si>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</si>
  <si>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</si>
  <si>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</si>
  <si>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</si>
  <si>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</si>
  <si>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</si>
  <si>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</si>
  <si>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</si>
  <si>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</si>
  <si>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</si>
  <si>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</si>
  <si>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</si>
  <si>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</si>
  <si>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</si>
  <si>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</si>
  <si>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</si>
  <si>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</si>
  <si>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</si>
  <si>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</si>
  <si>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</si>
  <si>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</si>
  <si>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</si>
  <si>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</si>
  <si>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</si>
  <si>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</si>
  <si>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</si>
  <si>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</si>
  <si>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</si>
  <si>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</si>
  <si>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</si>
  <si>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</si>
  <si>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</si>
  <si>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</si>
  <si>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</si>
  <si>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</si>
  <si>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</si>
  <si>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</si>
  <si>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</si>
  <si>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</si>
  <si>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</si>
  <si>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</si>
  <si>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</si>
  <si>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</si>
  <si>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</si>
  <si>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</si>
  <si>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</si>
  <si>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</si>
  <si>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</si>
  <si>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</si>
  <si>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</si>
  <si>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</si>
  <si>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</si>
  <si>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</si>
  <si>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</si>
  <si>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</si>
  <si>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</si>
  <si>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</si>
  <si>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</si>
  <si>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</si>
  <si>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</si>
  <si>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</si>
  <si>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</si>
  <si>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</si>
  <si>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</si>
  <si>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</si>
  <si>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</si>
  <si>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</si>
  <si>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</si>
  <si>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</si>
  <si>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</si>
  <si>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</si>
  <si>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</si>
  <si>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</si>
  <si>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</si>
  <si>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</si>
  <si>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</si>
  <si>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</si>
  <si>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</si>
  <si>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</si>
  <si>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</si>
  <si>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</si>
  <si>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</si>
  <si>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</si>
  <si>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</si>
  <si>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</si>
  <si>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</si>
  <si>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</si>
  <si>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</si>
  <si>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</si>
  <si>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</si>
  <si>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</si>
  <si>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</si>
  <si>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</si>
  <si>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</si>
  <si>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</si>
  <si>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</si>
  <si>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</si>
  <si>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</si>
  <si>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</si>
  <si>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</si>
  <si>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</si>
  <si>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</si>
  <si>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</si>
  <si>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</si>
  <si>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</si>
  <si>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</si>
  <si>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</si>
  <si>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</si>
  <si>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</si>
  <si>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</si>
  <si>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</si>
  <si>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</si>
  <si>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</si>
  <si>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</si>
  <si>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</si>
  <si>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</si>
  <si>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</si>
  <si>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</si>
  <si>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</si>
  <si>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</si>
  <si>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</si>
  <si>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</si>
  <si>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</si>
  <si>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</si>
  <si>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</si>
  <si>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</si>
  <si>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</si>
  <si>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</si>
  <si>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</si>
  <si>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</si>
  <si>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</si>
  <si>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</si>
  <si>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</si>
  <si>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</si>
  <si>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</si>
  <si>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</si>
  <si>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</si>
  <si>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</si>
  <si>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</si>
  <si>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</si>
  <si>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</si>
  <si>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</si>
  <si>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</si>
  <si>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</si>
  <si>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</si>
  <si>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</si>
  <si>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</si>
  <si>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</si>
  <si>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</si>
  <si>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</si>
  <si>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</si>
  <si>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</si>
  <si>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</si>
  <si>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</si>
  <si>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</si>
  <si>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</si>
  <si>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</si>
  <si>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</si>
  <si>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</si>
  <si>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</si>
  <si>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</si>
  <si>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</si>
  <si>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</si>
  <si>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</si>
  <si>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</si>
  <si>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</si>
  <si>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</si>
  <si>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</si>
  <si>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</si>
  <si>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</si>
  <si>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</si>
  <si>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</si>
  <si>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</si>
  <si>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</si>
  <si>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</si>
  <si>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</si>
  <si>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</si>
  <si>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</si>
  <si>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</si>
  <si>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</si>
  <si>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</si>
  <si>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</si>
  <si>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</si>
  <si>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</si>
  <si>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</si>
  <si>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</si>
  <si>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</si>
  <si>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</si>
  <si>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</si>
  <si>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</si>
  <si>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</si>
  <si>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</si>
  <si>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</si>
  <si>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</si>
  <si>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</si>
  <si>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</si>
  <si>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</si>
  <si>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</si>
  <si>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</si>
  <si>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</si>
  <si>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</si>
  <si>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</si>
  <si>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</si>
  <si>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</si>
  <si>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</si>
  <si>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</si>
  <si>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</si>
  <si>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</si>
  <si>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</si>
  <si>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</si>
  <si>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</si>
  <si>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</si>
  <si>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</si>
  <si>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</si>
  <si>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</si>
  <si>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</si>
  <si>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</si>
  <si>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</si>
  <si>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</si>
  <si>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</si>
  <si>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</si>
  <si>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</si>
  <si>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</si>
  <si>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</si>
  <si>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</si>
  <si>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</si>
  <si>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</si>
  <si>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</si>
  <si>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</si>
  <si>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</si>
  <si>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</si>
  <si>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</si>
  <si>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</si>
  <si>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</si>
  <si>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</si>
  <si>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</si>
  <si>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</si>
  <si>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</si>
  <si>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</si>
  <si>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</si>
  <si>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</si>
  <si>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</si>
  <si>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</si>
  <si>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</si>
  <si>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</si>
  <si>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</si>
  <si>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</si>
  <si>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</si>
  <si>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</si>
  <si>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</si>
  <si>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</si>
  <si>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</si>
  <si>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</si>
  <si>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</si>
  <si>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</si>
  <si>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</si>
  <si>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</si>
  <si>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</si>
  <si>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</si>
  <si>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</si>
  <si>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</si>
  <si>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</si>
  <si>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</si>
  <si>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</si>
  <si>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</si>
  <si>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</si>
  <si>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</si>
  <si>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</si>
  <si>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</si>
  <si>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</si>
  <si>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</si>
  <si>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</si>
  <si>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</si>
  <si>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</si>
  <si>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</si>
  <si>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</si>
  <si>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</si>
  <si>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</si>
  <si>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</si>
  <si>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</si>
  <si>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</si>
  <si>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</si>
  <si>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</si>
  <si>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</si>
  <si>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</si>
  <si>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</si>
  <si>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</si>
  <si>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</si>
  <si>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</si>
  <si>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</si>
  <si>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</si>
  <si>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</si>
  <si>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</si>
  <si>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</si>
  <si>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</si>
  <si>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</si>
  <si>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</si>
  <si>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</si>
  <si>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</si>
  <si>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</si>
  <si>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</si>
  <si>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</si>
  <si>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</si>
  <si>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</si>
  <si>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</si>
  <si>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</si>
  <si>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</si>
  <si>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</si>
  <si>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</si>
  <si>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</si>
  <si>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</si>
  <si>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</si>
  <si>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</si>
  <si>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</si>
  <si>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</si>
  <si>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</si>
  <si>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</si>
  <si>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</si>
  <si>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</si>
  <si>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</si>
  <si>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</si>
  <si>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</si>
  <si>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</si>
  <si>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</si>
  <si>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</si>
  <si>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</si>
  <si>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</si>
  <si>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</si>
  <si>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</si>
  <si>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</si>
  <si>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</si>
  <si>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</si>
  <si>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</si>
  <si>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</si>
  <si>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</si>
  <si>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</si>
  <si>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</si>
  <si>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</si>
  <si>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</si>
  <si>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</si>
  <si>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</si>
  <si>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</si>
  <si>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</si>
  <si>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</si>
  <si>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</si>
  <si>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</si>
  <si>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</si>
  <si>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</si>
  <si>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</si>
  <si>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</si>
  <si>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</si>
  <si>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</si>
  <si>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</si>
  <si>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</si>
  <si>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</si>
  <si>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</si>
  <si>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</si>
  <si>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</si>
  <si>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</si>
  <si>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</si>
  <si>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</si>
  <si>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</si>
  <si>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</si>
  <si>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</si>
  <si>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</si>
  <si>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</si>
  <si>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</si>
  <si>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</si>
  <si>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</si>
  <si>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</si>
  <si>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</si>
  <si>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</si>
  <si>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</si>
  <si>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</si>
  <si>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</si>
  <si>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</si>
  <si>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</si>
  <si>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</si>
  <si>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</si>
  <si>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</si>
  <si>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</si>
  <si>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</si>
  <si>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</si>
  <si>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</si>
  <si>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</si>
  <si>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</si>
  <si>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</si>
  <si>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</si>
  <si>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</si>
  <si>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</si>
  <si>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</si>
  <si>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</si>
  <si>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</si>
  <si>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</si>
  <si>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</si>
  <si>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</si>
  <si>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</si>
  <si>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</si>
  <si>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</si>
  <si>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</si>
  <si>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</si>
  <si>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</si>
  <si>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</si>
  <si>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</si>
  <si>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</si>
  <si>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</si>
  <si>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</si>
  <si>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</si>
  <si>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</si>
  <si>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</si>
  <si>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</si>
  <si>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</si>
  <si>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</si>
  <si>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</si>
  <si>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</si>
  <si>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</si>
  <si>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</si>
  <si>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</si>
  <si>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</si>
  <si>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</si>
  <si>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</si>
  <si>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</si>
  <si>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</si>
  <si>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</si>
  <si>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</si>
  <si>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</si>
  <si>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InterCapital Balanced</t>
  </si>
  <si>
    <t>HRHAAIUHIBA0</t>
  </si>
  <si>
    <t>InterCapital Bond</t>
  </si>
  <si>
    <t>HRICAMUCAON0</t>
  </si>
  <si>
    <t>InterCapital CROBEX10tr UCITS ETF</t>
  </si>
  <si>
    <t>96658980897</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</si>
  <si>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</si>
  <si>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</si>
  <si>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</si>
  <si>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</si>
  <si>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</si>
  <si>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</si>
  <si>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</si>
  <si>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</si>
  <si>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</si>
  <si>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</si>
  <si>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</si>
  <si>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</si>
  <si>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</si>
  <si>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</si>
  <si>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</si>
  <si>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</si>
  <si>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</si>
  <si>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</si>
  <si>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</si>
  <si>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</si>
  <si>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</si>
  <si>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</si>
  <si>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</si>
  <si>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</si>
  <si>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</si>
  <si>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</si>
  <si>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</si>
  <si>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</si>
  <si>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</si>
  <si>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</si>
  <si>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</si>
  <si>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</si>
  <si>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</si>
  <si>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</si>
  <si>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</si>
  <si>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</si>
  <si>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</si>
  <si>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</si>
  <si>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</si>
  <si>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</si>
  <si>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</si>
  <si>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</si>
  <si>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</si>
  <si>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</si>
  <si>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</si>
  <si>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</si>
  <si>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</si>
  <si>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</si>
  <si>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</si>
  <si>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</si>
  <si>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</si>
  <si>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</si>
  <si>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</si>
  <si>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</si>
  <si>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</si>
  <si>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</si>
  <si>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</si>
  <si>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</si>
  <si>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</si>
  <si>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</si>
  <si>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</si>
  <si>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</si>
  <si>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</si>
  <si>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</si>
  <si>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</si>
  <si>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</si>
  <si>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</si>
  <si>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</si>
  <si>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</si>
  <si>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</si>
  <si>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</si>
  <si>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</si>
  <si>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</si>
  <si>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</si>
  <si>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</si>
  <si>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</si>
  <si>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</si>
  <si>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</si>
  <si>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</si>
  <si>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</si>
  <si>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</si>
  <si>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</si>
  <si>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</si>
  <si>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</si>
  <si>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</si>
  <si>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</si>
  <si>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</si>
  <si>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</si>
  <si>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</si>
  <si>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</si>
  <si>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</si>
  <si>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</si>
  <si>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</si>
  <si>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</si>
  <si>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</si>
  <si>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</si>
  <si>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</si>
  <si>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</si>
  <si>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</si>
  <si>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</si>
  <si>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</si>
  <si>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</si>
  <si>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</si>
  <si>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</si>
  <si>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</si>
  <si>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</si>
  <si>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</si>
  <si>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</si>
  <si>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</si>
  <si>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</si>
  <si>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</si>
  <si>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</si>
  <si>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</si>
  <si>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</si>
  <si>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</si>
  <si>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</si>
  <si>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</si>
  <si>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</si>
  <si>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</si>
  <si>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</si>
  <si>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</si>
  <si>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</si>
  <si>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</si>
  <si>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</si>
  <si>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</si>
  <si>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</si>
  <si>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</si>
  <si>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</si>
  <si>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</si>
  <si>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</si>
  <si>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</si>
  <si>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</si>
  <si>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</si>
  <si>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</si>
  <si>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</si>
  <si>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</si>
  <si>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</si>
  <si>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</si>
  <si>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</si>
  <si>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</si>
  <si>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</si>
  <si>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</si>
  <si>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</si>
  <si>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</si>
  <si>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</si>
  <si>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</si>
  <si>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</si>
  <si>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</si>
  <si>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</si>
  <si>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</si>
  <si>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</si>
  <si>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</si>
  <si>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</si>
  <si>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</si>
  <si>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</si>
  <si>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</si>
  <si>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</si>
  <si>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</si>
  <si>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</si>
  <si>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</si>
  <si>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</si>
  <si>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</si>
  <si>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</si>
  <si>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</si>
  <si>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</si>
  <si>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</si>
  <si>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</si>
  <si>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</si>
  <si>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</si>
  <si>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</si>
  <si>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</si>
  <si>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</si>
  <si>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</si>
  <si>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</si>
  <si>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</si>
  <si>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</si>
  <si>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</si>
  <si>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</si>
  <si>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Eurizon HR Target 2025</t>
  </si>
  <si>
    <t>InterCapital Dollar Balanced</t>
  </si>
  <si>
    <t>OTP MULTI USD 2</t>
  </si>
  <si>
    <t>Raiffeisen EUR 2025 Bond</t>
  </si>
  <si>
    <t>ZB Invest Funds – ZB bond 2027 EUR</t>
  </si>
  <si>
    <t>ZB Asia</t>
  </si>
  <si>
    <t>ZB conservative 20</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</si>
  <si>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</si>
  <si>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</si>
  <si>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</si>
  <si>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</si>
  <si>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</si>
  <si>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</si>
  <si>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</si>
  <si>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</si>
  <si>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</si>
  <si>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</si>
  <si>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</si>
  <si>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</si>
  <si>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</si>
  <si>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</si>
  <si>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</si>
  <si>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</si>
  <si>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</si>
  <si>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</si>
  <si>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</si>
  <si>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</si>
  <si>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</si>
  <si>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</si>
  <si>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</si>
  <si>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</si>
  <si>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</si>
  <si>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</si>
  <si>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</si>
  <si>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</si>
  <si>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</si>
  <si>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</si>
  <si>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</si>
  <si>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</si>
  <si>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</si>
  <si>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</si>
  <si>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</si>
  <si>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</si>
  <si>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</si>
  <si>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Inspire DELTA</t>
  </si>
  <si>
    <t>ZDMF HT Grupe</t>
  </si>
  <si>
    <t>2022 Q 4</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</si>
  <si>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</si>
  <si>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</si>
  <si>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</si>
  <si>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</si>
  <si>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</si>
  <si>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</si>
  <si>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</si>
  <si>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</si>
  <si>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</si>
  <si>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</si>
  <si>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</si>
  <si>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</si>
  <si>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</si>
  <si>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</si>
  <si>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</si>
  <si>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</si>
  <si>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</si>
  <si>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</si>
  <si>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</si>
  <si>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</si>
  <si>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</si>
  <si>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</si>
  <si>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</si>
  <si>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</si>
  <si>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</si>
  <si>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</si>
  <si>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</si>
  <si>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</si>
  <si>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</si>
  <si>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</si>
  <si>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</si>
  <si>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</si>
  <si>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</si>
  <si>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</si>
  <si>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</si>
  <si>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</si>
  <si>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</si>
  <si>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</si>
  <si>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</si>
  <si>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</si>
  <si>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</si>
  <si>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</si>
  <si>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</si>
  <si>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</si>
  <si>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</si>
  <si>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</si>
  <si>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</si>
  <si>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</si>
  <si>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</si>
  <si>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InterCapital BET-TR UCITS ETF</t>
  </si>
  <si>
    <t> 73509175966</t>
  </si>
  <si>
    <t>HRICAMFBETR5</t>
  </si>
  <si>
    <t>OTP MULTI EUR 2025</t>
  </si>
  <si>
    <t>70303155160</t>
  </si>
  <si>
    <t>HROTPIUME254</t>
  </si>
  <si>
    <t>HRZBINUEURP9</t>
  </si>
  <si>
    <t>Table 3.1: Premium paid</t>
  </si>
  <si>
    <t xml:space="preserve">Tablica 3.1: Naplaćena premija osiguranja </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</si>
  <si>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</si>
  <si>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</si>
  <si>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</si>
  <si>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</si>
  <si>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</si>
  <si>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</si>
  <si>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</si>
  <si>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</si>
  <si>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</si>
  <si>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</si>
  <si>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</si>
  <si>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</si>
  <si>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</si>
  <si>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</si>
  <si>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</si>
  <si>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</si>
  <si>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</si>
  <si>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</si>
  <si>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</si>
  <si>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</si>
  <si>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</si>
  <si>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</si>
  <si>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</si>
  <si>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</si>
  <si>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</si>
  <si>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</si>
  <si>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</si>
  <si>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</si>
  <si>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</si>
  <si>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</si>
  <si>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</si>
  <si>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</si>
  <si>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</si>
  <si>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</si>
  <si>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</si>
  <si>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</si>
  <si>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</si>
  <si>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</si>
  <si>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</si>
  <si>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</si>
  <si>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</si>
  <si>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</si>
  <si>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</si>
  <si>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</si>
  <si>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</si>
  <si>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</si>
  <si>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</si>
  <si>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</si>
  <si>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</si>
  <si>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</si>
  <si>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</si>
  <si>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</si>
  <si>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</si>
  <si>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</si>
  <si>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</si>
  <si>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</si>
  <si>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</si>
  <si>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</si>
  <si>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Fond SLAVONSKI ZAIF d.d. promijenio je naziv u INSPIRIO ZAIF d.d. (9.11.2023.)</t>
  </si>
  <si>
    <t>The  SLAVONSKI ZAIF d.d. fund changed its name to INSPIRIO ZAIF d.d. (9/11/2023)</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</si>
  <si>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</si>
  <si>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</si>
  <si>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</si>
  <si>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</si>
  <si>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</si>
  <si>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</si>
  <si>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</si>
  <si>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</si>
  <si>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</si>
  <si>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</si>
  <si>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</si>
  <si>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</si>
  <si>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</si>
  <si>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</si>
  <si>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</si>
  <si>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</si>
  <si>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</si>
  <si>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</si>
  <si>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</si>
  <si>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</si>
  <si>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</si>
  <si>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</si>
  <si>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</si>
  <si>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</si>
  <si>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</si>
  <si>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</si>
  <si>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</si>
  <si>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</si>
  <si>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</si>
  <si>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</si>
  <si>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</si>
  <si>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</si>
  <si>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</si>
  <si>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</si>
  <si>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</si>
  <si>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</si>
  <si>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ERSTE HORIZONT 2025 II</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</si>
  <si>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</si>
  <si>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</si>
  <si>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</si>
  <si>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</si>
  <si>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</si>
  <si>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</si>
  <si>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</si>
  <si>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</si>
  <si>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</si>
  <si>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</si>
  <si>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</si>
  <si>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</si>
  <si>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 xml:space="preserve">ZB CEE Equity (ZB aktiv) UCITS fond </t>
  </si>
  <si>
    <t>ZB Invest Funds – ZB bond 2027 EUR III</t>
  </si>
  <si>
    <t>Eurizon HR Target 2026 II</t>
  </si>
  <si>
    <t>InterCapital Nova Europa</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</si>
  <si>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</si>
  <si>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</si>
  <si>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</si>
  <si>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</si>
  <si>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</si>
  <si>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</si>
  <si>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</si>
  <si>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</si>
  <si>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</si>
  <si>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</si>
  <si>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</si>
  <si>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</si>
  <si>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</si>
  <si>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</si>
  <si>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</si>
  <si>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</si>
  <si>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</si>
  <si>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</si>
  <si>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</si>
  <si>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</si>
  <si>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</si>
  <si>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</si>
  <si>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</si>
  <si>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</si>
  <si>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</si>
  <si>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</si>
  <si>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</si>
  <si>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</si>
  <si>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</si>
  <si>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</si>
  <si>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ZB Invest Funds – ZB conservative</t>
  </si>
  <si>
    <t>64747126842</t>
  </si>
  <si>
    <t>HRZBINUCONS9</t>
  </si>
  <si>
    <t>ZB portfolio 70 (global 70)</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</si>
  <si>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</si>
  <si>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</si>
  <si>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</si>
  <si>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</si>
  <si>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</si>
  <si>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</si>
  <si>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</si>
  <si>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</si>
  <si>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</si>
  <si>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</si>
  <si>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</si>
  <si>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</si>
  <si>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</si>
  <si>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</si>
  <si>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</si>
  <si>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</si>
  <si>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</si>
  <si>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</si>
  <si>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</si>
  <si>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</si>
  <si>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</si>
  <si>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</si>
  <si>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</si>
  <si>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</si>
  <si>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</si>
  <si>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</si>
  <si>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</si>
  <si>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</si>
  <si>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</si>
  <si>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</si>
  <si>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</si>
  <si>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Fond ICAM COSERVATIVE PRIVATE je brisan iz registra 28.12.2023. / The ICAM COSERVATIVE PRIVATE fund was deleted from the register on 12/28/2023.</t>
  </si>
  <si>
    <t>Lipanj 2024.</t>
  </si>
  <si>
    <t>June 2024</t>
  </si>
  <si>
    <t>Erste Money Market USD</t>
  </si>
  <si>
    <t xml:space="preserve">OTP MULTI EUR 2026 </t>
  </si>
  <si>
    <t xml:space="preserve">ZB global 50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</si>
  <si>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</si>
  <si>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</si>
  <si>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</si>
  <si>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</si>
  <si>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</si>
  <si>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</si>
  <si>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</si>
  <si>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</si>
  <si>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</si>
  <si>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InterCapital Short Term Dollar Bond</t>
  </si>
  <si>
    <t>56398025267</t>
  </si>
  <si>
    <t>HROTPIUME262</t>
  </si>
  <si>
    <t>Raiffeisen Money Market</t>
  </si>
  <si>
    <t> 80931768837</t>
  </si>
  <si>
    <t>HRRBAIURMNM8</t>
  </si>
  <si>
    <t>2024 Q 2</t>
  </si>
  <si>
    <t>AP4</t>
  </si>
  <si>
    <t xml:space="preserve">Continuum </t>
  </si>
  <si>
    <t>SQ Cobold</t>
  </si>
  <si>
    <t>03637940749</t>
  </si>
  <si>
    <t>HRALTIUAP402</t>
  </si>
  <si>
    <t>48815690681</t>
  </si>
  <si>
    <t>HRLOINUVAL26</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</si>
  <si>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</si>
  <si>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</si>
  <si>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</si>
  <si>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</si>
  <si>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</si>
  <si>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</si>
  <si>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</si>
  <si>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</si>
  <si>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</si>
  <si>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</si>
  <si>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</si>
  <si>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</si>
  <si>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</si>
  <si>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 xml:space="preserve">ICAM CAPITAL PRIVATE 2 </t>
    </r>
    <r>
      <rPr>
        <b/>
        <vertAlign val="superscript"/>
        <sz val="8"/>
        <color rgb="FFFF0000"/>
        <rFont val="Arial"/>
        <family val="2"/>
      </rPr>
      <t>1</t>
    </r>
  </si>
  <si>
    <r>
      <t xml:space="preserve">ICAM CAPITAL PRIVATE 3 </t>
    </r>
    <r>
      <rPr>
        <b/>
        <vertAlign val="superscript"/>
        <sz val="8"/>
        <color rgb="FFFF0000"/>
        <rFont val="Arial"/>
        <family val="2"/>
      </rPr>
      <t>2</t>
    </r>
  </si>
  <si>
    <r>
      <rPr>
        <b/>
        <vertAlign val="superscript"/>
        <sz val="8"/>
        <color rgb="FFFF0000"/>
        <rFont val="Arial"/>
        <family val="2"/>
      </rPr>
      <t>1</t>
    </r>
    <r>
      <rPr>
        <sz val="8"/>
        <color theme="1"/>
        <rFont val="Arial"/>
        <family val="2"/>
        <charset val="238"/>
      </rPr>
      <t xml:space="preserve"> Fond ICAM DYNAMIC ALLOCATION je 14.5.2024. promijenio naziv u ICAM CAPITAL PRIVATE 2. Do 8.12.2017. fond je bio kategoriziran kao osnovni, a nakon toga kao posebni.</t>
    </r>
  </si>
  <si>
    <r>
      <t xml:space="preserve">  </t>
    </r>
    <r>
      <rPr>
        <i/>
        <sz val="8"/>
        <color theme="1" tint="0.34998626667073579"/>
        <rFont val="Arial"/>
        <family val="2"/>
      </rPr>
      <t>The ICAM DYNAMIC ALLOCATION fund changed its name to ICAM CAPITAL PRIVATE 2 (May 14, 2024). Until 8. December 2017 the fund was categorized as basic, and then as special.</t>
    </r>
  </si>
  <si>
    <r>
      <rPr>
        <b/>
        <vertAlign val="superscript"/>
        <sz val="8"/>
        <color rgb="FFFF0000"/>
        <rFont val="Arial"/>
        <family val="2"/>
      </rPr>
      <t xml:space="preserve">2 </t>
    </r>
    <r>
      <rPr>
        <sz val="8"/>
        <color theme="1"/>
        <rFont val="Arial"/>
        <family val="2"/>
        <charset val="238"/>
      </rPr>
      <t>Fond Generali Value je na datum 10.7.2024. promijenio naziv  u ICAM CAPITAL PRIVATE 3, a od tog datuma je preoblikovan iz osnovnog AIF-a u posebni AIF s privatnom ponudom.</t>
    </r>
  </si>
  <si>
    <t xml:space="preserve"> The Generali Value fund is on July 10, 2024. changed its name to ICAM CAPITAL PRIVATE 3, and from that date it was transformed from a basic AIF to a special AIF with a private offering.</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</si>
  <si>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</si>
  <si>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</si>
  <si>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</si>
  <si>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</si>
  <si>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Prosperus FGS u likvidaciji</t>
  </si>
  <si>
    <t>HRPSPIUPFGS3</t>
  </si>
  <si>
    <t xml:space="preserve">Ayvens Croatia d.o.o. za operativni i financijski leasing </t>
  </si>
  <si>
    <t>HPB Fokus 2026</t>
  </si>
  <si>
    <t xml:space="preserve">ZB Invest Funds – ZB bond 2026 EUR III </t>
  </si>
  <si>
    <t>38316893110</t>
  </si>
  <si>
    <t>HRHPBIUFK265</t>
  </si>
  <si>
    <t>02900164555</t>
  </si>
  <si>
    <t>HRZBINU26E31</t>
  </si>
  <si>
    <t>HOK-OSIGURANJE d.d.</t>
  </si>
  <si>
    <t>Fond Blue Income Builder je prestao s radom 8.11.2024. / The Blue Income Builder Fund ceased operations on November 8, 2024.</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</si>
  <si>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</si>
  <si>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</si>
  <si>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</si>
  <si>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</si>
  <si>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</si>
  <si>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</si>
  <si>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</si>
  <si>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</si>
  <si>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</si>
  <si>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</si>
  <si>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</si>
  <si>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</si>
  <si>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Table 3.1: Premium paid for the period 1  - 31 January 2025</t>
  </si>
  <si>
    <t>I/2024</t>
  </si>
  <si>
    <t>I/2025</t>
  </si>
  <si>
    <r>
      <t xml:space="preserve">Indeks (100 = I/2024)
 </t>
    </r>
    <r>
      <rPr>
        <i/>
        <sz val="9"/>
        <color theme="1" tint="0.34998626667073579"/>
        <rFont val="Arial"/>
        <family val="2"/>
        <charset val="238"/>
      </rPr>
      <t>Index(100 =I/2024)</t>
    </r>
  </si>
  <si>
    <t>Tablica 3.2: Podaci o osiguranju za period od 1. do 31. siječnja 2025.</t>
  </si>
  <si>
    <t>Table 3.2: Insurance data for the period  1  - 31 January 2025</t>
  </si>
  <si>
    <t>Siječanj 2025.</t>
  </si>
  <si>
    <t>January 2025</t>
  </si>
  <si>
    <t>Tablica 3.1: Naplaćena premija osiguranja za period od 1. do 31. siječnja 2025.</t>
  </si>
  <si>
    <t>GLOBAL KAPITAL</t>
  </si>
  <si>
    <t>HPB Plus</t>
  </si>
  <si>
    <t>PROSINAC 2024.</t>
  </si>
  <si>
    <t>DECEMBER 2024</t>
  </si>
  <si>
    <t>1.1. - 31.12.2024</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</si>
  <si>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31.12.2024</t>
    </r>
  </si>
  <si>
    <t>HRKOEIRA0009</t>
  </si>
  <si>
    <t>HRKODTRA0007</t>
  </si>
  <si>
    <t>HRRIVPRA0000</t>
  </si>
  <si>
    <t>HRDLKVRA0006</t>
  </si>
  <si>
    <t>HRKODTPA0009</t>
  </si>
  <si>
    <t>HRZABARA0009</t>
  </si>
  <si>
    <t>HRHT00RA0005</t>
  </si>
  <si>
    <t>HRADRSPA0009</t>
  </si>
  <si>
    <t>HRPODRRA0004</t>
  </si>
  <si>
    <t>HRSPANRA0007</t>
  </si>
  <si>
    <t>HRRHMFO277N5</t>
  </si>
  <si>
    <t>HRRHMFO253B1</t>
  </si>
  <si>
    <t>HRLNGUO31AE3</t>
  </si>
  <si>
    <t>HRRHMFO327A5</t>
  </si>
  <si>
    <t>HRRHMFO253A3</t>
  </si>
  <si>
    <t>HRRHMFO327E7</t>
  </si>
  <si>
    <t>HRRHMFO287A1</t>
  </si>
  <si>
    <t>HRJDGLO29CA5</t>
  </si>
  <si>
    <t>HRRHMFO275E8</t>
  </si>
  <si>
    <t>HRRHMFO34BA1</t>
  </si>
  <si>
    <t>HRRHMFT512N0</t>
  </si>
  <si>
    <t>HRRHMFT547N6</t>
  </si>
  <si>
    <t>HRRHMFT523C0</t>
  </si>
  <si>
    <t>HRRHMFT509C9</t>
  </si>
  <si>
    <t>HRKOTRPA0003</t>
  </si>
  <si>
    <t>HRTSHCRA0009</t>
  </si>
  <si>
    <t>HRBCINRA0003</t>
  </si>
  <si>
    <t>HRGLCOO26CE5</t>
  </si>
  <si>
    <t>HRICFPO266A8</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</si>
  <si>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</si>
  <si>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</si>
  <si>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</si>
  <si>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</si>
  <si>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</si>
  <si>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31.12.2024.</t>
  </si>
  <si>
    <t>1.1. - 31.12.2024.</t>
  </si>
  <si>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</si>
  <si>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</si>
  <si>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</si>
  <si>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</si>
  <si>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</si>
  <si>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</si>
  <si>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</si>
  <si>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</si>
  <si>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</si>
  <si>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</si>
  <si>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</si>
  <si>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</si>
  <si>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</si>
  <si>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</si>
  <si>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</si>
  <si>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</si>
  <si>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</si>
  <si>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</si>
  <si>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</si>
  <si>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</si>
  <si>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</si>
  <si>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</si>
  <si>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</si>
  <si>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</si>
  <si>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</si>
  <si>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</si>
  <si>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</si>
  <si>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r>
      <t xml:space="preserve">Broj / </t>
    </r>
    <r>
      <rPr>
        <i/>
        <sz val="10"/>
        <color theme="1" tint="0.34998626667073579"/>
        <rFont val="Arial"/>
        <family val="2"/>
        <charset val="238"/>
      </rPr>
      <t>Number</t>
    </r>
    <r>
      <rPr>
        <sz val="10"/>
        <color theme="1"/>
        <rFont val="Arial"/>
        <family val="2"/>
      </rPr>
      <t xml:space="preserve"> 2</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XXIII  Zagreb, 20.2.2025.</t>
    </r>
  </si>
  <si>
    <t>The USA BLUE CHIP fund changed its name to GLOBAL KAPITAL on January 30, 2025.</t>
  </si>
  <si>
    <t>Fond USA BLUE CHIP je 30.1.2025. promijenio naziv u GLOBAL KAPITAL .</t>
  </si>
  <si>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</si>
  <si>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</si>
  <si>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</si>
  <si>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2.4: Isplate i primljene doznake prema vrsti i obliku mirovine za razdoblje 1.1. - 31.12.2024.</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</si>
  <si>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</si>
  <si>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</si>
  <si>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</si>
  <si>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</si>
  <si>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</si>
  <si>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</si>
  <si>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</si>
  <si>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</si>
  <si>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</si>
  <si>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</si>
  <si>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</si>
  <si>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</si>
  <si>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</si>
  <si>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</si>
  <si>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</si>
  <si>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</si>
  <si>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</si>
  <si>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</si>
  <si>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</si>
  <si>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</si>
  <si>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</si>
  <si>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</si>
  <si>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</si>
  <si>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</si>
  <si>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</si>
  <si>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</si>
  <si>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</si>
  <si>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</si>
  <si>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</si>
  <si>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</si>
  <si>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</si>
  <si>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</si>
  <si>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</si>
  <si>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</si>
  <si>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</si>
  <si>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</si>
  <si>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</si>
  <si>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</si>
  <si>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</si>
  <si>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</si>
  <si>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</si>
  <si>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</si>
  <si>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Table 2.4: Payments and contributions received by type and form of pension for the period 1 January - 31 December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</si>
</sst>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2">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b/>
      <vertAlign val="superscript"/>
      <sz val="8"/>
      <color rgb="FFFF0000"/>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2" fillId="0" borderId="0"/>
    <xf numFmtId="0" fontId="2" fillId="0" borderId="0"/>
    <xf numFmtId="0" fontId="2" fillId="0" borderId="0"/>
  </cellStyleXfs>
  <cellXfs count="1280">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0" fontId="41" fillId="3" borderId="0" xfId="3" applyFont="1" applyFill="1" applyBorder="1" applyAlignment="1">
      <alignment horizontal="lef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3" fillId="3" borderId="0" xfId="3" applyNumberFormat="1" applyFont="1" applyFill="1" applyAlignment="1">
      <alignment horizontal="center" vertical="center"/>
    </xf>
    <xf numFmtId="3" fontId="73"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4"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175" fontId="144" fillId="0" borderId="0" xfId="0" applyNumberFormat="1" applyFont="1"/>
    <xf numFmtId="175" fontId="138" fillId="0" borderId="0" xfId="0" applyNumberFormat="1" applyFont="1"/>
    <xf numFmtId="0" fontId="138" fillId="0" borderId="0" xfId="0" applyFont="1"/>
    <xf numFmtId="175" fontId="88" fillId="0" borderId="0" xfId="0" applyNumberFormat="1"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140"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9" fillId="0" borderId="0" xfId="0" applyFont="1"/>
    <xf numFmtId="0" fontId="150" fillId="0" borderId="0" xfId="3" applyFont="1" applyFill="1" applyBorder="1" applyAlignment="1"/>
    <xf numFmtId="0" fontId="151" fillId="0" borderId="0" xfId="3" applyFont="1" applyFill="1" applyBorder="1" applyAlignment="1">
      <alignment horizontal="right" vertical="center"/>
    </xf>
    <xf numFmtId="0" fontId="151" fillId="0" borderId="0" xfId="3" applyFont="1" applyFill="1" applyBorder="1" applyAlignment="1">
      <alignment horizontal="left" vertical="center"/>
    </xf>
    <xf numFmtId="0" fontId="151" fillId="0" borderId="0" xfId="28" applyFont="1" applyFill="1" applyBorder="1" applyAlignment="1">
      <alignment horizontal="left" vertical="center"/>
    </xf>
    <xf numFmtId="0" fontId="155" fillId="0" borderId="0" xfId="28" applyFont="1" applyFill="1" applyBorder="1" applyAlignment="1">
      <alignment horizontal="left" vertical="center"/>
    </xf>
    <xf numFmtId="0" fontId="153" fillId="0" borderId="0" xfId="3" applyFont="1" applyFill="1" applyBorder="1" applyAlignment="1">
      <alignment horizontal="left" vertical="center"/>
    </xf>
    <xf numFmtId="0" fontId="153" fillId="0" borderId="0" xfId="3" applyFont="1" applyFill="1" applyAlignment="1">
      <alignment horizontal="left" vertical="center"/>
    </xf>
    <xf numFmtId="0" fontId="151" fillId="8" borderId="0" xfId="3" applyFont="1" applyFill="1" applyBorder="1" applyAlignment="1">
      <alignment horizontal="left" vertical="center"/>
    </xf>
    <xf numFmtId="0" fontId="153" fillId="0" borderId="0" xfId="0" applyFont="1" applyAlignment="1">
      <alignment horizontal="left" vertical="center"/>
    </xf>
    <xf numFmtId="14" fontId="153" fillId="0" borderId="0" xfId="0" applyNumberFormat="1" applyFont="1" applyAlignment="1">
      <alignment horizontal="right" vertical="center"/>
    </xf>
    <xf numFmtId="0" fontId="153" fillId="0" borderId="0" xfId="0" applyFont="1" applyAlignment="1">
      <alignment horizontal="right" vertical="center"/>
    </xf>
    <xf numFmtId="0" fontId="165" fillId="0" borderId="0" xfId="3" applyFont="1" applyAlignment="1">
      <alignment horizontal="left" vertical="center"/>
    </xf>
    <xf numFmtId="0" fontId="153" fillId="0" borderId="0" xfId="3" applyFont="1" applyAlignment="1">
      <alignment horizontal="left" vertical="center"/>
    </xf>
    <xf numFmtId="0" fontId="151" fillId="0" borderId="0" xfId="0" applyFont="1" applyAlignment="1">
      <alignment horizontal="right" vertical="center" indent="1"/>
    </xf>
    <xf numFmtId="14" fontId="166" fillId="0" borderId="0" xfId="0" applyNumberFormat="1" applyFont="1" applyAlignment="1">
      <alignment horizontal="right" vertical="center"/>
    </xf>
    <xf numFmtId="0" fontId="166" fillId="0" borderId="0" xfId="3" applyFont="1" applyFill="1">
      <alignment vertical="top"/>
    </xf>
    <xf numFmtId="0" fontId="153" fillId="0" borderId="0" xfId="0" applyFont="1" applyAlignment="1">
      <alignment horizontal="left"/>
    </xf>
    <xf numFmtId="0" fontId="152"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5" fillId="0" borderId="0" xfId="3" applyFont="1" applyFill="1" applyAlignment="1">
      <alignment horizontal="left" vertical="center"/>
    </xf>
    <xf numFmtId="0" fontId="25" fillId="0" borderId="0" xfId="3" applyFont="1" applyFill="1" applyAlignment="1">
      <alignment horizontal="center"/>
    </xf>
    <xf numFmtId="0" fontId="153" fillId="0" borderId="0" xfId="0" applyFont="1" applyFill="1" applyAlignment="1">
      <alignment horizontal="right" vertical="center"/>
    </xf>
    <xf numFmtId="0" fontId="151" fillId="0" borderId="0" xfId="3" applyFont="1" applyAlignment="1">
      <alignment horizontal="left" vertical="center"/>
    </xf>
    <xf numFmtId="0" fontId="151" fillId="0" borderId="0" xfId="3" applyFont="1" applyFill="1" applyAlignment="1">
      <alignment horizontal="left" vertical="center"/>
    </xf>
    <xf numFmtId="0" fontId="166" fillId="0" borderId="0" xfId="3" applyFont="1" applyFill="1" applyBorder="1" applyAlignment="1">
      <alignment horizontal="left" vertical="center"/>
    </xf>
    <xf numFmtId="0" fontId="22" fillId="0" borderId="0" xfId="15" applyFont="1" applyFill="1" applyAlignment="1"/>
    <xf numFmtId="0" fontId="155" fillId="0" borderId="0" xfId="15" applyFont="1" applyFill="1" applyAlignment="1">
      <alignment horizontal="left" vertical="center"/>
    </xf>
    <xf numFmtId="0" fontId="152" fillId="0" borderId="0" xfId="24" applyFont="1"/>
    <xf numFmtId="0" fontId="166" fillId="0" borderId="0" xfId="24" applyFont="1" applyAlignment="1">
      <alignment vertical="center"/>
    </xf>
    <xf numFmtId="0" fontId="87" fillId="0" borderId="0" xfId="24" applyFont="1" applyFill="1" applyAlignment="1">
      <alignment vertical="center"/>
    </xf>
    <xf numFmtId="0" fontId="171" fillId="0" borderId="0" xfId="24" applyFont="1" applyAlignment="1">
      <alignment vertical="center"/>
    </xf>
    <xf numFmtId="0" fontId="153" fillId="0" borderId="0" xfId="0" applyFont="1" applyFill="1" applyAlignment="1">
      <alignment horizontal="left" vertical="center"/>
    </xf>
    <xf numFmtId="0" fontId="166" fillId="0" borderId="0" xfId="0" applyFont="1" applyFill="1" applyAlignment="1">
      <alignment horizontal="left" vertical="center"/>
    </xf>
    <xf numFmtId="0" fontId="153" fillId="0" borderId="0" xfId="0" applyFont="1" applyFill="1" applyAlignment="1">
      <alignment horizontal="left"/>
    </xf>
    <xf numFmtId="0" fontId="166" fillId="0" borderId="0" xfId="0" applyFont="1" applyAlignment="1">
      <alignment horizontal="left" vertical="center"/>
    </xf>
    <xf numFmtId="0" fontId="152" fillId="0" borderId="0" xfId="0" applyFont="1" applyAlignment="1">
      <alignment vertical="center"/>
    </xf>
    <xf numFmtId="0" fontId="153" fillId="0" borderId="0" xfId="27" applyFont="1" applyFill="1" applyAlignment="1" applyProtection="1">
      <alignment horizontal="left"/>
      <protection locked="0"/>
    </xf>
    <xf numFmtId="0" fontId="153" fillId="0" borderId="0" xfId="0" applyFont="1" applyFill="1" applyBorder="1" applyAlignment="1">
      <alignment horizontal="left" vertical="center"/>
    </xf>
    <xf numFmtId="0" fontId="22" fillId="0" borderId="0" xfId="0" applyFont="1" applyFill="1" applyAlignment="1">
      <alignment horizontal="center"/>
    </xf>
    <xf numFmtId="0" fontId="17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4" fillId="11" borderId="0" xfId="3" applyFont="1" applyFill="1" applyBorder="1" applyAlignment="1">
      <alignment horizontal="left" vertical="center"/>
    </xf>
    <xf numFmtId="0" fontId="154" fillId="11" borderId="0" xfId="3" applyFont="1" applyFill="1" applyBorder="1" applyAlignment="1">
      <alignment horizontal="center" vertical="center"/>
    </xf>
    <xf numFmtId="0" fontId="154" fillId="11" borderId="0" xfId="3" applyFont="1" applyFill="1" applyBorder="1" applyAlignment="1">
      <alignment horizontal="left" vertical="center" indent="1"/>
    </xf>
    <xf numFmtId="0" fontId="154"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2"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5" fillId="7" borderId="0" xfId="24" applyFont="1" applyFill="1" applyAlignment="1">
      <alignment vertical="center"/>
    </xf>
    <xf numFmtId="0" fontId="97" fillId="12" borderId="0" xfId="15" applyFont="1" applyFill="1" applyAlignment="1">
      <alignment horizontal="left" vertical="center"/>
    </xf>
    <xf numFmtId="0" fontId="155" fillId="12" borderId="0" xfId="15" applyFont="1" applyFill="1" applyAlignment="1">
      <alignment horizontal="left" vertical="center"/>
    </xf>
    <xf numFmtId="0" fontId="23" fillId="16" borderId="0" xfId="3" applyFont="1" applyFill="1" applyAlignment="1">
      <alignment horizontal="left" vertical="center"/>
    </xf>
    <xf numFmtId="0" fontId="151" fillId="16" borderId="0" xfId="3" applyFont="1" applyFill="1" applyAlignment="1">
      <alignment horizontal="left" vertical="center"/>
    </xf>
    <xf numFmtId="0" fontId="18" fillId="11" borderId="0" xfId="3" applyFont="1" applyFill="1" applyAlignment="1">
      <alignment horizontal="left" vertical="center"/>
    </xf>
    <xf numFmtId="0" fontId="155"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51"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9" fillId="0" borderId="0" xfId="2" applyFont="1" applyAlignment="1" applyProtection="1"/>
    <xf numFmtId="0" fontId="179" fillId="0" borderId="0" xfId="2" applyFont="1" applyAlignment="1" applyProtection="1">
      <alignment vertical="center"/>
    </xf>
    <xf numFmtId="0" fontId="117" fillId="0" borderId="0" xfId="0" applyFont="1"/>
    <xf numFmtId="0" fontId="180"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71"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8"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1" fillId="0" borderId="0" xfId="0" applyFont="1"/>
    <xf numFmtId="0" fontId="182" fillId="0" borderId="0" xfId="0" applyFont="1"/>
    <xf numFmtId="0" fontId="183" fillId="0" borderId="0" xfId="3" applyFont="1" applyFill="1" applyBorder="1" applyAlignment="1"/>
    <xf numFmtId="0" fontId="14" fillId="19" borderId="0" xfId="0" applyFont="1" applyFill="1" applyBorder="1" applyAlignment="1">
      <alignment horizontal="center" vertical="center"/>
    </xf>
    <xf numFmtId="0" fontId="184"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1"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2"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5" fillId="0" borderId="0" xfId="0" applyFont="1"/>
    <xf numFmtId="0" fontId="15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60"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3"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51" fillId="37" borderId="0" xfId="0" applyFont="1" applyFill="1" applyAlignment="1">
      <alignment vertical="center"/>
    </xf>
    <xf numFmtId="0" fontId="186" fillId="0" borderId="0" xfId="3" applyFont="1" applyFill="1" applyBorder="1" applyAlignment="1">
      <alignment horizontal="left" vertical="center"/>
    </xf>
    <xf numFmtId="0" fontId="187"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9"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8"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91"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3"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60" fillId="0" borderId="0" xfId="0" applyNumberFormat="1" applyFont="1" applyFill="1" applyBorder="1" applyAlignment="1">
      <alignment vertical="center"/>
    </xf>
    <xf numFmtId="0" fontId="92" fillId="0" borderId="0" xfId="0" applyFont="1" applyAlignment="1">
      <alignment vertical="top"/>
    </xf>
    <xf numFmtId="178" fontId="153"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198"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200"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2"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3"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3"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164" fontId="0" fillId="0" borderId="0" xfId="0" applyNumberFormat="1"/>
    <xf numFmtId="0" fontId="205" fillId="0" borderId="0" xfId="2" applyFont="1" applyFill="1" applyAlignment="1" applyProtection="1">
      <alignment horizontal="left" vertical="center"/>
    </xf>
    <xf numFmtId="0" fontId="206" fillId="0" borderId="0" xfId="2" applyFont="1" applyFill="1" applyAlignment="1" applyProtection="1">
      <alignment horizontal="left" vertical="center"/>
    </xf>
    <xf numFmtId="0" fontId="207" fillId="0" borderId="0" xfId="2" applyFont="1" applyFill="1" applyAlignment="1" applyProtection="1">
      <alignment horizontal="left" vertical="center"/>
    </xf>
    <xf numFmtId="0" fontId="160" fillId="0" borderId="0" xfId="0" applyFont="1" applyFill="1" applyBorder="1" applyAlignment="1">
      <alignment vertical="center" wrapText="1"/>
    </xf>
    <xf numFmtId="0" fontId="208"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2" fillId="0" borderId="0" xfId="0" applyFont="1" applyFill="1" applyBorder="1" applyAlignment="1">
      <alignment horizontal="left" vertical="center"/>
    </xf>
    <xf numFmtId="0" fontId="210" fillId="0" borderId="0" xfId="0" applyFont="1" applyFill="1" applyAlignment="1">
      <alignment horizontal="left" vertical="center"/>
    </xf>
    <xf numFmtId="3" fontId="160"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Alignment="1" applyProtection="1">
      <alignment horizontal="left" vertical="center"/>
    </xf>
    <xf numFmtId="0" fontId="216" fillId="0" borderId="0" xfId="2" applyFont="1" applyFill="1" applyAlignment="1" applyProtection="1">
      <alignment horizontal="left" vertical="center"/>
    </xf>
    <xf numFmtId="0" fontId="217" fillId="0" borderId="0" xfId="2" applyFont="1" applyFill="1" applyBorder="1" applyAlignment="1" applyProtection="1"/>
    <xf numFmtId="0" fontId="218"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2"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21" fillId="3" borderId="6" xfId="3" applyNumberFormat="1" applyFont="1" applyFill="1" applyBorder="1" applyAlignment="1">
      <alignment horizontal="right" vertical="center"/>
    </xf>
    <xf numFmtId="3" fontId="221"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20"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3"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60" fillId="0" borderId="0" xfId="0" applyFont="1" applyFill="1" applyAlignment="1">
      <alignment vertical="top"/>
    </xf>
    <xf numFmtId="0" fontId="161" fillId="0" borderId="0" xfId="0" applyFont="1" applyFill="1" applyAlignment="1">
      <alignment vertical="top"/>
    </xf>
    <xf numFmtId="0" fontId="161" fillId="0" borderId="0" xfId="0" applyFont="1" applyAlignment="1">
      <alignment vertical="top"/>
    </xf>
    <xf numFmtId="0" fontId="120" fillId="0" borderId="0" xfId="0" applyNumberFormat="1" applyFont="1" applyFill="1" applyAlignment="1">
      <alignment vertical="center"/>
    </xf>
    <xf numFmtId="0" fontId="213"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2"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4"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5"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4"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7"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5"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7" fillId="4" borderId="0" xfId="0" applyFont="1" applyFill="1" applyBorder="1" applyAlignment="1">
      <alignment horizontal="center" vertical="center"/>
    </xf>
    <xf numFmtId="175" fontId="147"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6"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3" fillId="0" borderId="0" xfId="24" applyFont="1" applyAlignment="1">
      <alignment horizontal="left" vertical="center"/>
    </xf>
    <xf numFmtId="0" fontId="153"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2" fillId="32" borderId="0" xfId="24" applyFont="1" applyFill="1" applyBorder="1" applyAlignment="1">
      <alignment horizontal="center" vertical="center" wrapText="1"/>
    </xf>
    <xf numFmtId="0" fontId="152"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60"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7"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51" fillId="0" borderId="0" xfId="24" applyFont="1" applyFill="1" applyAlignment="1">
      <alignment horizontal="right" vertical="center"/>
    </xf>
    <xf numFmtId="0" fontId="149"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3"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6" fillId="0" borderId="0" xfId="24" applyFont="1" applyFill="1" applyAlignment="1"/>
    <xf numFmtId="0" fontId="146"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6"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4" fillId="0" borderId="0" xfId="24" applyFont="1" applyAlignment="1">
      <alignment horizontal="left" vertical="center"/>
    </xf>
    <xf numFmtId="0" fontId="117" fillId="32" borderId="0" xfId="24" applyFont="1" applyFill="1" applyAlignment="1">
      <alignment horizontal="center" vertical="center"/>
    </xf>
    <xf numFmtId="0" fontId="153" fillId="32" borderId="0" xfId="24" applyFont="1" applyFill="1" applyAlignment="1">
      <alignment horizontal="center" vertical="center"/>
    </xf>
    <xf numFmtId="0" fontId="213"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7" fillId="0" borderId="0" xfId="0" applyFont="1" applyAlignment="1">
      <alignment vertical="center"/>
    </xf>
    <xf numFmtId="10" fontId="110" fillId="0" borderId="0" xfId="0" applyNumberFormat="1" applyFont="1" applyAlignment="1">
      <alignment vertical="center"/>
    </xf>
    <xf numFmtId="0" fontId="164"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8" fillId="0" borderId="0" xfId="0" applyNumberFormat="1" applyFont="1" applyFill="1" applyBorder="1" applyAlignment="1">
      <alignment vertical="center"/>
    </xf>
    <xf numFmtId="0" fontId="210"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10" fillId="0" borderId="0" xfId="0" applyFont="1" applyAlignment="1">
      <alignment vertical="center"/>
    </xf>
    <xf numFmtId="0" fontId="210"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6"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164" fillId="0" borderId="0" xfId="0" applyFont="1" applyFill="1" applyBorder="1" applyAlignment="1">
      <alignment horizontal="lef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21" fillId="18" borderId="0" xfId="3" applyNumberFormat="1" applyFont="1" applyFill="1" applyBorder="1" applyAlignment="1">
      <alignment horizontal="center" vertical="center"/>
    </xf>
    <xf numFmtId="14" fontId="87" fillId="3" borderId="0" xfId="24" applyNumberFormat="1" applyFont="1" applyFill="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0" fontId="39" fillId="12" borderId="0" xfId="3" applyFont="1" applyFill="1" applyBorder="1" applyAlignment="1">
      <alignment horizontal="center" vertical="center" wrapText="1"/>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41" fillId="3" borderId="0" xfId="3" applyNumberFormat="1" applyFont="1" applyFill="1" applyBorder="1" applyAlignment="1">
      <alignment horizontal="right" vertical="center" wrapTex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4"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7"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50" fillId="0" borderId="0" xfId="2" applyFont="1" applyFill="1" applyAlignment="1" applyProtection="1">
      <alignment horizontal="left" vertical="center"/>
    </xf>
    <xf numFmtId="0" fontId="251" fillId="0" borderId="0" xfId="2" applyFont="1" applyFill="1" applyBorder="1" applyAlignment="1" applyProtection="1">
      <alignment horizontal="left" vertical="center"/>
    </xf>
    <xf numFmtId="0" fontId="17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51"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40"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6"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0" fontId="94" fillId="32" borderId="0" xfId="0" applyFont="1" applyFill="1" applyBorder="1" applyAlignment="1">
      <alignment horizontal="center" vertical="center" wrapText="1"/>
    </xf>
    <xf numFmtId="0" fontId="136"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60"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152"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77" fillId="0" borderId="0" xfId="0" applyFont="1" applyFill="1" applyBorder="1" applyAlignment="1">
      <alignment horizontal="left" vertical="center" wrapText="1"/>
    </xf>
    <xf numFmtId="0" fontId="165"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165"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39"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52" fillId="32" borderId="0" xfId="0" applyFont="1" applyFill="1" applyAlignment="1">
      <alignment horizontal="center" vertical="center" wrapText="1"/>
    </xf>
    <xf numFmtId="0" fontId="39" fillId="32" borderId="0" xfId="0" applyFont="1" applyFill="1" applyAlignment="1">
      <alignment horizontal="center" vertical="center" wrapText="1"/>
    </xf>
    <xf numFmtId="0" fontId="14" fillId="32" borderId="0" xfId="0" applyFont="1" applyFill="1" applyAlignment="1">
      <alignment horizontal="center" vertical="center" wrapText="1"/>
    </xf>
    <xf numFmtId="14" fontId="39" fillId="32" borderId="0" xfId="0" applyNumberFormat="1"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0" fillId="32" borderId="0" xfId="0" applyFont="1" applyFill="1" applyAlignment="1">
      <alignment horizontal="center" vertical="center"/>
    </xf>
    <xf numFmtId="14" fontId="152"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32" fillId="0" borderId="0" xfId="0" applyFont="1" applyFill="1" applyBorder="1" applyAlignment="1">
      <alignment horizontal="center" vertical="center" wrapText="1"/>
    </xf>
    <xf numFmtId="0" fontId="0" fillId="0" borderId="0" xfId="0" applyFill="1" applyAlignment="1">
      <alignment wrapText="1"/>
    </xf>
    <xf numFmtId="14" fontId="226"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31" fillId="41" borderId="0" xfId="24" applyNumberFormat="1" applyFont="1" applyFill="1" applyBorder="1" applyAlignment="1">
      <alignment horizontal="center" vertical="center"/>
    </xf>
    <xf numFmtId="0" fontId="231"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4"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4"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7" fillId="16" borderId="0"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4" fillId="16" borderId="7" xfId="3" applyFont="1" applyFill="1" applyBorder="1" applyAlignment="1">
      <alignment horizontal="center" vertical="center" wrapText="1"/>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5"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4" fillId="0" borderId="0" xfId="0" applyFont="1" applyAlignment="1">
      <alignment horizontal="left" vertical="center" wrapText="1"/>
    </xf>
    <xf numFmtId="0" fontId="164" fillId="0" borderId="0" xfId="0" applyFont="1" applyAlignment="1">
      <alignment horizontal="left" vertical="top" wrapText="1"/>
    </xf>
    <xf numFmtId="0" fontId="77"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6" fillId="0" borderId="0" xfId="0" applyFont="1" applyAlignment="1">
      <alignment horizontal="left" vertical="top" wrapText="1"/>
    </xf>
    <xf numFmtId="0" fontId="209"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FF6699"/>
      <color rgb="FF0000FF"/>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83"/>
  </cols>
  <sheetData>
    <row r="1" spans="1:9" ht="21" customHeight="1">
      <c r="A1" s="616"/>
      <c r="B1" s="617"/>
      <c r="C1" s="617"/>
      <c r="D1" s="617"/>
      <c r="E1" s="617"/>
      <c r="F1" s="617"/>
      <c r="G1" s="617"/>
      <c r="H1" s="617"/>
      <c r="I1" s="617"/>
    </row>
    <row r="2" spans="1:9" ht="18">
      <c r="A2" s="1128" t="s">
        <v>1408</v>
      </c>
      <c r="B2" s="1128"/>
      <c r="C2" s="1128"/>
      <c r="D2" s="1128"/>
      <c r="E2" s="1128"/>
      <c r="F2" s="1128"/>
      <c r="G2" s="1128"/>
      <c r="H2" s="1128"/>
      <c r="I2" s="1128"/>
    </row>
    <row r="3" spans="1:9" ht="16.5">
      <c r="A3" s="1129" t="s">
        <v>1409</v>
      </c>
      <c r="B3" s="1129"/>
      <c r="C3" s="1129"/>
      <c r="D3" s="1129"/>
      <c r="E3" s="1129"/>
      <c r="F3" s="1129"/>
      <c r="G3" s="1129"/>
      <c r="H3" s="1129"/>
      <c r="I3" s="1129"/>
    </row>
    <row r="4" spans="1:9" ht="16.5">
      <c r="A4" s="1129"/>
      <c r="B4" s="1129"/>
      <c r="C4" s="1129"/>
      <c r="D4" s="1129"/>
      <c r="E4" s="1129"/>
      <c r="F4" s="1129"/>
      <c r="G4" s="1129"/>
      <c r="H4" s="1129"/>
      <c r="I4" s="1129"/>
    </row>
    <row r="5" spans="1:9" ht="15" customHeight="1">
      <c r="A5" s="618"/>
      <c r="B5" s="618"/>
      <c r="C5" s="618"/>
      <c r="D5" s="618"/>
      <c r="E5" s="618"/>
      <c r="F5" s="618"/>
      <c r="G5" s="618"/>
      <c r="H5" s="618"/>
      <c r="I5" s="618"/>
    </row>
    <row r="6" spans="1:9" ht="15" customHeight="1">
      <c r="A6" s="1130" t="s">
        <v>1697</v>
      </c>
      <c r="B6" s="1131"/>
      <c r="C6" s="1131"/>
      <c r="D6" s="1131"/>
      <c r="E6" s="1131"/>
      <c r="F6" s="1131"/>
      <c r="G6" s="1131"/>
      <c r="H6" s="1131"/>
      <c r="I6" s="1131"/>
    </row>
    <row r="7" spans="1:9">
      <c r="A7" s="625"/>
      <c r="B7" s="625"/>
      <c r="C7" s="625"/>
      <c r="D7" s="625"/>
      <c r="E7" s="625"/>
      <c r="F7" s="625"/>
      <c r="G7" s="625"/>
      <c r="H7" s="625"/>
      <c r="I7" s="625"/>
    </row>
    <row r="8" spans="1:9">
      <c r="A8" s="619"/>
      <c r="B8" s="619"/>
      <c r="C8" s="619"/>
      <c r="D8" s="619"/>
      <c r="E8" s="619"/>
      <c r="F8" s="619"/>
      <c r="G8" s="619"/>
      <c r="H8" s="619"/>
      <c r="I8" s="619"/>
    </row>
    <row r="9" spans="1:9">
      <c r="A9" s="1130"/>
      <c r="B9" s="1131"/>
      <c r="C9" s="1131"/>
      <c r="D9" s="1131"/>
      <c r="E9" s="1131"/>
      <c r="F9" s="1131"/>
      <c r="G9" s="1131"/>
      <c r="H9" s="1131"/>
      <c r="I9" s="1131"/>
    </row>
    <row r="10" spans="1:9">
      <c r="A10" s="620"/>
      <c r="B10" s="620"/>
      <c r="C10" s="620"/>
      <c r="D10" s="620"/>
      <c r="E10" s="620"/>
      <c r="F10" s="620"/>
      <c r="G10" s="620"/>
      <c r="H10" s="620"/>
      <c r="I10" s="620"/>
    </row>
    <row r="11" spans="1:9">
      <c r="A11" s="620"/>
      <c r="B11" s="620"/>
      <c r="C11" s="620"/>
      <c r="D11" s="620"/>
      <c r="E11" s="620"/>
      <c r="F11" s="620"/>
      <c r="G11" s="620"/>
      <c r="H11" s="620"/>
      <c r="I11" s="620"/>
    </row>
    <row r="12" spans="1:9">
      <c r="A12" s="620"/>
      <c r="B12" s="620"/>
      <c r="C12" s="620"/>
      <c r="D12" s="620"/>
      <c r="E12" s="620"/>
      <c r="F12" s="620"/>
      <c r="G12" s="620"/>
      <c r="H12" s="620"/>
      <c r="I12" s="620"/>
    </row>
    <row r="13" spans="1:9">
      <c r="A13" s="620"/>
      <c r="B13" s="620"/>
      <c r="C13" s="620"/>
      <c r="D13" s="620"/>
      <c r="E13" s="620"/>
      <c r="F13" s="620"/>
      <c r="G13" s="620"/>
      <c r="H13" s="620"/>
      <c r="I13" s="620"/>
    </row>
    <row r="14" spans="1:9">
      <c r="A14" s="620"/>
      <c r="B14" s="620"/>
      <c r="C14" s="620"/>
      <c r="D14" s="620"/>
      <c r="E14" s="620"/>
      <c r="F14" s="620"/>
      <c r="G14" s="620"/>
      <c r="H14" s="620"/>
      <c r="I14" s="620"/>
    </row>
    <row r="15" spans="1:9">
      <c r="A15" s="620"/>
      <c r="B15" s="620"/>
      <c r="C15" s="620"/>
      <c r="D15" s="620"/>
      <c r="E15" s="620"/>
      <c r="F15" s="620"/>
      <c r="G15" s="620"/>
      <c r="H15" s="620"/>
      <c r="I15" s="620"/>
    </row>
    <row r="16" spans="1:9">
      <c r="A16" s="620"/>
      <c r="B16" s="620"/>
      <c r="C16" s="620"/>
      <c r="D16" s="620"/>
      <c r="E16" s="620"/>
      <c r="F16" s="620"/>
      <c r="G16" s="620"/>
      <c r="H16" s="620"/>
      <c r="I16" s="620"/>
    </row>
    <row r="17" spans="1:9">
      <c r="A17" s="620"/>
      <c r="B17" s="620"/>
      <c r="C17" s="620"/>
      <c r="D17" s="620"/>
      <c r="E17" s="620"/>
      <c r="F17" s="620"/>
      <c r="G17" s="620"/>
      <c r="H17" s="620"/>
      <c r="I17" s="620"/>
    </row>
    <row r="18" spans="1:9" ht="30">
      <c r="A18" s="1132" t="s">
        <v>0</v>
      </c>
      <c r="B18" s="1132"/>
      <c r="C18" s="1132"/>
      <c r="D18" s="1132"/>
      <c r="E18" s="1132"/>
      <c r="F18" s="1132"/>
      <c r="G18" s="1132"/>
      <c r="H18" s="1132"/>
      <c r="I18" s="1132"/>
    </row>
    <row r="19" spans="1:9" ht="18.75" customHeight="1">
      <c r="A19" s="621"/>
      <c r="B19" s="621"/>
      <c r="C19" s="621"/>
      <c r="D19" s="621"/>
      <c r="E19" s="621"/>
      <c r="F19" s="621"/>
      <c r="G19" s="621"/>
      <c r="H19" s="621"/>
      <c r="I19" s="621"/>
    </row>
    <row r="20" spans="1:9" ht="18.75" customHeight="1">
      <c r="A20" s="1133" t="s">
        <v>1625</v>
      </c>
      <c r="B20" s="1133"/>
      <c r="C20" s="1133"/>
      <c r="D20" s="1133"/>
      <c r="E20" s="1133"/>
      <c r="F20" s="1133"/>
      <c r="G20" s="1133"/>
      <c r="H20" s="1133"/>
      <c r="I20" s="1133"/>
    </row>
    <row r="21" spans="1:9" ht="18.75" customHeight="1">
      <c r="A21" s="622"/>
      <c r="B21" s="622"/>
      <c r="C21" s="622"/>
      <c r="D21" s="622"/>
      <c r="E21" s="622"/>
      <c r="F21" s="622"/>
      <c r="G21" s="622"/>
      <c r="H21" s="622"/>
      <c r="I21" s="622"/>
    </row>
    <row r="22" spans="1:9" ht="26.25" customHeight="1">
      <c r="A22" s="1134" t="s">
        <v>1</v>
      </c>
      <c r="B22" s="1134"/>
      <c r="C22" s="1134"/>
      <c r="D22" s="1134"/>
      <c r="E22" s="1134"/>
      <c r="F22" s="1134"/>
      <c r="G22" s="1134"/>
      <c r="H22" s="1134"/>
      <c r="I22" s="1134"/>
    </row>
    <row r="23" spans="1:9" ht="18.75">
      <c r="A23" s="623"/>
      <c r="B23" s="623"/>
      <c r="C23" s="623"/>
      <c r="D23" s="623"/>
      <c r="E23" s="623"/>
      <c r="F23" s="623"/>
      <c r="G23" s="623"/>
      <c r="H23" s="623"/>
      <c r="I23" s="623"/>
    </row>
    <row r="24" spans="1:9" ht="18.75" customHeight="1">
      <c r="A24" s="1124" t="s">
        <v>1626</v>
      </c>
      <c r="B24" s="1124"/>
      <c r="C24" s="1124"/>
      <c r="D24" s="1124"/>
      <c r="E24" s="1124"/>
      <c r="F24" s="1124"/>
      <c r="G24" s="1124"/>
      <c r="H24" s="1124"/>
      <c r="I24" s="1124"/>
    </row>
    <row r="25" spans="1:9">
      <c r="A25" s="620"/>
      <c r="B25" s="620"/>
      <c r="C25" s="620"/>
      <c r="D25" s="620"/>
      <c r="E25" s="620"/>
      <c r="F25" s="620"/>
      <c r="G25" s="620"/>
      <c r="H25" s="620"/>
      <c r="I25" s="620"/>
    </row>
    <row r="26" spans="1:9">
      <c r="A26" s="620"/>
      <c r="B26" s="620"/>
      <c r="C26" s="620"/>
      <c r="D26" s="620"/>
      <c r="E26" s="620"/>
      <c r="F26" s="620"/>
      <c r="G26" s="620"/>
      <c r="H26" s="620"/>
      <c r="I26" s="620"/>
    </row>
    <row r="27" spans="1:9">
      <c r="A27" s="620"/>
      <c r="B27" s="620"/>
      <c r="C27" s="620"/>
      <c r="D27" s="620"/>
      <c r="E27" s="620"/>
      <c r="F27" s="620"/>
      <c r="G27" s="620"/>
      <c r="H27" s="620"/>
      <c r="I27" s="620"/>
    </row>
    <row r="28" spans="1:9">
      <c r="A28" s="620"/>
      <c r="B28" s="620"/>
      <c r="C28" s="620"/>
      <c r="D28" s="620"/>
      <c r="E28" s="620"/>
      <c r="F28" s="620"/>
      <c r="G28" s="620"/>
      <c r="H28" s="620"/>
      <c r="I28" s="620"/>
    </row>
    <row r="29" spans="1:9">
      <c r="A29" s="620"/>
      <c r="B29" s="620"/>
      <c r="C29" s="620"/>
      <c r="D29" s="620"/>
      <c r="E29" s="620"/>
      <c r="F29" s="620"/>
      <c r="G29" s="620"/>
      <c r="H29" s="620"/>
      <c r="I29" s="620"/>
    </row>
    <row r="30" spans="1:9">
      <c r="A30" s="620"/>
      <c r="B30" s="620"/>
      <c r="C30" s="620"/>
      <c r="D30" s="620"/>
      <c r="E30" s="620"/>
      <c r="F30" s="620"/>
      <c r="G30" s="620"/>
      <c r="H30" s="620"/>
      <c r="I30" s="620"/>
    </row>
    <row r="31" spans="1:9">
      <c r="A31" s="620"/>
      <c r="B31" s="620"/>
      <c r="C31" s="620"/>
      <c r="D31" s="620"/>
      <c r="E31" s="620"/>
      <c r="F31" s="620"/>
      <c r="G31" s="620"/>
      <c r="H31" s="620"/>
      <c r="I31" s="620"/>
    </row>
    <row r="32" spans="1:9">
      <c r="A32" s="620"/>
      <c r="B32" s="620"/>
      <c r="C32" s="620"/>
      <c r="D32" s="620"/>
      <c r="E32" s="620"/>
      <c r="F32" s="620"/>
      <c r="G32" s="620"/>
      <c r="H32" s="620"/>
      <c r="I32" s="620"/>
    </row>
    <row r="33" spans="1:9">
      <c r="A33" s="620"/>
      <c r="B33" s="620"/>
      <c r="C33" s="620"/>
      <c r="D33" s="620"/>
      <c r="E33" s="620"/>
      <c r="F33" s="620"/>
      <c r="G33" s="620"/>
      <c r="H33" s="620"/>
      <c r="I33" s="620"/>
    </row>
    <row r="34" spans="1:9">
      <c r="A34" s="620"/>
      <c r="B34" s="620"/>
      <c r="C34" s="620"/>
      <c r="D34" s="620"/>
      <c r="E34" s="620"/>
      <c r="F34" s="620"/>
      <c r="G34" s="620"/>
      <c r="H34" s="620"/>
      <c r="I34" s="620"/>
    </row>
    <row r="35" spans="1:9">
      <c r="A35" s="620"/>
      <c r="B35" s="620"/>
      <c r="C35" s="620"/>
      <c r="D35" s="620"/>
      <c r="E35" s="620"/>
      <c r="F35" s="620"/>
      <c r="G35" s="620"/>
      <c r="H35" s="620"/>
      <c r="I35" s="620"/>
    </row>
    <row r="36" spans="1:9">
      <c r="A36" s="1125"/>
      <c r="B36" s="1125"/>
      <c r="C36" s="1125"/>
      <c r="D36" s="1125"/>
      <c r="E36" s="1125"/>
      <c r="F36" s="1125"/>
      <c r="G36" s="1125"/>
      <c r="H36" s="1125"/>
      <c r="I36" s="1125"/>
    </row>
    <row r="37" spans="1:9" ht="50.25" customHeight="1">
      <c r="A37" s="1126" t="s">
        <v>2</v>
      </c>
      <c r="B37" s="1126"/>
      <c r="C37" s="1126"/>
      <c r="D37" s="1126"/>
      <c r="E37" s="1126"/>
      <c r="F37" s="1126"/>
      <c r="G37" s="1126"/>
      <c r="H37" s="1126"/>
      <c r="I37" s="1126"/>
    </row>
    <row r="38" spans="1:9">
      <c r="A38" s="624"/>
      <c r="B38" s="624"/>
      <c r="C38" s="624"/>
      <c r="D38" s="624"/>
      <c r="E38" s="624"/>
      <c r="F38" s="624"/>
      <c r="G38" s="624"/>
      <c r="H38" s="624"/>
      <c r="I38" s="624"/>
    </row>
    <row r="39" spans="1:9" ht="65.25" customHeight="1">
      <c r="A39" s="1127" t="s">
        <v>3</v>
      </c>
      <c r="B39" s="1127"/>
      <c r="C39" s="1127"/>
      <c r="D39" s="1127"/>
      <c r="E39" s="1127"/>
      <c r="F39" s="1127"/>
      <c r="G39" s="1127"/>
      <c r="H39" s="1127"/>
      <c r="I39" s="1127"/>
    </row>
    <row r="40" spans="1:9">
      <c r="A40" s="625"/>
      <c r="B40" s="625"/>
      <c r="C40" s="625"/>
      <c r="D40" s="625"/>
      <c r="E40" s="625"/>
      <c r="F40" s="625"/>
      <c r="G40" s="625"/>
      <c r="H40" s="625"/>
      <c r="I40" s="625"/>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40" t="s">
        <v>635</v>
      </c>
      <c r="G1" s="126" t="str">
        <f>Naslovnica!A20</f>
        <v>Siječanj 2025.</v>
      </c>
    </row>
    <row r="2" spans="1:8" ht="12.75" customHeight="1">
      <c r="A2" s="496" t="s">
        <v>876</v>
      </c>
      <c r="G2" s="498" t="str">
        <f>Naslovnica!A24</f>
        <v>January 2025</v>
      </c>
    </row>
    <row r="3" spans="1:8" ht="12.75" customHeight="1"/>
    <row r="4" spans="1:8" ht="12.75" customHeight="1">
      <c r="F4" s="72"/>
      <c r="G4" s="13" t="s">
        <v>1292</v>
      </c>
    </row>
    <row r="5" spans="1:8" ht="19.5" customHeight="1">
      <c r="A5" s="1187" t="s">
        <v>993</v>
      </c>
      <c r="B5" s="1188" t="s">
        <v>527</v>
      </c>
      <c r="C5" s="1188"/>
      <c r="D5" s="1188"/>
      <c r="E5" s="1188"/>
      <c r="F5" s="1188"/>
      <c r="G5" s="1188"/>
    </row>
    <row r="6" spans="1:8" ht="26.25" customHeight="1">
      <c r="A6" s="1187"/>
      <c r="B6" s="1163" t="str">
        <f>Naslovnica!A20</f>
        <v>Siječanj 2025.</v>
      </c>
      <c r="C6" s="1189"/>
      <c r="D6" s="1190" t="s">
        <v>17</v>
      </c>
      <c r="E6" s="1190"/>
      <c r="F6" s="1191" t="s">
        <v>216</v>
      </c>
      <c r="G6" s="1191"/>
    </row>
    <row r="7" spans="1:8">
      <c r="A7" s="1187"/>
      <c r="B7" s="1161" t="str">
        <f>Naslovnica!A24</f>
        <v>January 2025</v>
      </c>
      <c r="C7" s="1192"/>
      <c r="D7" s="1193" t="s">
        <v>45</v>
      </c>
      <c r="E7" s="1193"/>
      <c r="F7" s="1193" t="s">
        <v>51</v>
      </c>
      <c r="G7" s="1193"/>
    </row>
    <row r="8" spans="1:8">
      <c r="A8" s="1187"/>
      <c r="B8" s="650" t="s">
        <v>27</v>
      </c>
      <c r="C8" s="650" t="s">
        <v>28</v>
      </c>
      <c r="D8" s="639" t="s">
        <v>990</v>
      </c>
      <c r="E8" s="639" t="s">
        <v>142</v>
      </c>
      <c r="F8" s="639" t="s">
        <v>990</v>
      </c>
      <c r="G8" s="639" t="s">
        <v>142</v>
      </c>
    </row>
    <row r="9" spans="1:8">
      <c r="A9" s="1187"/>
      <c r="B9" s="651" t="s">
        <v>29</v>
      </c>
      <c r="C9" s="651" t="s">
        <v>30</v>
      </c>
      <c r="D9" s="666" t="s">
        <v>991</v>
      </c>
      <c r="E9" s="666" t="s">
        <v>143</v>
      </c>
      <c r="F9" s="666" t="s">
        <v>991</v>
      </c>
      <c r="G9" s="666" t="s">
        <v>143</v>
      </c>
    </row>
    <row r="10" spans="1:8">
      <c r="A10" s="357" t="s">
        <v>33</v>
      </c>
      <c r="B10" s="358">
        <v>161638.22889</v>
      </c>
      <c r="C10" s="359">
        <v>0.13162043218441294</v>
      </c>
      <c r="D10" s="769">
        <v>1967.0813699999999</v>
      </c>
      <c r="E10" s="360">
        <v>1.2319579338863296E-2</v>
      </c>
      <c r="F10" s="361">
        <v>1967.0813699999999</v>
      </c>
      <c r="G10" s="360">
        <v>1.2319579338863296E-2</v>
      </c>
      <c r="H10" s="52"/>
    </row>
    <row r="11" spans="1:8">
      <c r="A11" s="357" t="s">
        <v>34</v>
      </c>
      <c r="B11" s="358">
        <v>418916.97788999998</v>
      </c>
      <c r="C11" s="359">
        <v>0.34112000643605889</v>
      </c>
      <c r="D11" s="770">
        <v>10570.886629999964</v>
      </c>
      <c r="E11" s="360">
        <v>2.5887076811197618E-2</v>
      </c>
      <c r="F11" s="361">
        <v>10570.886629999964</v>
      </c>
      <c r="G11" s="360">
        <v>2.5887076811197618E-2</v>
      </c>
      <c r="H11" s="52"/>
    </row>
    <row r="12" spans="1:8">
      <c r="A12" s="357" t="s">
        <v>206</v>
      </c>
      <c r="B12" s="358">
        <v>14918.784519999999</v>
      </c>
      <c r="C12" s="359">
        <v>5.4738383157942267E-3</v>
      </c>
      <c r="D12" s="770">
        <v>1042.2767599999988</v>
      </c>
      <c r="E12" s="360">
        <v>7.5110883662273809E-2</v>
      </c>
      <c r="F12" s="361">
        <v>1042.2767599999988</v>
      </c>
      <c r="G12" s="360">
        <v>7.5110883662273809E-2</v>
      </c>
    </row>
    <row r="13" spans="1:8">
      <c r="A13" s="357" t="s">
        <v>207</v>
      </c>
      <c r="B13" s="358">
        <v>6722.2202200000002</v>
      </c>
      <c r="C13" s="359">
        <v>7.0545253640983158E-2</v>
      </c>
      <c r="D13" s="770">
        <v>82.656040000000758</v>
      </c>
      <c r="E13" s="360">
        <v>1.2449015893088555E-2</v>
      </c>
      <c r="F13" s="361">
        <v>82.656040000000758</v>
      </c>
      <c r="G13" s="360">
        <v>1.2449015893088555E-2</v>
      </c>
      <c r="H13" s="1008"/>
    </row>
    <row r="14" spans="1:8">
      <c r="A14" s="357" t="s">
        <v>46</v>
      </c>
      <c r="B14" s="358">
        <v>86634.040519999995</v>
      </c>
      <c r="C14" s="359">
        <v>1.2148220626228426E-2</v>
      </c>
      <c r="D14" s="770">
        <v>2432.1430999999866</v>
      </c>
      <c r="E14" s="360">
        <v>2.8884659069716934E-2</v>
      </c>
      <c r="F14" s="361">
        <v>2432.1430999999866</v>
      </c>
      <c r="G14" s="360">
        <v>2.8884659069716934E-2</v>
      </c>
    </row>
    <row r="15" spans="1:8">
      <c r="A15" s="357" t="s">
        <v>36</v>
      </c>
      <c r="B15" s="358">
        <v>95361.750029999996</v>
      </c>
      <c r="C15" s="359">
        <v>7.7652142311904995E-2</v>
      </c>
      <c r="D15" s="770">
        <v>4218.95021000001</v>
      </c>
      <c r="E15" s="360">
        <v>4.6289451479788912E-2</v>
      </c>
      <c r="F15" s="361">
        <v>4218.95021000001</v>
      </c>
      <c r="G15" s="360">
        <v>4.6289451479788912E-2</v>
      </c>
      <c r="H15" s="1008"/>
    </row>
    <row r="16" spans="1:8">
      <c r="A16" s="357" t="s">
        <v>37</v>
      </c>
      <c r="B16" s="358">
        <v>79282.334419999999</v>
      </c>
      <c r="C16" s="359">
        <v>6.4558831116932308E-2</v>
      </c>
      <c r="D16" s="770">
        <v>753.1352399999887</v>
      </c>
      <c r="E16" s="360">
        <v>9.5905121644459523E-3</v>
      </c>
      <c r="F16" s="361">
        <v>753.1352399999887</v>
      </c>
      <c r="G16" s="360">
        <v>9.5905121644459523E-3</v>
      </c>
      <c r="H16" s="1008"/>
    </row>
    <row r="17" spans="1:10">
      <c r="A17" s="357" t="s">
        <v>38</v>
      </c>
      <c r="B17" s="358">
        <v>364589.01361000002</v>
      </c>
      <c r="C17" s="359">
        <v>0.29688127536768516</v>
      </c>
      <c r="D17" s="770">
        <v>7540.6218900000094</v>
      </c>
      <c r="E17" s="360">
        <v>2.1119327421346812E-2</v>
      </c>
      <c r="F17" s="361">
        <v>7540.6218900000094</v>
      </c>
      <c r="G17" s="360">
        <v>2.1119327421346812E-2</v>
      </c>
      <c r="H17" s="1008"/>
      <c r="I17" s="1008"/>
      <c r="J17" s="1008"/>
    </row>
    <row r="18" spans="1:10" ht="18.75" customHeight="1">
      <c r="A18" s="840" t="s">
        <v>330</v>
      </c>
      <c r="B18" s="841">
        <v>1228063.3500999999</v>
      </c>
      <c r="C18" s="842">
        <v>1</v>
      </c>
      <c r="D18" s="843">
        <v>28607.751239999896</v>
      </c>
      <c r="E18" s="842">
        <v>2.3850612950733208E-2</v>
      </c>
      <c r="F18" s="844">
        <v>28607.751240000129</v>
      </c>
      <c r="G18" s="842">
        <v>2.385061295073343E-2</v>
      </c>
      <c r="H18" s="1008"/>
      <c r="I18" s="1008"/>
      <c r="J18" s="1008"/>
    </row>
    <row r="19" spans="1:10" ht="12.75" customHeight="1">
      <c r="A19" s="22" t="s">
        <v>525</v>
      </c>
      <c r="B19" s="1008"/>
      <c r="C19" s="1008"/>
      <c r="D19" s="1008"/>
      <c r="E19" s="1008"/>
      <c r="F19" s="1008"/>
      <c r="G19" s="1008"/>
      <c r="H19" s="1008"/>
      <c r="I19" s="1008"/>
      <c r="J19" s="1008"/>
    </row>
    <row r="20" spans="1:10" ht="12.75" customHeight="1">
      <c r="A20" s="1008"/>
      <c r="B20" s="1008"/>
      <c r="C20" s="1008"/>
      <c r="D20" s="1008"/>
      <c r="E20" s="1008"/>
      <c r="F20" s="1008"/>
      <c r="G20" s="1008"/>
      <c r="H20" s="1008"/>
      <c r="I20" s="1008"/>
      <c r="J20" s="1008"/>
    </row>
    <row r="22" spans="1:10">
      <c r="A22" s="702" t="s">
        <v>919</v>
      </c>
      <c r="B22" s="921"/>
      <c r="C22" s="921"/>
      <c r="D22" s="921"/>
      <c r="E22" s="921"/>
      <c r="F22" s="921"/>
      <c r="G22" s="921"/>
      <c r="H22" s="921"/>
      <c r="I22" s="921"/>
      <c r="J22" s="922" t="str">
        <f>Naslovnica!A20</f>
        <v>Siječanj 2025.</v>
      </c>
    </row>
    <row r="23" spans="1:10">
      <c r="A23" s="923" t="s">
        <v>920</v>
      </c>
      <c r="B23" s="921"/>
      <c r="C23" s="921"/>
      <c r="D23" s="921"/>
      <c r="E23" s="921"/>
      <c r="F23" s="921"/>
      <c r="G23" s="921"/>
      <c r="H23" s="921"/>
      <c r="I23" s="921"/>
      <c r="J23" s="924" t="str">
        <f>Naslovnica!A24</f>
        <v>January 2025</v>
      </c>
    </row>
    <row r="24" spans="1:10">
      <c r="A24" s="921"/>
      <c r="B24" s="921"/>
      <c r="C24" s="921"/>
      <c r="D24" s="921"/>
      <c r="E24" s="921"/>
      <c r="F24" s="921"/>
      <c r="G24" s="921"/>
      <c r="H24" s="921"/>
      <c r="I24" s="921"/>
      <c r="J24" s="921"/>
    </row>
    <row r="25" spans="1:10" ht="21.75" customHeight="1">
      <c r="A25" s="925"/>
      <c r="B25" s="926" t="s">
        <v>1315</v>
      </c>
      <c r="C25" s="1186" t="s">
        <v>1237</v>
      </c>
      <c r="D25" s="1186"/>
      <c r="E25" s="1186"/>
      <c r="F25" s="1186"/>
      <c r="G25" s="1186"/>
      <c r="H25" s="1186"/>
      <c r="I25" s="1186"/>
      <c r="J25" s="927"/>
    </row>
    <row r="26" spans="1:10" ht="45">
      <c r="A26" s="1039" t="s">
        <v>993</v>
      </c>
      <c r="B26" s="925" t="str">
        <f>J22</f>
        <v>Siječanj 2025.</v>
      </c>
      <c r="C26" s="925" t="s">
        <v>226</v>
      </c>
      <c r="D26" s="925" t="s">
        <v>59</v>
      </c>
      <c r="E26" s="925" t="s">
        <v>50</v>
      </c>
      <c r="F26" s="925" t="s">
        <v>1228</v>
      </c>
      <c r="G26" s="925" t="s">
        <v>1229</v>
      </c>
      <c r="H26" s="925" t="s">
        <v>1230</v>
      </c>
      <c r="I26" s="925" t="s">
        <v>1234</v>
      </c>
      <c r="J26" s="925" t="s">
        <v>921</v>
      </c>
    </row>
    <row r="27" spans="1:10" ht="56.25">
      <c r="A27" s="925"/>
      <c r="B27" s="928" t="str">
        <f>J23</f>
        <v>January 2025</v>
      </c>
      <c r="C27" s="928" t="s">
        <v>227</v>
      </c>
      <c r="D27" s="928" t="s">
        <v>51</v>
      </c>
      <c r="E27" s="928" t="s">
        <v>52</v>
      </c>
      <c r="F27" s="928" t="s">
        <v>1231</v>
      </c>
      <c r="G27" s="928" t="s">
        <v>1232</v>
      </c>
      <c r="H27" s="928" t="s">
        <v>1233</v>
      </c>
      <c r="I27" s="929" t="s">
        <v>1235</v>
      </c>
      <c r="J27" s="925" t="s">
        <v>922</v>
      </c>
    </row>
    <row r="28" spans="1:10">
      <c r="A28" s="930" t="s">
        <v>33</v>
      </c>
      <c r="B28" s="668">
        <v>37.325200000000002</v>
      </c>
      <c r="C28" s="931">
        <v>5.1543337875465944E-3</v>
      </c>
      <c r="D28" s="931">
        <v>5.1543337875465944E-3</v>
      </c>
      <c r="E28" s="931">
        <v>4.4298148671447324E-2</v>
      </c>
      <c r="F28" s="931">
        <v>1.0897912686006705E-2</v>
      </c>
      <c r="G28" s="931">
        <v>5.1861735402811693E-3</v>
      </c>
      <c r="H28" s="931">
        <v>2.3005919806117436E-2</v>
      </c>
      <c r="I28" s="931">
        <v>5.0035146631457472E-2</v>
      </c>
      <c r="J28" s="1021">
        <v>37958</v>
      </c>
    </row>
    <row r="29" spans="1:10">
      <c r="A29" s="930" t="s">
        <v>34</v>
      </c>
      <c r="B29" s="667">
        <v>45.376800000000003</v>
      </c>
      <c r="C29" s="931">
        <v>2.2817793506069162E-2</v>
      </c>
      <c r="D29" s="931">
        <v>2.2817793506069162E-2</v>
      </c>
      <c r="E29" s="931">
        <v>0.10356702490132141</v>
      </c>
      <c r="F29" s="931">
        <v>5.6544829069752334E-2</v>
      </c>
      <c r="G29" s="931">
        <v>4.2967355542536501E-2</v>
      </c>
      <c r="H29" s="931">
        <v>3.498002570710379E-2</v>
      </c>
      <c r="I29" s="931">
        <v>5.9251919971598399E-2</v>
      </c>
      <c r="J29" s="1021">
        <v>37893</v>
      </c>
    </row>
    <row r="30" spans="1:10">
      <c r="A30" s="930" t="s">
        <v>206</v>
      </c>
      <c r="B30" s="667">
        <v>211.4041</v>
      </c>
      <c r="C30" s="931">
        <v>4.0427246066114586E-2</v>
      </c>
      <c r="D30" s="931">
        <v>4.0427246066114586E-2</v>
      </c>
      <c r="E30" s="931">
        <v>0.13680671057860394</v>
      </c>
      <c r="F30" s="931">
        <v>5.6458003959402481E-2</v>
      </c>
      <c r="G30" s="931">
        <v>4.8854982930168322E-2</v>
      </c>
      <c r="H30" s="931" t="s">
        <v>138</v>
      </c>
      <c r="I30" s="931">
        <v>6.6842362270912448E-2</v>
      </c>
      <c r="J30" s="1021">
        <v>43062</v>
      </c>
    </row>
    <row r="31" spans="1:10">
      <c r="A31" s="930" t="s">
        <v>207</v>
      </c>
      <c r="B31" s="667">
        <v>154.90520000000001</v>
      </c>
      <c r="C31" s="931">
        <v>5.5122812483772154E-3</v>
      </c>
      <c r="D31" s="931">
        <v>5.5122812483772154E-3</v>
      </c>
      <c r="E31" s="931">
        <v>3.3620566557191589E-2</v>
      </c>
      <c r="F31" s="931">
        <v>1.1057941017716955E-2</v>
      </c>
      <c r="G31" s="931">
        <v>9.8268760098971786E-3</v>
      </c>
      <c r="H31" s="931" t="s">
        <v>138</v>
      </c>
      <c r="I31" s="931">
        <v>2.1714089779733881E-2</v>
      </c>
      <c r="J31" s="1021">
        <v>43062</v>
      </c>
    </row>
    <row r="32" spans="1:10">
      <c r="A32" s="930" t="s">
        <v>46</v>
      </c>
      <c r="B32" s="667">
        <v>28.389299999999999</v>
      </c>
      <c r="C32" s="931">
        <v>2.7179871264667144E-2</v>
      </c>
      <c r="D32" s="931">
        <v>2.7179871264667144E-2</v>
      </c>
      <c r="E32" s="931">
        <v>9.2837675535846209E-2</v>
      </c>
      <c r="F32" s="931">
        <v>4.1977491770251341E-2</v>
      </c>
      <c r="G32" s="931">
        <v>3.6649903729740307E-2</v>
      </c>
      <c r="H32" s="931">
        <v>3.6027008170549824E-2</v>
      </c>
      <c r="I32" s="931">
        <v>3.6386488370661718E-2</v>
      </c>
      <c r="J32" s="1021">
        <v>37923</v>
      </c>
    </row>
    <row r="33" spans="1:10">
      <c r="A33" s="930" t="s">
        <v>36</v>
      </c>
      <c r="B33" s="667">
        <v>42.174500000000002</v>
      </c>
      <c r="C33" s="931">
        <v>3.5277165454840054E-2</v>
      </c>
      <c r="D33" s="932">
        <v>3.5277165454840054E-2</v>
      </c>
      <c r="E33" s="931">
        <v>0.12182931500436234</v>
      </c>
      <c r="F33" s="931">
        <v>7.4969664564400462E-2</v>
      </c>
      <c r="G33" s="931">
        <v>5.9685515533713041E-2</v>
      </c>
      <c r="H33" s="931">
        <v>5.9879247267796698E-2</v>
      </c>
      <c r="I33" s="931">
        <v>5.9822445119141365E-2</v>
      </c>
      <c r="J33" s="1021">
        <v>38425</v>
      </c>
    </row>
    <row r="34" spans="1:10">
      <c r="A34" s="930" t="s">
        <v>37</v>
      </c>
      <c r="B34" s="667">
        <v>30.466699999999999</v>
      </c>
      <c r="C34" s="931">
        <v>-2.3954846754614678E-4</v>
      </c>
      <c r="D34" s="932">
        <v>-2.3954846754614678E-4</v>
      </c>
      <c r="E34" s="931">
        <v>2.9861442097399493E-2</v>
      </c>
      <c r="F34" s="931">
        <v>5.1603965054645151E-3</v>
      </c>
      <c r="G34" s="931">
        <v>2.2662705812537265E-3</v>
      </c>
      <c r="H34" s="931">
        <v>2.5507009788416912E-2</v>
      </c>
      <c r="I34" s="931">
        <v>4.26436784071067E-2</v>
      </c>
      <c r="J34" s="1021">
        <v>38425</v>
      </c>
    </row>
    <row r="35" spans="1:10">
      <c r="A35" s="930" t="s">
        <v>38</v>
      </c>
      <c r="B35" s="667">
        <v>39.917900000000003</v>
      </c>
      <c r="C35" s="931">
        <v>1.8885599060697533E-2</v>
      </c>
      <c r="D35" s="931">
        <v>1.8885599060697533E-2</v>
      </c>
      <c r="E35" s="931">
        <v>4.8983152843729671E-2</v>
      </c>
      <c r="F35" s="931">
        <v>2.8272887681935144E-2</v>
      </c>
      <c r="G35" s="931">
        <v>3.0801911925343761E-2</v>
      </c>
      <c r="H35" s="931">
        <v>3.8399325359762759E-2</v>
      </c>
      <c r="I35" s="931">
        <v>5.0147820158993328E-2</v>
      </c>
      <c r="J35" s="1021">
        <v>37474</v>
      </c>
    </row>
    <row r="36" spans="1:10">
      <c r="A36" s="933" t="s">
        <v>525</v>
      </c>
      <c r="B36" s="699"/>
      <c r="C36" s="934"/>
      <c r="D36" s="934"/>
      <c r="E36" s="934"/>
      <c r="F36" s="934"/>
      <c r="G36" s="935"/>
      <c r="H36" s="935"/>
      <c r="I36" s="921"/>
      <c r="J36" s="921"/>
    </row>
    <row r="37" spans="1:10">
      <c r="A37" s="936" t="s">
        <v>112</v>
      </c>
      <c r="B37" s="921"/>
      <c r="C37" s="921"/>
      <c r="D37" s="921"/>
      <c r="E37" s="921"/>
      <c r="F37" s="921"/>
      <c r="G37" s="937"/>
      <c r="H37" s="937"/>
      <c r="I37" s="921"/>
      <c r="J37" s="921"/>
    </row>
    <row r="38" spans="1:10">
      <c r="A38" s="938" t="s">
        <v>208</v>
      </c>
      <c r="B38" s="935"/>
      <c r="C38" s="935"/>
      <c r="D38" s="935"/>
      <c r="E38" s="935"/>
      <c r="F38" s="935"/>
      <c r="G38" s="935"/>
      <c r="H38" s="935"/>
      <c r="I38" s="935"/>
      <c r="J38" s="921"/>
    </row>
    <row r="39" spans="1:10">
      <c r="A39" s="936" t="s">
        <v>209</v>
      </c>
      <c r="B39" s="937"/>
      <c r="C39" s="937"/>
      <c r="D39" s="937"/>
      <c r="E39" s="937"/>
      <c r="F39" s="937"/>
      <c r="G39" s="937"/>
      <c r="H39" s="937"/>
      <c r="I39" s="937"/>
      <c r="J39" s="921"/>
    </row>
    <row r="40" spans="1:10">
      <c r="A40" s="938" t="s">
        <v>885</v>
      </c>
      <c r="B40" s="935"/>
      <c r="C40" s="935"/>
      <c r="D40" s="935"/>
      <c r="E40" s="935"/>
      <c r="F40" s="935"/>
      <c r="G40" s="921"/>
      <c r="H40" s="921"/>
      <c r="I40" s="935"/>
      <c r="J40" s="921"/>
    </row>
    <row r="41" spans="1:10">
      <c r="B41" s="248"/>
      <c r="C41" s="248"/>
      <c r="D41" s="248"/>
      <c r="E41" s="248"/>
      <c r="F41" s="248"/>
      <c r="G41" s="265"/>
      <c r="H41" s="265"/>
      <c r="I41" s="248"/>
    </row>
    <row r="42" spans="1:10">
      <c r="A42" s="247"/>
      <c r="B42" s="247"/>
      <c r="C42" s="247"/>
      <c r="D42" s="247"/>
      <c r="E42" s="247"/>
      <c r="F42" s="247"/>
      <c r="I42" s="247"/>
    </row>
    <row r="43" spans="1:10">
      <c r="A43" s="579" t="s">
        <v>81</v>
      </c>
      <c r="B43" s="265"/>
      <c r="C43" s="265"/>
      <c r="D43" s="265"/>
      <c r="E43" s="265"/>
      <c r="F43" s="265"/>
      <c r="I43" s="7"/>
    </row>
    <row r="69" spans="10:10">
      <c r="J69" s="26" t="s">
        <v>774</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30" t="s">
        <v>636</v>
      </c>
      <c r="S1" s="126" t="str">
        <f>Naslovnica!A20</f>
        <v>Siječanj 2025.</v>
      </c>
    </row>
    <row r="2" spans="1:20" ht="12.75" customHeight="1">
      <c r="A2" s="521" t="s">
        <v>877</v>
      </c>
      <c r="S2" s="498" t="str">
        <f>Naslovnica!A24</f>
        <v>January 2025</v>
      </c>
    </row>
    <row r="3" spans="1:20" ht="12.75" customHeight="1"/>
    <row r="4" spans="1:20" ht="12.75" customHeight="1">
      <c r="P4" s="69"/>
      <c r="Q4" s="69"/>
      <c r="R4" s="69"/>
      <c r="S4" s="13" t="s">
        <v>1292</v>
      </c>
    </row>
    <row r="5" spans="1:20" ht="33" customHeight="1">
      <c r="A5" s="1194" t="s">
        <v>524</v>
      </c>
      <c r="B5" s="1168" t="s">
        <v>53</v>
      </c>
      <c r="C5" s="1168"/>
      <c r="D5" s="1168" t="s">
        <v>54</v>
      </c>
      <c r="E5" s="1195"/>
      <c r="F5" s="1196" t="s">
        <v>206</v>
      </c>
      <c r="G5" s="1197"/>
      <c r="H5" s="1196" t="s">
        <v>207</v>
      </c>
      <c r="I5" s="1197"/>
      <c r="J5" s="1168" t="s">
        <v>55</v>
      </c>
      <c r="K5" s="1168"/>
      <c r="L5" s="1168" t="s">
        <v>56</v>
      </c>
      <c r="M5" s="1168"/>
      <c r="N5" s="1168" t="s">
        <v>57</v>
      </c>
      <c r="O5" s="1168"/>
      <c r="P5" s="1168" t="s">
        <v>58</v>
      </c>
      <c r="Q5" s="1168"/>
      <c r="R5" s="1168" t="s">
        <v>408</v>
      </c>
      <c r="S5" s="1168"/>
    </row>
    <row r="6" spans="1:20">
      <c r="A6" s="1194"/>
      <c r="B6" s="669" t="s">
        <v>31</v>
      </c>
      <c r="C6" s="669" t="s">
        <v>32</v>
      </c>
      <c r="D6" s="669" t="s">
        <v>31</v>
      </c>
      <c r="E6" s="669" t="s">
        <v>32</v>
      </c>
      <c r="F6" s="669" t="s">
        <v>31</v>
      </c>
      <c r="G6" s="669" t="s">
        <v>32</v>
      </c>
      <c r="H6" s="669" t="s">
        <v>31</v>
      </c>
      <c r="I6" s="669" t="s">
        <v>32</v>
      </c>
      <c r="J6" s="669" t="s">
        <v>31</v>
      </c>
      <c r="K6" s="669" t="s">
        <v>32</v>
      </c>
      <c r="L6" s="669" t="s">
        <v>32</v>
      </c>
      <c r="M6" s="669" t="s">
        <v>32</v>
      </c>
      <c r="N6" s="669" t="s">
        <v>31</v>
      </c>
      <c r="O6" s="669" t="s">
        <v>32</v>
      </c>
      <c r="P6" s="669" t="s">
        <v>31</v>
      </c>
      <c r="Q6" s="669" t="s">
        <v>32</v>
      </c>
      <c r="R6" s="669" t="s">
        <v>31</v>
      </c>
      <c r="S6" s="669" t="s">
        <v>32</v>
      </c>
    </row>
    <row r="7" spans="1:20">
      <c r="A7" s="1194"/>
      <c r="B7" s="670" t="s">
        <v>29</v>
      </c>
      <c r="C7" s="670" t="s">
        <v>30</v>
      </c>
      <c r="D7" s="670" t="s">
        <v>29</v>
      </c>
      <c r="E7" s="670" t="s">
        <v>30</v>
      </c>
      <c r="F7" s="670" t="s">
        <v>29</v>
      </c>
      <c r="G7" s="670" t="s">
        <v>30</v>
      </c>
      <c r="H7" s="670" t="s">
        <v>29</v>
      </c>
      <c r="I7" s="670" t="s">
        <v>30</v>
      </c>
      <c r="J7" s="670" t="s">
        <v>29</v>
      </c>
      <c r="K7" s="670" t="s">
        <v>30</v>
      </c>
      <c r="L7" s="670" t="s">
        <v>30</v>
      </c>
      <c r="M7" s="670" t="s">
        <v>30</v>
      </c>
      <c r="N7" s="670" t="s">
        <v>29</v>
      </c>
      <c r="O7" s="670" t="s">
        <v>30</v>
      </c>
      <c r="P7" s="670" t="s">
        <v>29</v>
      </c>
      <c r="Q7" s="670" t="s">
        <v>30</v>
      </c>
      <c r="R7" s="670" t="s">
        <v>29</v>
      </c>
      <c r="S7" s="670" t="s">
        <v>30</v>
      </c>
    </row>
    <row r="8" spans="1:20" ht="18">
      <c r="A8" s="344" t="s">
        <v>409</v>
      </c>
      <c r="B8" s="362">
        <v>2649.5730100000001</v>
      </c>
      <c r="C8" s="363">
        <v>1.6391994853322461E-2</v>
      </c>
      <c r="D8" s="362">
        <v>5332.5755399999998</v>
      </c>
      <c r="E8" s="363">
        <v>1.2729432864817118E-2</v>
      </c>
      <c r="F8" s="362">
        <v>302.58535999999998</v>
      </c>
      <c r="G8" s="363">
        <v>2.028217242459375E-2</v>
      </c>
      <c r="H8" s="362">
        <v>44.639180000000003</v>
      </c>
      <c r="I8" s="363">
        <v>6.6405411514471307E-3</v>
      </c>
      <c r="J8" s="362">
        <v>817.16593</v>
      </c>
      <c r="K8" s="363">
        <v>9.432388528748727E-3</v>
      </c>
      <c r="L8" s="362">
        <v>4618.0128099999984</v>
      </c>
      <c r="M8" s="363">
        <v>4.8426259071048104E-2</v>
      </c>
      <c r="N8" s="362">
        <v>4395.1143899999997</v>
      </c>
      <c r="O8" s="363">
        <v>5.5436238377098962E-2</v>
      </c>
      <c r="P8" s="362">
        <v>5615.1708899999994</v>
      </c>
      <c r="Q8" s="363">
        <v>1.5401371646752777E-2</v>
      </c>
      <c r="R8" s="362">
        <v>23774.837109999993</v>
      </c>
      <c r="S8" s="363">
        <v>1.9359617835680801E-2</v>
      </c>
      <c r="T8" s="52"/>
    </row>
    <row r="9" spans="1:20" ht="18">
      <c r="A9" s="344" t="s">
        <v>410</v>
      </c>
      <c r="B9" s="362">
        <v>-5.9604644775390626E-11</v>
      </c>
      <c r="C9" s="363">
        <v>-3.6875339034055027E-16</v>
      </c>
      <c r="D9" s="362">
        <v>490.00660000012874</v>
      </c>
      <c r="E9" s="363">
        <v>1.1696985952155746E-3</v>
      </c>
      <c r="F9" s="362">
        <v>1.23929</v>
      </c>
      <c r="G9" s="363">
        <v>8.3069099787493983E-5</v>
      </c>
      <c r="H9" s="362">
        <v>0</v>
      </c>
      <c r="I9" s="363">
        <v>0</v>
      </c>
      <c r="J9" s="362">
        <v>5.5598099999999997</v>
      </c>
      <c r="K9" s="363">
        <v>6.4175813186463182E-5</v>
      </c>
      <c r="L9" s="362">
        <v>240.01164000000944</v>
      </c>
      <c r="M9" s="363">
        <v>2.5168543996974303E-3</v>
      </c>
      <c r="N9" s="362">
        <v>0</v>
      </c>
      <c r="O9" s="363">
        <v>0</v>
      </c>
      <c r="P9" s="362">
        <v>66.315539999887818</v>
      </c>
      <c r="Q9" s="363">
        <v>1.8189121889634457E-4</v>
      </c>
      <c r="R9" s="362">
        <v>803.13287999996635</v>
      </c>
      <c r="S9" s="363">
        <v>6.5398326626301935E-4</v>
      </c>
      <c r="T9" s="52"/>
    </row>
    <row r="10" spans="1:20" ht="18">
      <c r="A10" s="344" t="s">
        <v>411</v>
      </c>
      <c r="B10" s="362">
        <v>159437.77482000002</v>
      </c>
      <c r="C10" s="363">
        <v>0.9863865514974528</v>
      </c>
      <c r="D10" s="362">
        <v>414032.55879000004</v>
      </c>
      <c r="E10" s="363">
        <v>0.98834036600740804</v>
      </c>
      <c r="F10" s="362">
        <v>14753.770349999999</v>
      </c>
      <c r="G10" s="363">
        <v>0.98893916794771197</v>
      </c>
      <c r="H10" s="362">
        <v>6687.9571500000002</v>
      </c>
      <c r="I10" s="363">
        <v>0.99490301286202099</v>
      </c>
      <c r="J10" s="362">
        <v>85988.387090000004</v>
      </c>
      <c r="K10" s="363">
        <v>0.99254734713832371</v>
      </c>
      <c r="L10" s="362">
        <v>90694.755210000003</v>
      </c>
      <c r="M10" s="363">
        <v>0.95106009725095408</v>
      </c>
      <c r="N10" s="362">
        <v>75085.783200000005</v>
      </c>
      <c r="O10" s="363">
        <v>0.94706826872971861</v>
      </c>
      <c r="P10" s="362">
        <v>359940.13838999998</v>
      </c>
      <c r="Q10" s="363">
        <v>0.98724899927809973</v>
      </c>
      <c r="R10" s="362">
        <v>1206621.125</v>
      </c>
      <c r="S10" s="363">
        <v>0.98253980645082284</v>
      </c>
      <c r="T10" s="52"/>
    </row>
    <row r="11" spans="1:20" ht="18.75">
      <c r="A11" s="344" t="s">
        <v>412</v>
      </c>
      <c r="B11" s="364">
        <v>139900.32370000001</v>
      </c>
      <c r="C11" s="365">
        <v>0.86551507635886826</v>
      </c>
      <c r="D11" s="364">
        <v>322199.14786999999</v>
      </c>
      <c r="E11" s="365">
        <v>0.76912411106931045</v>
      </c>
      <c r="F11" s="364">
        <v>2264.3754800000002</v>
      </c>
      <c r="G11" s="365">
        <v>0.15178015856214008</v>
      </c>
      <c r="H11" s="364">
        <v>2434.4560899999997</v>
      </c>
      <c r="I11" s="365">
        <v>0.36215060059427784</v>
      </c>
      <c r="J11" s="364">
        <v>24552.888170000002</v>
      </c>
      <c r="K11" s="365">
        <v>0.2834092467882971</v>
      </c>
      <c r="L11" s="364">
        <v>45786.887609999998</v>
      </c>
      <c r="M11" s="365">
        <v>0.48013891963604649</v>
      </c>
      <c r="N11" s="364">
        <v>54409.04204</v>
      </c>
      <c r="O11" s="365">
        <v>0.6862694248099056</v>
      </c>
      <c r="P11" s="364">
        <v>203390.59286</v>
      </c>
      <c r="Q11" s="365">
        <v>0.55786264949992326</v>
      </c>
      <c r="R11" s="364">
        <v>794937.71381999995</v>
      </c>
      <c r="S11" s="365">
        <v>0.64731002242080127</v>
      </c>
    </row>
    <row r="12" spans="1:20" ht="19.5">
      <c r="A12" s="351" t="s">
        <v>413</v>
      </c>
      <c r="B12" s="364">
        <v>11140.308030000002</v>
      </c>
      <c r="C12" s="365">
        <v>6.8921245499925635E-2</v>
      </c>
      <c r="D12" s="364">
        <v>101688.70648999998</v>
      </c>
      <c r="E12" s="365">
        <v>0.24274190823268629</v>
      </c>
      <c r="F12" s="364">
        <v>1679.4104499999999</v>
      </c>
      <c r="G12" s="365">
        <v>0.11257019281621748</v>
      </c>
      <c r="H12" s="364">
        <v>11.761790000000001</v>
      </c>
      <c r="I12" s="365">
        <v>1.7496882897418669E-3</v>
      </c>
      <c r="J12" s="364">
        <v>9097.0261599999994</v>
      </c>
      <c r="K12" s="365">
        <v>0.1050052162567657</v>
      </c>
      <c r="L12" s="364">
        <v>22086.085230000001</v>
      </c>
      <c r="M12" s="365">
        <v>0.23160318717548761</v>
      </c>
      <c r="N12" s="364">
        <v>0</v>
      </c>
      <c r="O12" s="365">
        <v>0</v>
      </c>
      <c r="P12" s="364">
        <v>68073.641210000002</v>
      </c>
      <c r="Q12" s="365">
        <v>0.18671336423439031</v>
      </c>
      <c r="R12" s="364">
        <v>213776.93935999999</v>
      </c>
      <c r="S12" s="365">
        <v>0.17407647543252128</v>
      </c>
    </row>
    <row r="13" spans="1:20" ht="19.5">
      <c r="A13" s="351" t="s">
        <v>414</v>
      </c>
      <c r="B13" s="364">
        <v>117043.49152000001</v>
      </c>
      <c r="C13" s="365">
        <v>0.72410773485752389</v>
      </c>
      <c r="D13" s="364">
        <v>201770.18643</v>
      </c>
      <c r="E13" s="365">
        <v>0.48164719337146394</v>
      </c>
      <c r="F13" s="364">
        <v>145.42316999999997</v>
      </c>
      <c r="G13" s="365">
        <v>9.7476553673020022E-3</v>
      </c>
      <c r="H13" s="364">
        <v>1826.5098499999999</v>
      </c>
      <c r="I13" s="365">
        <v>0.27171229002075137</v>
      </c>
      <c r="J13" s="364">
        <v>11819.22516</v>
      </c>
      <c r="K13" s="365">
        <v>0.13642703363548495</v>
      </c>
      <c r="L13" s="364">
        <v>16597.81064</v>
      </c>
      <c r="M13" s="365">
        <v>0.17405102825274299</v>
      </c>
      <c r="N13" s="364">
        <v>45009.238700000002</v>
      </c>
      <c r="O13" s="365">
        <v>0.5677082925127116</v>
      </c>
      <c r="P13" s="364">
        <v>101395.34926999999</v>
      </c>
      <c r="Q13" s="365">
        <v>0.27810862535647118</v>
      </c>
      <c r="R13" s="364">
        <v>495607.23473999999</v>
      </c>
      <c r="S13" s="365">
        <v>0.40356813452695611</v>
      </c>
    </row>
    <row r="14" spans="1:20" ht="19.5">
      <c r="A14" s="351" t="s">
        <v>415</v>
      </c>
      <c r="B14" s="364">
        <v>0</v>
      </c>
      <c r="C14" s="365">
        <v>0</v>
      </c>
      <c r="D14" s="364">
        <v>0</v>
      </c>
      <c r="E14" s="365">
        <v>0</v>
      </c>
      <c r="F14" s="364">
        <v>56.132870000000004</v>
      </c>
      <c r="G14" s="365">
        <v>3.7625632252244654E-3</v>
      </c>
      <c r="H14" s="364">
        <v>76.603740000000002</v>
      </c>
      <c r="I14" s="365">
        <v>1.1395601080144317E-2</v>
      </c>
      <c r="J14" s="364">
        <v>0</v>
      </c>
      <c r="K14" s="365">
        <v>0</v>
      </c>
      <c r="L14" s="364">
        <v>0</v>
      </c>
      <c r="M14" s="365">
        <v>0</v>
      </c>
      <c r="N14" s="364">
        <v>0</v>
      </c>
      <c r="O14" s="365">
        <v>0</v>
      </c>
      <c r="P14" s="364">
        <v>0</v>
      </c>
      <c r="Q14" s="365">
        <v>0</v>
      </c>
      <c r="R14" s="364">
        <v>132.73661000000001</v>
      </c>
      <c r="S14" s="365">
        <v>1.0808612612209849E-4</v>
      </c>
    </row>
    <row r="15" spans="1:20" ht="19.5">
      <c r="A15" s="351" t="s">
        <v>416</v>
      </c>
      <c r="B15" s="364">
        <v>1947.828</v>
      </c>
      <c r="C15" s="365">
        <v>1.2050540381658471E-2</v>
      </c>
      <c r="D15" s="364">
        <v>1684.1491599999999</v>
      </c>
      <c r="E15" s="365">
        <v>4.0202456591094332E-3</v>
      </c>
      <c r="F15" s="364">
        <v>211.35466</v>
      </c>
      <c r="G15" s="365">
        <v>1.4167016067338447E-2</v>
      </c>
      <c r="H15" s="364">
        <v>443.27591000000001</v>
      </c>
      <c r="I15" s="365">
        <v>6.594189054996473E-2</v>
      </c>
      <c r="J15" s="364">
        <v>2279.0225300000002</v>
      </c>
      <c r="K15" s="365">
        <v>2.630631696641085E-2</v>
      </c>
      <c r="L15" s="364">
        <v>2016.2315800000001</v>
      </c>
      <c r="M15" s="365">
        <v>2.1142980077681658E-2</v>
      </c>
      <c r="N15" s="364">
        <v>4886.3924399999996</v>
      </c>
      <c r="O15" s="365">
        <v>6.1632802259759673E-2</v>
      </c>
      <c r="P15" s="364">
        <v>4761.1029000000008</v>
      </c>
      <c r="Q15" s="365">
        <v>1.3058821654372204E-2</v>
      </c>
      <c r="R15" s="364">
        <v>18229.357180000003</v>
      </c>
      <c r="S15" s="365">
        <v>1.4843987648036679E-2</v>
      </c>
    </row>
    <row r="16" spans="1:20" ht="19.5" customHeight="1">
      <c r="A16" s="352" t="s">
        <v>417</v>
      </c>
      <c r="B16" s="364">
        <v>0</v>
      </c>
      <c r="C16" s="365">
        <v>0</v>
      </c>
      <c r="D16" s="364">
        <v>0</v>
      </c>
      <c r="E16" s="365">
        <v>0</v>
      </c>
      <c r="F16" s="364">
        <v>0</v>
      </c>
      <c r="G16" s="365">
        <v>0</v>
      </c>
      <c r="H16" s="364">
        <v>0</v>
      </c>
      <c r="I16" s="365">
        <v>0</v>
      </c>
      <c r="J16" s="364">
        <v>0</v>
      </c>
      <c r="K16" s="365">
        <v>0</v>
      </c>
      <c r="L16" s="364">
        <v>1078.2899600000001</v>
      </c>
      <c r="M16" s="365">
        <v>1.130736338444027E-2</v>
      </c>
      <c r="N16" s="364">
        <v>0</v>
      </c>
      <c r="O16" s="365">
        <v>0</v>
      </c>
      <c r="P16" s="364">
        <v>0</v>
      </c>
      <c r="Q16" s="365">
        <v>0</v>
      </c>
      <c r="R16" s="364">
        <v>1078.2899600000001</v>
      </c>
      <c r="S16" s="365">
        <v>8.7804099119867941E-4</v>
      </c>
    </row>
    <row r="17" spans="1:19" ht="18.75" customHeight="1">
      <c r="A17" s="352" t="s">
        <v>418</v>
      </c>
      <c r="B17" s="364">
        <v>892.96275000000003</v>
      </c>
      <c r="C17" s="365">
        <v>5.5244527125556248E-3</v>
      </c>
      <c r="D17" s="364">
        <v>1713.8804399999999</v>
      </c>
      <c r="E17" s="365">
        <v>4.0912174306120038E-3</v>
      </c>
      <c r="F17" s="364">
        <v>172.05432999999999</v>
      </c>
      <c r="G17" s="365">
        <v>1.1532731086057678E-2</v>
      </c>
      <c r="H17" s="364">
        <v>76.3048</v>
      </c>
      <c r="I17" s="365">
        <v>1.1351130653675604E-2</v>
      </c>
      <c r="J17" s="364">
        <v>1357.6143200000001</v>
      </c>
      <c r="K17" s="365">
        <v>1.5670679929635594E-2</v>
      </c>
      <c r="L17" s="364">
        <v>467.38835</v>
      </c>
      <c r="M17" s="365">
        <v>4.901214062221217E-3</v>
      </c>
      <c r="N17" s="364">
        <v>0</v>
      </c>
      <c r="O17" s="365">
        <v>0</v>
      </c>
      <c r="P17" s="364">
        <v>0</v>
      </c>
      <c r="Q17" s="365">
        <v>0</v>
      </c>
      <c r="R17" s="364">
        <v>4680.2049900000002</v>
      </c>
      <c r="S17" s="365">
        <v>3.811045248378836E-3</v>
      </c>
    </row>
    <row r="18" spans="1:19" ht="19.5">
      <c r="A18" s="353" t="s">
        <v>419</v>
      </c>
      <c r="B18" s="364">
        <v>0</v>
      </c>
      <c r="C18" s="365">
        <v>0</v>
      </c>
      <c r="D18" s="364">
        <v>0</v>
      </c>
      <c r="E18" s="365">
        <v>0</v>
      </c>
      <c r="F18" s="364">
        <v>0</v>
      </c>
      <c r="G18" s="365">
        <v>0</v>
      </c>
      <c r="H18" s="364">
        <v>0</v>
      </c>
      <c r="I18" s="365">
        <v>0</v>
      </c>
      <c r="J18" s="364">
        <v>0</v>
      </c>
      <c r="K18" s="365">
        <v>0</v>
      </c>
      <c r="L18" s="364">
        <v>0</v>
      </c>
      <c r="M18" s="365">
        <v>0</v>
      </c>
      <c r="N18" s="364">
        <v>0</v>
      </c>
      <c r="O18" s="365">
        <v>0</v>
      </c>
      <c r="P18" s="364">
        <v>0</v>
      </c>
      <c r="Q18" s="365">
        <v>0</v>
      </c>
      <c r="R18" s="364">
        <v>0</v>
      </c>
      <c r="S18" s="365">
        <v>0</v>
      </c>
    </row>
    <row r="19" spans="1:19" ht="18.75">
      <c r="A19" s="344" t="s">
        <v>420</v>
      </c>
      <c r="B19" s="364">
        <v>8875.7333999999992</v>
      </c>
      <c r="C19" s="365">
        <v>5.4911102907204759E-2</v>
      </c>
      <c r="D19" s="364">
        <v>15342.225349999999</v>
      </c>
      <c r="E19" s="365">
        <v>3.6623546375438742E-2</v>
      </c>
      <c r="F19" s="364">
        <v>0</v>
      </c>
      <c r="G19" s="365">
        <v>0</v>
      </c>
      <c r="H19" s="364">
        <v>0</v>
      </c>
      <c r="I19" s="365">
        <v>0</v>
      </c>
      <c r="J19" s="364">
        <v>0</v>
      </c>
      <c r="K19" s="365">
        <v>0</v>
      </c>
      <c r="L19" s="364">
        <v>3541.08185</v>
      </c>
      <c r="M19" s="365">
        <v>3.7133146683472791E-2</v>
      </c>
      <c r="N19" s="364">
        <v>4513.4108999999999</v>
      </c>
      <c r="O19" s="365">
        <v>5.6928330037434312E-2</v>
      </c>
      <c r="P19" s="364">
        <v>29160.499480000002</v>
      </c>
      <c r="Q19" s="365">
        <v>7.9981838254689547E-2</v>
      </c>
      <c r="R19" s="364">
        <v>61432.950979999994</v>
      </c>
      <c r="S19" s="365">
        <v>5.0024252447587542E-2</v>
      </c>
    </row>
    <row r="20" spans="1:19" ht="19.5">
      <c r="A20" s="351" t="s">
        <v>421</v>
      </c>
      <c r="B20" s="364">
        <v>19537.451119999998</v>
      </c>
      <c r="C20" s="365">
        <v>0.12087147513858436</v>
      </c>
      <c r="D20" s="364">
        <v>91833.410919999995</v>
      </c>
      <c r="E20" s="365">
        <v>0.21921625493809754</v>
      </c>
      <c r="F20" s="364">
        <v>12489.39487</v>
      </c>
      <c r="G20" s="365">
        <v>0.83715900938557197</v>
      </c>
      <c r="H20" s="364">
        <v>4253.5010600000005</v>
      </c>
      <c r="I20" s="365">
        <v>0.63275241226774315</v>
      </c>
      <c r="J20" s="364">
        <v>61435.498919999998</v>
      </c>
      <c r="K20" s="365">
        <v>0.70913810035002656</v>
      </c>
      <c r="L20" s="364">
        <v>44907.867600000005</v>
      </c>
      <c r="M20" s="365">
        <v>0.47092117761490754</v>
      </c>
      <c r="N20" s="364">
        <v>20676.741160000005</v>
      </c>
      <c r="O20" s="365">
        <v>0.26079884391981301</v>
      </c>
      <c r="P20" s="364">
        <v>156549.54552999997</v>
      </c>
      <c r="Q20" s="365">
        <v>0.42938634977817652</v>
      </c>
      <c r="R20" s="364">
        <v>411683.41117999994</v>
      </c>
      <c r="S20" s="365">
        <v>0.33522978403002157</v>
      </c>
    </row>
    <row r="21" spans="1:19" ht="19.5">
      <c r="A21" s="351" t="s">
        <v>422</v>
      </c>
      <c r="B21" s="364">
        <v>933.78899999999999</v>
      </c>
      <c r="C21" s="365">
        <v>5.7770306477001468E-3</v>
      </c>
      <c r="D21" s="364">
        <v>37078.308290000008</v>
      </c>
      <c r="E21" s="365">
        <v>8.8509920314892923E-2</v>
      </c>
      <c r="F21" s="364">
        <v>4331.5276499999991</v>
      </c>
      <c r="G21" s="365">
        <v>0.29034051964442481</v>
      </c>
      <c r="H21" s="364">
        <v>0</v>
      </c>
      <c r="I21" s="365">
        <v>0</v>
      </c>
      <c r="J21" s="364">
        <v>12292.60612</v>
      </c>
      <c r="K21" s="365">
        <v>0.14189117864313602</v>
      </c>
      <c r="L21" s="364">
        <v>15344.53082</v>
      </c>
      <c r="M21" s="365">
        <v>0.16090865387032188</v>
      </c>
      <c r="N21" s="364">
        <v>0</v>
      </c>
      <c r="O21" s="365">
        <v>0</v>
      </c>
      <c r="P21" s="364">
        <v>31381.600009999998</v>
      </c>
      <c r="Q21" s="365">
        <v>8.6073904800384571E-2</v>
      </c>
      <c r="R21" s="364">
        <v>101362.36189</v>
      </c>
      <c r="S21" s="365">
        <v>8.2538382073162248E-2</v>
      </c>
    </row>
    <row r="22" spans="1:19" ht="19.5">
      <c r="A22" s="351" t="s">
        <v>423</v>
      </c>
      <c r="B22" s="364">
        <v>14241.957849999999</v>
      </c>
      <c r="C22" s="365">
        <v>8.8110083737015205E-2</v>
      </c>
      <c r="D22" s="364">
        <v>17632.907669999997</v>
      </c>
      <c r="E22" s="365">
        <v>4.2091652094399357E-2</v>
      </c>
      <c r="F22" s="364">
        <v>2218.0406000000003</v>
      </c>
      <c r="G22" s="365">
        <v>0.14867435058308631</v>
      </c>
      <c r="H22" s="364">
        <v>769.60430999999994</v>
      </c>
      <c r="I22" s="365">
        <v>0.11448662567023125</v>
      </c>
      <c r="J22" s="364">
        <v>16919.955959999999</v>
      </c>
      <c r="K22" s="365">
        <v>0.19530378426819339</v>
      </c>
      <c r="L22" s="364">
        <v>12693.002659999998</v>
      </c>
      <c r="M22" s="365">
        <v>0.13310370942922153</v>
      </c>
      <c r="N22" s="364">
        <v>14658.568670000002</v>
      </c>
      <c r="O22" s="365">
        <v>0.18489072978535029</v>
      </c>
      <c r="P22" s="364">
        <v>64736.51281</v>
      </c>
      <c r="Q22" s="365">
        <v>0.17756024036190679</v>
      </c>
      <c r="R22" s="364">
        <v>143870.55053000001</v>
      </c>
      <c r="S22" s="365">
        <v>0.11715238523751152</v>
      </c>
    </row>
    <row r="23" spans="1:19" ht="19.5">
      <c r="A23" s="351" t="s">
        <v>415</v>
      </c>
      <c r="B23" s="364">
        <v>0</v>
      </c>
      <c r="C23" s="365">
        <v>0</v>
      </c>
      <c r="D23" s="364">
        <v>0</v>
      </c>
      <c r="E23" s="365">
        <v>0</v>
      </c>
      <c r="F23" s="364">
        <v>0</v>
      </c>
      <c r="G23" s="365">
        <v>0</v>
      </c>
      <c r="H23" s="364">
        <v>0</v>
      </c>
      <c r="I23" s="365">
        <v>0</v>
      </c>
      <c r="J23" s="364">
        <v>0</v>
      </c>
      <c r="K23" s="365">
        <v>0</v>
      </c>
      <c r="L23" s="364">
        <v>0</v>
      </c>
      <c r="M23" s="365">
        <v>0</v>
      </c>
      <c r="N23" s="364">
        <v>0</v>
      </c>
      <c r="O23" s="365">
        <v>0</v>
      </c>
      <c r="P23" s="364">
        <v>0</v>
      </c>
      <c r="Q23" s="365">
        <v>0</v>
      </c>
      <c r="R23" s="364">
        <v>0</v>
      </c>
      <c r="S23" s="365">
        <v>0</v>
      </c>
    </row>
    <row r="24" spans="1:19" ht="19.5">
      <c r="A24" s="351" t="s">
        <v>424</v>
      </c>
      <c r="B24" s="364">
        <v>0</v>
      </c>
      <c r="C24" s="365">
        <v>0</v>
      </c>
      <c r="D24" s="364">
        <v>0</v>
      </c>
      <c r="E24" s="365">
        <v>0</v>
      </c>
      <c r="F24" s="364">
        <v>770.71388999999999</v>
      </c>
      <c r="G24" s="365">
        <v>5.1660635554242884E-2</v>
      </c>
      <c r="H24" s="364">
        <v>389.06584999999995</v>
      </c>
      <c r="I24" s="365">
        <v>5.7877581701719347E-2</v>
      </c>
      <c r="J24" s="364">
        <v>5078.6143700000002</v>
      </c>
      <c r="K24" s="365">
        <v>5.862146495207704E-2</v>
      </c>
      <c r="L24" s="364">
        <v>3066.1637799999999</v>
      </c>
      <c r="M24" s="365">
        <v>3.2152973080328939E-2</v>
      </c>
      <c r="N24" s="364">
        <v>4540.9934199999998</v>
      </c>
      <c r="O24" s="365">
        <v>5.727623250778642E-2</v>
      </c>
      <c r="P24" s="364">
        <v>0</v>
      </c>
      <c r="Q24" s="365">
        <v>0</v>
      </c>
      <c r="R24" s="364">
        <v>13845.551309999999</v>
      </c>
      <c r="S24" s="365">
        <v>1.1274297310460511E-2</v>
      </c>
    </row>
    <row r="25" spans="1:19" ht="19.5">
      <c r="A25" s="352" t="s">
        <v>417</v>
      </c>
      <c r="B25" s="364">
        <v>0</v>
      </c>
      <c r="C25" s="365">
        <v>0</v>
      </c>
      <c r="D25" s="364">
        <v>6889.0130799999997</v>
      </c>
      <c r="E25" s="365">
        <v>1.6444817114903355E-2</v>
      </c>
      <c r="F25" s="364">
        <v>296.20453999999995</v>
      </c>
      <c r="G25" s="365">
        <v>1.985446868026753E-2</v>
      </c>
      <c r="H25" s="364">
        <v>0</v>
      </c>
      <c r="I25" s="365">
        <v>0</v>
      </c>
      <c r="J25" s="364">
        <v>1525.6305</v>
      </c>
      <c r="K25" s="365">
        <v>1.7610058250114739E-2</v>
      </c>
      <c r="L25" s="364">
        <v>1645.4292499999999</v>
      </c>
      <c r="M25" s="365">
        <v>1.7254604181918761E-2</v>
      </c>
      <c r="N25" s="364">
        <v>0</v>
      </c>
      <c r="O25" s="365">
        <v>0</v>
      </c>
      <c r="P25" s="364">
        <v>0</v>
      </c>
      <c r="Q25" s="365">
        <v>0</v>
      </c>
      <c r="R25" s="364">
        <v>10356.27737</v>
      </c>
      <c r="S25" s="365">
        <v>8.4330155935823155E-3</v>
      </c>
    </row>
    <row r="26" spans="1:19" ht="19.5">
      <c r="A26" s="352" t="s">
        <v>425</v>
      </c>
      <c r="B26" s="364">
        <v>2592.09285</v>
      </c>
      <c r="C26" s="365">
        <v>1.603638491793587E-2</v>
      </c>
      <c r="D26" s="364">
        <v>30233.18188</v>
      </c>
      <c r="E26" s="365">
        <v>7.2169865413901926E-2</v>
      </c>
      <c r="F26" s="364">
        <v>2473.72102</v>
      </c>
      <c r="G26" s="365">
        <v>0.16581250414092052</v>
      </c>
      <c r="H26" s="364">
        <v>388.59454999999997</v>
      </c>
      <c r="I26" s="365">
        <v>5.7807470937035116E-2</v>
      </c>
      <c r="J26" s="364">
        <v>9103.7299199999998</v>
      </c>
      <c r="K26" s="365">
        <v>0.10508259646389632</v>
      </c>
      <c r="L26" s="364">
        <v>12158.741090000001</v>
      </c>
      <c r="M26" s="365">
        <v>0.12750123705311639</v>
      </c>
      <c r="N26" s="364">
        <v>1477.1790699999999</v>
      </c>
      <c r="O26" s="365">
        <v>1.8631881626676242E-2</v>
      </c>
      <c r="P26" s="364">
        <v>50480.032709999992</v>
      </c>
      <c r="Q26" s="365">
        <v>0.13845736126954217</v>
      </c>
      <c r="R26" s="364">
        <v>108907.27308999999</v>
      </c>
      <c r="S26" s="365">
        <v>8.8682129631151199E-2</v>
      </c>
    </row>
    <row r="27" spans="1:19" ht="19.5">
      <c r="A27" s="353" t="s">
        <v>419</v>
      </c>
      <c r="B27" s="364">
        <v>1769.61142</v>
      </c>
      <c r="C27" s="365">
        <v>1.0947975835933146E-2</v>
      </c>
      <c r="D27" s="364">
        <v>0</v>
      </c>
      <c r="E27" s="365">
        <v>0</v>
      </c>
      <c r="F27" s="364">
        <v>2399.1871700000002</v>
      </c>
      <c r="G27" s="365">
        <v>0.16081653078262981</v>
      </c>
      <c r="H27" s="364">
        <v>2706.2363500000001</v>
      </c>
      <c r="I27" s="365">
        <v>0.40258073395875732</v>
      </c>
      <c r="J27" s="364">
        <v>16514.962050000002</v>
      </c>
      <c r="K27" s="365">
        <v>0.19062901777260899</v>
      </c>
      <c r="L27" s="364">
        <v>0</v>
      </c>
      <c r="M27" s="365">
        <v>0</v>
      </c>
      <c r="N27" s="364">
        <v>0</v>
      </c>
      <c r="O27" s="365">
        <v>0</v>
      </c>
      <c r="P27" s="364">
        <v>9951.4</v>
      </c>
      <c r="Q27" s="365">
        <v>2.7294843346343033E-2</v>
      </c>
      <c r="R27" s="364">
        <v>33341.396990000001</v>
      </c>
      <c r="S27" s="365">
        <v>2.714957418415383E-2</v>
      </c>
    </row>
    <row r="28" spans="1:19" ht="19.5" customHeight="1">
      <c r="A28" s="351" t="s">
        <v>420</v>
      </c>
      <c r="B28" s="364">
        <v>0</v>
      </c>
      <c r="C28" s="365">
        <v>0</v>
      </c>
      <c r="D28" s="364">
        <v>0</v>
      </c>
      <c r="E28" s="365">
        <v>0</v>
      </c>
      <c r="F28" s="364">
        <v>0</v>
      </c>
      <c r="G28" s="365">
        <v>0</v>
      </c>
      <c r="H28" s="364">
        <v>0</v>
      </c>
      <c r="I28" s="365">
        <v>0</v>
      </c>
      <c r="J28" s="364">
        <v>0</v>
      </c>
      <c r="K28" s="365">
        <v>0</v>
      </c>
      <c r="L28" s="364">
        <v>0</v>
      </c>
      <c r="M28" s="365">
        <v>0</v>
      </c>
      <c r="N28" s="364">
        <v>0</v>
      </c>
      <c r="O28" s="365">
        <v>0</v>
      </c>
      <c r="P28" s="364">
        <v>0</v>
      </c>
      <c r="Q28" s="365">
        <v>0</v>
      </c>
      <c r="R28" s="364">
        <v>0</v>
      </c>
      <c r="S28" s="365">
        <v>0</v>
      </c>
    </row>
    <row r="29" spans="1:19" ht="19.5">
      <c r="A29" s="351" t="s">
        <v>426</v>
      </c>
      <c r="B29" s="364">
        <v>0</v>
      </c>
      <c r="C29" s="365">
        <v>0</v>
      </c>
      <c r="D29" s="364">
        <v>0</v>
      </c>
      <c r="E29" s="365">
        <v>0</v>
      </c>
      <c r="F29" s="364">
        <v>0</v>
      </c>
      <c r="G29" s="365">
        <v>0</v>
      </c>
      <c r="H29" s="364">
        <v>0</v>
      </c>
      <c r="I29" s="365">
        <v>0</v>
      </c>
      <c r="J29" s="364">
        <v>0</v>
      </c>
      <c r="K29" s="365">
        <v>0</v>
      </c>
      <c r="L29" s="364">
        <v>0</v>
      </c>
      <c r="M29" s="365">
        <v>0</v>
      </c>
      <c r="N29" s="364">
        <v>0</v>
      </c>
      <c r="O29" s="365">
        <v>0</v>
      </c>
      <c r="P29" s="364">
        <v>0</v>
      </c>
      <c r="Q29" s="365">
        <v>0</v>
      </c>
      <c r="R29" s="364">
        <v>0</v>
      </c>
      <c r="S29" s="365">
        <v>0</v>
      </c>
    </row>
    <row r="30" spans="1:19" ht="18">
      <c r="A30" s="344" t="s">
        <v>427</v>
      </c>
      <c r="B30" s="362">
        <v>162087.34782999998</v>
      </c>
      <c r="C30" s="363">
        <v>1.002778546350775</v>
      </c>
      <c r="D30" s="362">
        <v>419855.14093000011</v>
      </c>
      <c r="E30" s="363">
        <v>1.0022394974674407</v>
      </c>
      <c r="F30" s="362">
        <v>15057.594999999998</v>
      </c>
      <c r="G30" s="363">
        <v>1.0093044094720931</v>
      </c>
      <c r="H30" s="362">
        <v>6732.5963300000021</v>
      </c>
      <c r="I30" s="363">
        <v>1.0015435540134683</v>
      </c>
      <c r="J30" s="362">
        <v>86811.112829999998</v>
      </c>
      <c r="K30" s="363">
        <v>1.0020439114802588</v>
      </c>
      <c r="L30" s="362">
        <v>95552.779660000015</v>
      </c>
      <c r="M30" s="363">
        <v>1.0020032107216996</v>
      </c>
      <c r="N30" s="362">
        <v>79480.897590000022</v>
      </c>
      <c r="O30" s="363">
        <v>1.0025045071068177</v>
      </c>
      <c r="P30" s="362">
        <v>365621.62481999985</v>
      </c>
      <c r="Q30" s="363">
        <v>1.0028322621437489</v>
      </c>
      <c r="R30" s="362">
        <v>1231199.0949899999</v>
      </c>
      <c r="S30" s="363">
        <v>1.0025534075527667</v>
      </c>
    </row>
    <row r="31" spans="1:19" ht="19.5">
      <c r="A31" s="351" t="s">
        <v>428</v>
      </c>
      <c r="B31" s="364">
        <v>449.11931000000004</v>
      </c>
      <c r="C31" s="365">
        <v>2.7785463507751145E-3</v>
      </c>
      <c r="D31" s="364">
        <v>938.16351000000009</v>
      </c>
      <c r="E31" s="365">
        <v>2.2394974674406925E-3</v>
      </c>
      <c r="F31" s="364">
        <v>138.81047999999998</v>
      </c>
      <c r="G31" s="365">
        <v>9.3044094720928401E-3</v>
      </c>
      <c r="H31" s="364">
        <v>10.376110000000001</v>
      </c>
      <c r="I31" s="365">
        <v>1.5435540134684841E-3</v>
      </c>
      <c r="J31" s="364">
        <v>177.07231000000002</v>
      </c>
      <c r="K31" s="365">
        <v>2.0439114802584079E-3</v>
      </c>
      <c r="L31" s="364">
        <v>191.02968000000001</v>
      </c>
      <c r="M31" s="365">
        <v>2.0032107216998865E-3</v>
      </c>
      <c r="N31" s="364">
        <v>198.56317000000004</v>
      </c>
      <c r="O31" s="365">
        <v>2.5045071068178566E-3</v>
      </c>
      <c r="P31" s="364">
        <v>1032.61166</v>
      </c>
      <c r="Q31" s="365">
        <v>2.8322621437493456E-3</v>
      </c>
      <c r="R31" s="364">
        <v>3135.7462300000002</v>
      </c>
      <c r="S31" s="365">
        <v>2.5534075527669032E-3</v>
      </c>
    </row>
    <row r="32" spans="1:19" ht="22.5" customHeight="1">
      <c r="A32" s="845" t="s">
        <v>429</v>
      </c>
      <c r="B32" s="846">
        <v>161638.22852</v>
      </c>
      <c r="C32" s="847">
        <v>1</v>
      </c>
      <c r="D32" s="846">
        <v>418916.97742000013</v>
      </c>
      <c r="E32" s="847">
        <v>1</v>
      </c>
      <c r="F32" s="846">
        <v>14918.784519999994</v>
      </c>
      <c r="G32" s="847">
        <v>1</v>
      </c>
      <c r="H32" s="846">
        <v>6722.2202200000029</v>
      </c>
      <c r="I32" s="847">
        <v>1</v>
      </c>
      <c r="J32" s="846">
        <v>86634.040519999966</v>
      </c>
      <c r="K32" s="847">
        <v>1</v>
      </c>
      <c r="L32" s="846">
        <v>95361.749980000037</v>
      </c>
      <c r="M32" s="847">
        <v>1</v>
      </c>
      <c r="N32" s="846">
        <v>79282.334420000028</v>
      </c>
      <c r="O32" s="847">
        <v>1</v>
      </c>
      <c r="P32" s="846">
        <v>364589.01316000003</v>
      </c>
      <c r="Q32" s="847">
        <v>1</v>
      </c>
      <c r="R32" s="846">
        <v>1228063.3487600002</v>
      </c>
      <c r="S32" s="847">
        <v>1</v>
      </c>
    </row>
    <row r="33" spans="1:19" ht="19.5">
      <c r="A33" s="353" t="s">
        <v>430</v>
      </c>
      <c r="B33" s="364">
        <v>-49.754839999999994</v>
      </c>
      <c r="C33" s="365">
        <v>-3.078160436152248E-4</v>
      </c>
      <c r="D33" s="364">
        <v>-105.82499000000001</v>
      </c>
      <c r="E33" s="365">
        <v>-2.5261566301692617E-4</v>
      </c>
      <c r="F33" s="364">
        <v>0</v>
      </c>
      <c r="G33" s="365">
        <v>0</v>
      </c>
      <c r="H33" s="364">
        <v>0</v>
      </c>
      <c r="I33" s="365">
        <v>0</v>
      </c>
      <c r="J33" s="364">
        <v>0</v>
      </c>
      <c r="K33" s="365">
        <v>0</v>
      </c>
      <c r="L33" s="364">
        <v>191.47069999999999</v>
      </c>
      <c r="M33" s="365">
        <v>2.007835427098985E-3</v>
      </c>
      <c r="N33" s="364">
        <v>0</v>
      </c>
      <c r="O33" s="365">
        <v>0</v>
      </c>
      <c r="P33" s="364">
        <v>59.023350000000001</v>
      </c>
      <c r="Q33" s="365">
        <v>1.6189009506465183E-4</v>
      </c>
      <c r="R33" s="364">
        <v>94.914219999999972</v>
      </c>
      <c r="S33" s="365">
        <v>7.7287723060733582E-5</v>
      </c>
    </row>
    <row r="34" spans="1:19" ht="19.5">
      <c r="A34" s="353" t="s">
        <v>431</v>
      </c>
      <c r="B34" s="364">
        <v>0</v>
      </c>
      <c r="C34" s="365">
        <v>0</v>
      </c>
      <c r="D34" s="364">
        <v>0</v>
      </c>
      <c r="E34" s="365">
        <v>0</v>
      </c>
      <c r="F34" s="364">
        <v>0</v>
      </c>
      <c r="G34" s="365">
        <v>0</v>
      </c>
      <c r="H34" s="364">
        <v>0</v>
      </c>
      <c r="I34" s="365">
        <v>0</v>
      </c>
      <c r="J34" s="364">
        <v>0</v>
      </c>
      <c r="K34" s="365">
        <v>0</v>
      </c>
      <c r="L34" s="364">
        <v>0</v>
      </c>
      <c r="M34" s="365">
        <v>0</v>
      </c>
      <c r="N34" s="364">
        <v>0</v>
      </c>
      <c r="O34" s="365">
        <v>0</v>
      </c>
      <c r="P34" s="364">
        <v>0</v>
      </c>
      <c r="Q34" s="365">
        <v>0</v>
      </c>
      <c r="R34" s="364">
        <v>0</v>
      </c>
      <c r="S34" s="365">
        <v>0</v>
      </c>
    </row>
    <row r="35" spans="1:19" ht="12.75" customHeight="1">
      <c r="A35" s="22" t="s">
        <v>525</v>
      </c>
    </row>
    <row r="36" spans="1:19" ht="12.75" customHeight="1"/>
    <row r="37" spans="1:19" ht="12.75" customHeight="1">
      <c r="A37" s="579" t="s">
        <v>81</v>
      </c>
    </row>
    <row r="38" spans="1:19" ht="12.75" customHeight="1">
      <c r="S38" s="24" t="s">
        <v>775</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J5:K5"/>
    <mergeCell ref="L5:M5"/>
    <mergeCell ref="N5:O5"/>
    <mergeCell ref="F5:G5"/>
    <mergeCell ref="H5:I5"/>
  </mergeCells>
  <hyperlinks>
    <hyperlink ref="A37" location="'2 Sadržaj'!A1" display="Sadržaj / Contents" xr:uid="{00000000-0004-0000-0A00-000000000000}"/>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7" customWidth="1"/>
    <col min="2" max="2" width="15.140625" style="247" bestFit="1" customWidth="1"/>
    <col min="3" max="3" width="11.85546875" style="247" customWidth="1"/>
    <col min="4" max="4" width="12.5703125" style="247" bestFit="1" customWidth="1"/>
    <col min="5" max="5" width="12.5703125" style="247" customWidth="1"/>
    <col min="6" max="6" width="8.5703125" style="247" customWidth="1"/>
    <col min="7" max="7" width="12.140625" style="247" customWidth="1"/>
    <col min="8" max="8" width="6" style="247" customWidth="1"/>
    <col min="9" max="9" width="8" style="247" customWidth="1"/>
    <col min="10" max="10" width="8.140625" style="247" bestFit="1" customWidth="1"/>
    <col min="11" max="11" width="9" style="247" customWidth="1"/>
    <col min="12" max="12" width="8.85546875" style="247" customWidth="1"/>
    <col min="13" max="16384" width="8.85546875" style="247"/>
  </cols>
  <sheetData>
    <row r="1" spans="1:12" ht="12.75" customHeight="1">
      <c r="A1" s="939" t="s">
        <v>944</v>
      </c>
      <c r="B1" s="921"/>
      <c r="C1" s="921"/>
      <c r="D1" s="921"/>
      <c r="E1" s="921"/>
      <c r="F1" s="921"/>
      <c r="G1" s="922" t="str">
        <f>Naslovnica!A20</f>
        <v>Siječanj 2025.</v>
      </c>
      <c r="L1" s="126"/>
    </row>
    <row r="2" spans="1:12" ht="12.75" customHeight="1">
      <c r="A2" s="923" t="s">
        <v>945</v>
      </c>
      <c r="B2" s="921"/>
      <c r="C2" s="921"/>
      <c r="D2" s="921"/>
      <c r="E2" s="921"/>
      <c r="F2" s="921"/>
      <c r="G2" s="924" t="str">
        <f>Naslovnica!A24</f>
        <v>January 2025</v>
      </c>
      <c r="L2" s="498"/>
    </row>
    <row r="3" spans="1:12" ht="12.75" customHeight="1">
      <c r="A3" s="921"/>
      <c r="B3" s="921"/>
      <c r="C3" s="921"/>
      <c r="D3" s="921"/>
      <c r="E3" s="921"/>
      <c r="F3" s="921"/>
      <c r="G3" s="921"/>
    </row>
    <row r="4" spans="1:12" s="63" customFormat="1" ht="14.45" customHeight="1">
      <c r="A4" s="1204" t="s">
        <v>992</v>
      </c>
      <c r="B4" s="1205" t="s">
        <v>994</v>
      </c>
      <c r="C4" s="1205"/>
      <c r="D4" s="1205"/>
      <c r="E4" s="1205"/>
      <c r="F4" s="1205"/>
      <c r="G4" s="1205"/>
      <c r="H4" s="828"/>
    </row>
    <row r="5" spans="1:12" s="63" customFormat="1" ht="22.35" customHeight="1">
      <c r="A5" s="1204"/>
      <c r="B5" s="1206" t="str">
        <f>G1</f>
        <v>Siječanj 2025.</v>
      </c>
      <c r="C5" s="1206"/>
      <c r="D5" s="1207" t="s">
        <v>17</v>
      </c>
      <c r="E5" s="1207"/>
      <c r="F5" s="1204" t="s">
        <v>216</v>
      </c>
      <c r="G5" s="1204"/>
    </row>
    <row r="6" spans="1:12" s="63" customFormat="1">
      <c r="A6" s="1204"/>
      <c r="B6" s="1208" t="str">
        <f>G2</f>
        <v>January 2025</v>
      </c>
      <c r="C6" s="1209"/>
      <c r="D6" s="1200" t="s">
        <v>45</v>
      </c>
      <c r="E6" s="1200"/>
      <c r="F6" s="1200" t="s">
        <v>51</v>
      </c>
      <c r="G6" s="1200"/>
    </row>
    <row r="7" spans="1:12" s="63" customFormat="1">
      <c r="A7" s="1204"/>
      <c r="B7" s="940" t="s">
        <v>27</v>
      </c>
      <c r="C7" s="940" t="s">
        <v>28</v>
      </c>
      <c r="D7" s="940" t="s">
        <v>990</v>
      </c>
      <c r="E7" s="940" t="s">
        <v>142</v>
      </c>
      <c r="F7" s="940" t="s">
        <v>990</v>
      </c>
      <c r="G7" s="940" t="s">
        <v>142</v>
      </c>
    </row>
    <row r="8" spans="1:12" s="63" customFormat="1">
      <c r="A8" s="1204"/>
      <c r="B8" s="940" t="s">
        <v>29</v>
      </c>
      <c r="C8" s="940" t="s">
        <v>30</v>
      </c>
      <c r="D8" s="941" t="s">
        <v>991</v>
      </c>
      <c r="E8" s="941" t="s">
        <v>143</v>
      </c>
      <c r="F8" s="941" t="s">
        <v>991</v>
      </c>
      <c r="G8" s="941" t="s">
        <v>143</v>
      </c>
    </row>
    <row r="9" spans="1:12" s="63" customFormat="1">
      <c r="A9" s="942" t="s">
        <v>1268</v>
      </c>
      <c r="B9" s="943">
        <v>550</v>
      </c>
      <c r="C9" s="944">
        <v>1.1080890500654779E-2</v>
      </c>
      <c r="D9" s="943">
        <v>5</v>
      </c>
      <c r="E9" s="944">
        <v>9.1743119266054496E-3</v>
      </c>
      <c r="F9" s="943">
        <v>5</v>
      </c>
      <c r="G9" s="944">
        <v>9.1743119266054496E-3</v>
      </c>
    </row>
    <row r="10" spans="1:12" s="63" customFormat="1">
      <c r="A10" s="942" t="s">
        <v>820</v>
      </c>
      <c r="B10" s="943">
        <v>628</v>
      </c>
      <c r="C10" s="945">
        <v>1.2652362244384003E-2</v>
      </c>
      <c r="D10" s="943">
        <v>0</v>
      </c>
      <c r="E10" s="945">
        <v>0</v>
      </c>
      <c r="F10" s="943">
        <v>0</v>
      </c>
      <c r="G10" s="945">
        <v>0</v>
      </c>
    </row>
    <row r="11" spans="1:12" s="63" customFormat="1">
      <c r="A11" s="942" t="s">
        <v>807</v>
      </c>
      <c r="B11" s="943">
        <v>1643</v>
      </c>
      <c r="C11" s="945">
        <v>3.3101641986501458E-2</v>
      </c>
      <c r="D11" s="943">
        <v>-2</v>
      </c>
      <c r="E11" s="945">
        <v>-1.2158054711246535E-3</v>
      </c>
      <c r="F11" s="943">
        <v>-2</v>
      </c>
      <c r="G11" s="945">
        <v>-1.2158054711246535E-3</v>
      </c>
    </row>
    <row r="12" spans="1:12" s="63" customFormat="1">
      <c r="A12" s="942" t="s">
        <v>173</v>
      </c>
      <c r="B12" s="943">
        <v>310</v>
      </c>
      <c r="C12" s="945">
        <v>6.2455928276417853E-3</v>
      </c>
      <c r="D12" s="943">
        <v>-2</v>
      </c>
      <c r="E12" s="945">
        <v>-6.4102564102563875E-3</v>
      </c>
      <c r="F12" s="943">
        <v>-2</v>
      </c>
      <c r="G12" s="945">
        <v>-6.4102564102563875E-3</v>
      </c>
    </row>
    <row r="13" spans="1:12" s="63" customFormat="1">
      <c r="A13" s="942" t="s">
        <v>822</v>
      </c>
      <c r="B13" s="943">
        <v>941</v>
      </c>
      <c r="C13" s="945">
        <v>1.895839629293845E-2</v>
      </c>
      <c r="D13" s="943">
        <v>-2</v>
      </c>
      <c r="E13" s="945">
        <v>-2.1208907741251393E-3</v>
      </c>
      <c r="F13" s="943">
        <v>-2</v>
      </c>
      <c r="G13" s="945">
        <v>-2.1208907741251393E-3</v>
      </c>
    </row>
    <row r="14" spans="1:12" s="63" customFormat="1">
      <c r="A14" s="942" t="s">
        <v>174</v>
      </c>
      <c r="B14" s="943">
        <v>358</v>
      </c>
      <c r="C14" s="945">
        <v>7.2126523622443837E-3</v>
      </c>
      <c r="D14" s="943">
        <v>0</v>
      </c>
      <c r="E14" s="945">
        <v>0</v>
      </c>
      <c r="F14" s="943">
        <v>0</v>
      </c>
      <c r="G14" s="945">
        <v>0</v>
      </c>
    </row>
    <row r="15" spans="1:12" s="63" customFormat="1">
      <c r="A15" s="942" t="s">
        <v>175</v>
      </c>
      <c r="B15" s="943">
        <v>3740</v>
      </c>
      <c r="C15" s="945">
        <v>7.5350055404452498E-2</v>
      </c>
      <c r="D15" s="943">
        <v>-4</v>
      </c>
      <c r="E15" s="945">
        <v>-1.0683760683760646E-3</v>
      </c>
      <c r="F15" s="943">
        <v>-4</v>
      </c>
      <c r="G15" s="945">
        <v>-1.0683760683760646E-3</v>
      </c>
    </row>
    <row r="16" spans="1:12" s="63" customFormat="1">
      <c r="A16" s="942" t="s">
        <v>176</v>
      </c>
      <c r="B16" s="943">
        <v>2038</v>
      </c>
      <c r="C16" s="945">
        <v>4.1059736073335351E-2</v>
      </c>
      <c r="D16" s="943">
        <v>20</v>
      </c>
      <c r="E16" s="945">
        <v>9.9108027750247629E-3</v>
      </c>
      <c r="F16" s="943">
        <v>20</v>
      </c>
      <c r="G16" s="945">
        <v>9.9108027750247629E-3</v>
      </c>
    </row>
    <row r="17" spans="1:12" s="63" customFormat="1">
      <c r="A17" s="946" t="s">
        <v>177</v>
      </c>
      <c r="B17" s="943">
        <v>4473</v>
      </c>
      <c r="C17" s="945">
        <v>9.0117860380779694E-2</v>
      </c>
      <c r="D17" s="943">
        <v>8</v>
      </c>
      <c r="E17" s="945">
        <v>1.7917133258678053E-3</v>
      </c>
      <c r="F17" s="943">
        <v>8</v>
      </c>
      <c r="G17" s="945">
        <v>1.7917133258678053E-3</v>
      </c>
    </row>
    <row r="18" spans="1:12" s="63" customFormat="1">
      <c r="A18" s="942" t="s">
        <v>178</v>
      </c>
      <c r="B18" s="943">
        <v>4071</v>
      </c>
      <c r="C18" s="945">
        <v>8.2018736778482926E-2</v>
      </c>
      <c r="D18" s="943">
        <v>3</v>
      </c>
      <c r="E18" s="945">
        <v>7.3746312684375148E-4</v>
      </c>
      <c r="F18" s="943">
        <v>3</v>
      </c>
      <c r="G18" s="945">
        <v>7.3746312684375148E-4</v>
      </c>
    </row>
    <row r="19" spans="1:12" s="63" customFormat="1">
      <c r="A19" s="942" t="s">
        <v>179</v>
      </c>
      <c r="B19" s="943">
        <v>4955</v>
      </c>
      <c r="C19" s="945">
        <v>9.9828749874080788E-2</v>
      </c>
      <c r="D19" s="943">
        <v>25</v>
      </c>
      <c r="E19" s="945">
        <v>5.0709939148072536E-3</v>
      </c>
      <c r="F19" s="943">
        <v>25</v>
      </c>
      <c r="G19" s="945">
        <v>5.0709939148072536E-3</v>
      </c>
    </row>
    <row r="20" spans="1:12" s="63" customFormat="1">
      <c r="A20" s="942" t="s">
        <v>612</v>
      </c>
      <c r="B20" s="943">
        <v>3404</v>
      </c>
      <c r="C20" s="945">
        <v>6.8580638662234308E-2</v>
      </c>
      <c r="D20" s="943">
        <v>19</v>
      </c>
      <c r="E20" s="945">
        <v>5.6129985228952073E-3</v>
      </c>
      <c r="F20" s="943">
        <v>19</v>
      </c>
      <c r="G20" s="945">
        <v>5.6129985228952073E-3</v>
      </c>
    </row>
    <row r="21" spans="1:12" s="63" customFormat="1">
      <c r="A21" s="942" t="s">
        <v>180</v>
      </c>
      <c r="B21" s="943">
        <v>1053</v>
      </c>
      <c r="C21" s="945">
        <v>2.1214868540344513E-2</v>
      </c>
      <c r="D21" s="943">
        <v>14</v>
      </c>
      <c r="E21" s="945">
        <v>1.3474494706448459E-2</v>
      </c>
      <c r="F21" s="943">
        <v>14</v>
      </c>
      <c r="G21" s="945">
        <v>1.3474494706448459E-2</v>
      </c>
    </row>
    <row r="22" spans="1:12" s="63" customFormat="1">
      <c r="A22" s="942" t="s">
        <v>181</v>
      </c>
      <c r="B22" s="943">
        <v>4380</v>
      </c>
      <c r="C22" s="945">
        <v>8.8244182532487156E-2</v>
      </c>
      <c r="D22" s="943">
        <v>-10</v>
      </c>
      <c r="E22" s="945">
        <v>-2.277904328018221E-3</v>
      </c>
      <c r="F22" s="943">
        <v>-10</v>
      </c>
      <c r="G22" s="945">
        <v>-2.277904328018221E-3</v>
      </c>
    </row>
    <row r="23" spans="1:12" s="63" customFormat="1">
      <c r="A23" s="942" t="s">
        <v>185</v>
      </c>
      <c r="B23" s="943">
        <v>99</v>
      </c>
      <c r="C23" s="945">
        <v>1.9945602901178605E-3</v>
      </c>
      <c r="D23" s="943">
        <v>1</v>
      </c>
      <c r="E23" s="945">
        <v>1.0204081632652962E-2</v>
      </c>
      <c r="F23" s="943">
        <v>1</v>
      </c>
      <c r="G23" s="945">
        <v>1.0204081632652962E-2</v>
      </c>
    </row>
    <row r="24" spans="1:12" s="63" customFormat="1">
      <c r="A24" s="942" t="s">
        <v>215</v>
      </c>
      <c r="B24" s="943">
        <v>251</v>
      </c>
      <c r="C24" s="945">
        <v>5.0569154830260908E-3</v>
      </c>
      <c r="D24" s="943">
        <v>0</v>
      </c>
      <c r="E24" s="945">
        <v>0</v>
      </c>
      <c r="F24" s="943">
        <v>0</v>
      </c>
      <c r="G24" s="945">
        <v>0</v>
      </c>
    </row>
    <row r="25" spans="1:12" s="63" customFormat="1">
      <c r="A25" s="942" t="s">
        <v>214</v>
      </c>
      <c r="B25" s="943">
        <v>9680</v>
      </c>
      <c r="C25" s="945">
        <v>0.19502367281152413</v>
      </c>
      <c r="D25" s="943">
        <v>-51</v>
      </c>
      <c r="E25" s="945">
        <v>-5.2409824272942052E-3</v>
      </c>
      <c r="F25" s="943">
        <v>-51</v>
      </c>
      <c r="G25" s="945">
        <v>-5.2409824272942052E-3</v>
      </c>
    </row>
    <row r="26" spans="1:12" s="63" customFormat="1">
      <c r="A26" s="946" t="s">
        <v>182</v>
      </c>
      <c r="B26" s="943">
        <v>2367</v>
      </c>
      <c r="C26" s="945">
        <v>4.768812330009066E-2</v>
      </c>
      <c r="D26" s="943">
        <v>3</v>
      </c>
      <c r="E26" s="945">
        <v>1.2690355329949554E-3</v>
      </c>
      <c r="F26" s="943">
        <v>3</v>
      </c>
      <c r="G26" s="945">
        <v>1.2690355329949554E-3</v>
      </c>
    </row>
    <row r="27" spans="1:12" s="63" customFormat="1">
      <c r="A27" s="946" t="s">
        <v>826</v>
      </c>
      <c r="B27" s="943">
        <v>716</v>
      </c>
      <c r="C27" s="945">
        <v>1.4425304724488767E-2</v>
      </c>
      <c r="D27" s="943">
        <v>-1</v>
      </c>
      <c r="E27" s="945">
        <v>-1.3947001394699621E-3</v>
      </c>
      <c r="F27" s="943">
        <v>-1</v>
      </c>
      <c r="G27" s="945">
        <v>-1.3947001394699621E-3</v>
      </c>
    </row>
    <row r="28" spans="1:12" s="63" customFormat="1">
      <c r="A28" s="942" t="s">
        <v>184</v>
      </c>
      <c r="B28" s="943">
        <v>2893</v>
      </c>
      <c r="C28" s="945">
        <v>5.8285484033444142E-2</v>
      </c>
      <c r="D28" s="943">
        <v>0</v>
      </c>
      <c r="E28" s="945">
        <v>0</v>
      </c>
      <c r="F28" s="943">
        <v>0</v>
      </c>
      <c r="G28" s="945">
        <v>0</v>
      </c>
    </row>
    <row r="29" spans="1:12" s="63" customFormat="1">
      <c r="A29" s="942" t="s">
        <v>1306</v>
      </c>
      <c r="B29" s="943">
        <v>1085</v>
      </c>
      <c r="C29" s="945">
        <v>2.1859574896746246E-2</v>
      </c>
      <c r="D29" s="943">
        <v>0</v>
      </c>
      <c r="E29" s="945">
        <v>0</v>
      </c>
      <c r="F29" s="943">
        <v>0</v>
      </c>
      <c r="G29" s="945">
        <v>0</v>
      </c>
    </row>
    <row r="30" spans="1:12" s="63" customFormat="1" ht="18" customHeight="1">
      <c r="A30" s="947" t="s">
        <v>943</v>
      </c>
      <c r="B30" s="948">
        <v>49635</v>
      </c>
      <c r="C30" s="949">
        <v>0.98891910949934514</v>
      </c>
      <c r="D30" s="948">
        <v>26</v>
      </c>
      <c r="E30" s="949">
        <v>5.2409844987799659E-4</v>
      </c>
      <c r="F30" s="948">
        <v>26</v>
      </c>
      <c r="G30" s="949">
        <v>5.2409844987799659E-4</v>
      </c>
    </row>
    <row r="31" spans="1:12">
      <c r="A31" s="950" t="s">
        <v>522</v>
      </c>
      <c r="B31" s="921"/>
      <c r="C31" s="921"/>
      <c r="D31" s="921"/>
      <c r="E31" s="921"/>
      <c r="F31" s="921"/>
      <c r="G31" s="921"/>
      <c r="I31" s="836"/>
      <c r="J31" s="836"/>
      <c r="K31" s="836"/>
      <c r="L31" s="837"/>
    </row>
    <row r="32" spans="1:12">
      <c r="A32" s="1003" t="s">
        <v>1312</v>
      </c>
      <c r="B32" s="952"/>
      <c r="C32" s="953"/>
      <c r="D32" s="954"/>
      <c r="E32" s="955"/>
      <c r="F32" s="955"/>
      <c r="G32" s="955"/>
      <c r="I32" s="836"/>
      <c r="J32" s="836"/>
      <c r="K32" s="836"/>
      <c r="L32" s="837"/>
    </row>
    <row r="33" spans="1:8" ht="12.75" customHeight="1"/>
    <row r="34" spans="1:8">
      <c r="A34" s="939" t="s">
        <v>966</v>
      </c>
      <c r="B34" s="921"/>
      <c r="C34" s="921"/>
      <c r="D34" s="921"/>
      <c r="E34" s="921"/>
      <c r="F34" s="921"/>
      <c r="G34" s="921"/>
      <c r="H34" s="824"/>
    </row>
    <row r="35" spans="1:8">
      <c r="A35" s="923" t="s">
        <v>967</v>
      </c>
      <c r="B35" s="921"/>
      <c r="C35" s="921"/>
      <c r="D35" s="921"/>
      <c r="E35" s="921"/>
      <c r="F35" s="921"/>
      <c r="G35" s="921"/>
      <c r="H35" s="825"/>
    </row>
    <row r="36" spans="1:8">
      <c r="A36" s="921"/>
      <c r="B36" s="921"/>
      <c r="C36" s="921"/>
      <c r="D36" s="956"/>
      <c r="E36" s="956" t="s">
        <v>43</v>
      </c>
      <c r="F36" s="921"/>
      <c r="G36" s="957" t="s">
        <v>1630</v>
      </c>
      <c r="H36" s="294"/>
    </row>
    <row r="37" spans="1:8" ht="12.75" customHeight="1">
      <c r="A37" s="921"/>
      <c r="B37" s="921"/>
      <c r="C37" s="921"/>
      <c r="D37" s="958"/>
      <c r="E37" s="958" t="s">
        <v>44</v>
      </c>
      <c r="F37" s="959"/>
      <c r="G37" s="924" t="s">
        <v>1631</v>
      </c>
      <c r="H37" s="295"/>
    </row>
    <row r="38" spans="1:8" ht="12.75" customHeight="1">
      <c r="A38" s="921"/>
      <c r="B38" s="921"/>
      <c r="C38" s="921"/>
      <c r="D38" s="958"/>
      <c r="E38" s="958"/>
      <c r="F38" s="959"/>
      <c r="G38" s="924"/>
      <c r="H38" s="295"/>
    </row>
    <row r="39" spans="1:8" ht="23.45" customHeight="1">
      <c r="A39" s="960"/>
      <c r="B39" s="961"/>
      <c r="C39" s="961" t="s">
        <v>1607</v>
      </c>
      <c r="D39" s="961"/>
      <c r="E39" s="1201" t="s">
        <v>514</v>
      </c>
      <c r="F39" s="1201"/>
      <c r="G39" s="1201"/>
      <c r="H39" s="295"/>
    </row>
    <row r="40" spans="1:8" ht="24">
      <c r="A40" s="960"/>
      <c r="B40" s="962"/>
      <c r="C40" s="963" t="s">
        <v>1608</v>
      </c>
      <c r="D40" s="962"/>
      <c r="E40" s="1202" t="s">
        <v>515</v>
      </c>
      <c r="F40" s="1202"/>
      <c r="G40" s="1006" t="s">
        <v>516</v>
      </c>
      <c r="H40" s="295"/>
    </row>
    <row r="41" spans="1:8" ht="24">
      <c r="A41" s="964" t="s">
        <v>995</v>
      </c>
      <c r="B41" s="965" t="s">
        <v>996</v>
      </c>
      <c r="C41" s="965" t="s">
        <v>997</v>
      </c>
      <c r="D41" s="965" t="s">
        <v>998</v>
      </c>
      <c r="E41" s="965" t="s">
        <v>996</v>
      </c>
      <c r="F41" s="965" t="s">
        <v>997</v>
      </c>
      <c r="G41" s="965" t="s">
        <v>998</v>
      </c>
      <c r="H41" s="295"/>
    </row>
    <row r="42" spans="1:8" ht="15" customHeight="1">
      <c r="A42" s="966" t="s">
        <v>6</v>
      </c>
      <c r="B42" s="967">
        <v>5</v>
      </c>
      <c r="C42" s="967">
        <v>0</v>
      </c>
      <c r="D42" s="967">
        <v>5</v>
      </c>
      <c r="E42" s="967">
        <v>0</v>
      </c>
      <c r="F42" s="967">
        <v>-1</v>
      </c>
      <c r="G42" s="1004">
        <v>-0.16666666666666663</v>
      </c>
      <c r="H42" s="295"/>
    </row>
    <row r="43" spans="1:8" ht="15" customHeight="1">
      <c r="A43" s="966" t="s">
        <v>7</v>
      </c>
      <c r="B43" s="967">
        <v>308</v>
      </c>
      <c r="C43" s="967">
        <v>151</v>
      </c>
      <c r="D43" s="967">
        <v>459</v>
      </c>
      <c r="E43" s="967">
        <v>24</v>
      </c>
      <c r="F43" s="967">
        <v>18</v>
      </c>
      <c r="G43" s="1004">
        <v>0.10071942446043169</v>
      </c>
      <c r="H43" s="295"/>
    </row>
    <row r="44" spans="1:8" ht="15" customHeight="1">
      <c r="A44" s="966" t="s">
        <v>8</v>
      </c>
      <c r="B44" s="967">
        <v>1306</v>
      </c>
      <c r="C44" s="967">
        <v>948</v>
      </c>
      <c r="D44" s="967">
        <v>2254</v>
      </c>
      <c r="E44" s="967">
        <v>45</v>
      </c>
      <c r="F44" s="967">
        <v>52</v>
      </c>
      <c r="G44" s="1004">
        <v>4.496986555401028E-2</v>
      </c>
      <c r="H44" s="295"/>
    </row>
    <row r="45" spans="1:8" ht="15" customHeight="1">
      <c r="A45" s="966" t="s">
        <v>9</v>
      </c>
      <c r="B45" s="967">
        <v>2052</v>
      </c>
      <c r="C45" s="967">
        <v>1746</v>
      </c>
      <c r="D45" s="967">
        <v>3798</v>
      </c>
      <c r="E45" s="967">
        <v>43</v>
      </c>
      <c r="F45" s="967">
        <v>33</v>
      </c>
      <c r="G45" s="1004">
        <v>2.0419129500268696E-2</v>
      </c>
      <c r="H45" s="295"/>
    </row>
    <row r="46" spans="1:8" ht="15" customHeight="1">
      <c r="A46" s="966" t="s">
        <v>10</v>
      </c>
      <c r="B46" s="967">
        <v>3029</v>
      </c>
      <c r="C46" s="967">
        <v>2820</v>
      </c>
      <c r="D46" s="967">
        <v>5849</v>
      </c>
      <c r="E46" s="967">
        <v>8</v>
      </c>
      <c r="F46" s="967">
        <v>-10</v>
      </c>
      <c r="G46" s="1004">
        <v>-3.4182191078446778E-4</v>
      </c>
      <c r="H46" s="295"/>
    </row>
    <row r="47" spans="1:8" ht="15" customHeight="1">
      <c r="A47" s="966" t="s">
        <v>11</v>
      </c>
      <c r="B47" s="967">
        <v>3983</v>
      </c>
      <c r="C47" s="967">
        <v>3949</v>
      </c>
      <c r="D47" s="967">
        <v>7932</v>
      </c>
      <c r="E47" s="967">
        <v>10</v>
      </c>
      <c r="F47" s="967">
        <v>50</v>
      </c>
      <c r="G47" s="1004">
        <v>7.6219512195121464E-3</v>
      </c>
      <c r="H47" s="295"/>
    </row>
    <row r="48" spans="1:8" ht="15" customHeight="1">
      <c r="A48" s="966" t="s">
        <v>12</v>
      </c>
      <c r="B48" s="967">
        <v>4400</v>
      </c>
      <c r="C48" s="967">
        <v>4438</v>
      </c>
      <c r="D48" s="967">
        <v>8838</v>
      </c>
      <c r="E48" s="967">
        <v>15</v>
      </c>
      <c r="F48" s="967">
        <v>14</v>
      </c>
      <c r="G48" s="1004">
        <v>3.2920876376432151E-3</v>
      </c>
      <c r="H48" s="295"/>
    </row>
    <row r="49" spans="1:8" ht="15" customHeight="1">
      <c r="A49" s="966" t="s">
        <v>39</v>
      </c>
      <c r="B49" s="967">
        <v>7418</v>
      </c>
      <c r="C49" s="967">
        <v>6941</v>
      </c>
      <c r="D49" s="967">
        <v>14359</v>
      </c>
      <c r="E49" s="967">
        <v>94</v>
      </c>
      <c r="F49" s="967">
        <v>36</v>
      </c>
      <c r="G49" s="1004">
        <v>9.1362709958535682E-3</v>
      </c>
      <c r="H49" s="297"/>
    </row>
    <row r="50" spans="1:8" ht="15" customHeight="1">
      <c r="A50" s="966" t="s">
        <v>40</v>
      </c>
      <c r="B50" s="967">
        <v>3236</v>
      </c>
      <c r="C50" s="967">
        <v>2401</v>
      </c>
      <c r="D50" s="967">
        <v>5637</v>
      </c>
      <c r="E50" s="967">
        <v>21</v>
      </c>
      <c r="F50" s="967">
        <v>25</v>
      </c>
      <c r="G50" s="1004">
        <v>8.227508495796787E-3</v>
      </c>
    </row>
    <row r="51" spans="1:8" ht="15" customHeight="1">
      <c r="A51" s="966" t="s">
        <v>41</v>
      </c>
      <c r="B51" s="967">
        <v>315</v>
      </c>
      <c r="C51" s="967">
        <v>162</v>
      </c>
      <c r="D51" s="967">
        <v>477</v>
      </c>
      <c r="E51" s="967">
        <v>17</v>
      </c>
      <c r="F51" s="967">
        <v>8</v>
      </c>
      <c r="G51" s="1004">
        <v>5.5309734513274256E-2</v>
      </c>
    </row>
    <row r="52" spans="1:8" ht="15" customHeight="1">
      <c r="A52" s="966" t="s">
        <v>42</v>
      </c>
      <c r="B52" s="967">
        <v>1</v>
      </c>
      <c r="C52" s="967">
        <v>0</v>
      </c>
      <c r="D52" s="967">
        <v>1</v>
      </c>
      <c r="E52" s="967">
        <v>-1</v>
      </c>
      <c r="F52" s="967">
        <v>0</v>
      </c>
      <c r="G52" s="1004">
        <v>-0.5</v>
      </c>
    </row>
    <row r="53" spans="1:8" ht="24">
      <c r="A53" s="968" t="s">
        <v>521</v>
      </c>
      <c r="B53" s="969">
        <v>26053</v>
      </c>
      <c r="C53" s="969">
        <v>23556</v>
      </c>
      <c r="D53" s="969">
        <v>49609</v>
      </c>
      <c r="E53" s="969">
        <v>276</v>
      </c>
      <c r="F53" s="969">
        <v>225</v>
      </c>
      <c r="G53" s="1005">
        <v>1.0202003746843769E-2</v>
      </c>
      <c r="H53" s="167"/>
    </row>
    <row r="54" spans="1:8" ht="12.75" customHeight="1">
      <c r="A54" s="951" t="s">
        <v>882</v>
      </c>
      <c r="B54" s="921"/>
      <c r="C54" s="921"/>
      <c r="D54" s="921"/>
      <c r="E54" s="921"/>
      <c r="F54" s="921"/>
      <c r="G54" s="921"/>
      <c r="H54" s="167"/>
    </row>
    <row r="55" spans="1:8" ht="12.75" customHeight="1">
      <c r="B55" s="167"/>
      <c r="C55" s="167"/>
      <c r="D55" s="167"/>
      <c r="E55" s="167"/>
      <c r="F55" s="167"/>
      <c r="G55" s="167"/>
      <c r="H55" s="167"/>
    </row>
    <row r="56" spans="1:8">
      <c r="A56" s="580" t="s">
        <v>81</v>
      </c>
    </row>
    <row r="57" spans="1:8">
      <c r="G57" s="752" t="s">
        <v>776</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83"/>
      <c r="J66" s="183"/>
      <c r="K66" s="183"/>
      <c r="L66" s="183"/>
    </row>
    <row r="67" spans="9:12" ht="12.75" customHeight="1">
      <c r="I67" s="183"/>
      <c r="J67" s="183"/>
      <c r="K67" s="183"/>
      <c r="L67" s="183"/>
    </row>
    <row r="68" spans="9:12" ht="12.75" customHeight="1">
      <c r="I68" s="183"/>
      <c r="J68" s="183"/>
      <c r="K68" s="183"/>
      <c r="L68" s="183"/>
    </row>
    <row r="69" spans="9:12" ht="12.75" customHeight="1">
      <c r="I69" s="1203"/>
      <c r="J69" s="1203"/>
      <c r="K69" s="183"/>
      <c r="L69" s="183"/>
    </row>
    <row r="70" spans="9:12" ht="12.75" customHeight="1">
      <c r="I70" s="311"/>
      <c r="J70" s="1198"/>
      <c r="K70" s="183"/>
      <c r="L70" s="183"/>
    </row>
    <row r="71" spans="9:12" ht="12.75" customHeight="1">
      <c r="I71" s="312"/>
      <c r="J71" s="1199"/>
      <c r="K71" s="183"/>
      <c r="L71" s="183"/>
    </row>
    <row r="72" spans="9:12" ht="12.75" customHeight="1">
      <c r="I72" s="314"/>
      <c r="J72" s="315"/>
      <c r="K72" s="183"/>
      <c r="L72" s="183"/>
    </row>
    <row r="73" spans="9:12" ht="12.75" customHeight="1">
      <c r="I73" s="314"/>
      <c r="J73" s="315"/>
      <c r="K73" s="183"/>
      <c r="L73" s="183"/>
    </row>
    <row r="74" spans="9:12" ht="12.75" customHeight="1">
      <c r="I74" s="314"/>
      <c r="J74" s="315"/>
      <c r="K74" s="183"/>
      <c r="L74" s="183"/>
    </row>
    <row r="75" spans="9:12" ht="12.75" customHeight="1">
      <c r="I75" s="314"/>
      <c r="J75" s="315"/>
      <c r="K75" s="183"/>
      <c r="L75" s="183"/>
    </row>
    <row r="76" spans="9:12" ht="12.75" customHeight="1">
      <c r="I76" s="314"/>
      <c r="J76" s="315"/>
      <c r="K76" s="183"/>
      <c r="L76" s="183"/>
    </row>
    <row r="77" spans="9:12" ht="12.75" customHeight="1">
      <c r="I77" s="183"/>
      <c r="J77" s="183"/>
      <c r="K77" s="183"/>
      <c r="L77" s="183"/>
    </row>
    <row r="78" spans="9:12" ht="12.75" customHeight="1">
      <c r="I78" s="183"/>
      <c r="J78" s="183"/>
      <c r="K78" s="183"/>
      <c r="L78" s="183"/>
    </row>
    <row r="79" spans="9:12" ht="12.75" customHeight="1">
      <c r="I79" s="183"/>
      <c r="J79" s="183"/>
      <c r="K79" s="183"/>
      <c r="L79" s="183"/>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523</v>
      </c>
    </row>
    <row r="96" spans="1:4" ht="12.75" customHeight="1"/>
    <row r="97" ht="12.75" customHeight="1"/>
    <row r="98" ht="12.75" customHeight="1"/>
    <row r="99" ht="12.75" customHeight="1"/>
    <row r="100" ht="12.75" customHeight="1"/>
    <row r="101" ht="12.75" customHeight="1"/>
    <row r="102" ht="12.75" customHeight="1"/>
  </sheetData>
  <mergeCells count="12">
    <mergeCell ref="A4:A8"/>
    <mergeCell ref="B4:G4"/>
    <mergeCell ref="B5:C5"/>
    <mergeCell ref="D5:E5"/>
    <mergeCell ref="F5:G5"/>
    <mergeCell ref="B6:C6"/>
    <mergeCell ref="J70:J71"/>
    <mergeCell ref="D6:E6"/>
    <mergeCell ref="F6:G6"/>
    <mergeCell ref="E39:G39"/>
    <mergeCell ref="E40:F40"/>
    <mergeCell ref="I69:J69"/>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M110"/>
  <sheetViews>
    <sheetView showGridLines="0" zoomScaleNormal="100" workbookViewId="0"/>
  </sheetViews>
  <sheetFormatPr defaultColWidth="8.85546875" defaultRowHeight="15"/>
  <cols>
    <col min="1" max="1" width="31.140625" style="247" customWidth="1"/>
    <col min="2" max="2" width="11.5703125" style="247" customWidth="1"/>
    <col min="3" max="3" width="10.85546875" style="247" customWidth="1"/>
    <col min="4" max="4" width="11.42578125" style="247" customWidth="1"/>
    <col min="5" max="5" width="11.140625" style="247" customWidth="1"/>
    <col min="6" max="6" width="11.42578125" style="247" customWidth="1"/>
    <col min="7" max="8" width="11.140625" style="247" customWidth="1"/>
    <col min="9" max="9" width="11.42578125" style="247" customWidth="1"/>
    <col min="10" max="10" width="11" style="247" bestFit="1" customWidth="1"/>
    <col min="11" max="11" width="10.140625" style="247" customWidth="1"/>
    <col min="12" max="12" width="11" style="247" customWidth="1"/>
    <col min="13" max="16384" width="8.85546875" style="247"/>
  </cols>
  <sheetData>
    <row r="1" spans="1:12">
      <c r="A1" s="139" t="s">
        <v>946</v>
      </c>
      <c r="I1" s="126" t="str">
        <f>Naslovnica!A20</f>
        <v>Siječanj 2025.</v>
      </c>
      <c r="L1" s="126"/>
    </row>
    <row r="2" spans="1:12">
      <c r="A2" s="522" t="s">
        <v>947</v>
      </c>
      <c r="I2" s="498" t="str">
        <f>Naslovnica!A24</f>
        <v>January 2025</v>
      </c>
      <c r="L2" s="498"/>
    </row>
    <row r="3" spans="1:12" ht="10.35" customHeight="1">
      <c r="A3" s="522"/>
      <c r="I3" s="498"/>
      <c r="L3" s="498"/>
    </row>
    <row r="4" spans="1:12" ht="12.75" customHeight="1">
      <c r="I4" s="13" t="s">
        <v>1292</v>
      </c>
    </row>
    <row r="5" spans="1:12" ht="20.100000000000001" customHeight="1">
      <c r="A5" s="1181" t="s">
        <v>999</v>
      </c>
      <c r="B5" s="1185" t="s">
        <v>978</v>
      </c>
      <c r="C5" s="1185"/>
      <c r="D5" s="1185"/>
      <c r="E5" s="1185"/>
      <c r="F5" s="1183" t="s">
        <v>980</v>
      </c>
      <c r="G5" s="1180" t="s">
        <v>977</v>
      </c>
      <c r="H5" s="1181" t="s">
        <v>979</v>
      </c>
      <c r="I5" s="1181" t="s">
        <v>1001</v>
      </c>
    </row>
    <row r="6" spans="1:12" s="63" customFormat="1" ht="69" customHeight="1">
      <c r="A6" s="1181"/>
      <c r="B6" s="852" t="s">
        <v>973</v>
      </c>
      <c r="C6" s="852" t="s">
        <v>974</v>
      </c>
      <c r="D6" s="852" t="s">
        <v>975</v>
      </c>
      <c r="E6" s="852" t="s">
        <v>976</v>
      </c>
      <c r="F6" s="1183"/>
      <c r="G6" s="1180"/>
      <c r="H6" s="1181"/>
      <c r="I6" s="1181"/>
      <c r="J6" s="828"/>
    </row>
    <row r="7" spans="1:12" s="63" customFormat="1">
      <c r="A7" s="848" t="s">
        <v>1268</v>
      </c>
      <c r="B7" s="860">
        <v>10.274850000000001</v>
      </c>
      <c r="C7" s="860">
        <v>1.8095000000000001</v>
      </c>
      <c r="D7" s="860">
        <v>0</v>
      </c>
      <c r="E7" s="860">
        <v>0</v>
      </c>
      <c r="F7" s="861">
        <v>12.084350000000001</v>
      </c>
      <c r="G7" s="864">
        <v>-0.821838825420522</v>
      </c>
      <c r="H7" s="861">
        <v>12.084349999999972</v>
      </c>
      <c r="I7" s="861">
        <v>832.62488434202658</v>
      </c>
    </row>
    <row r="8" spans="1:12" s="63" customFormat="1">
      <c r="A8" s="848" t="s">
        <v>820</v>
      </c>
      <c r="B8" s="860">
        <v>22.077959999999997</v>
      </c>
      <c r="C8" s="860">
        <v>2.2389399999999999</v>
      </c>
      <c r="D8" s="860">
        <v>0</v>
      </c>
      <c r="E8" s="860">
        <v>0</v>
      </c>
      <c r="F8" s="861">
        <v>24.316899999999997</v>
      </c>
      <c r="G8" s="862">
        <v>-0.65650966790053622</v>
      </c>
      <c r="H8" s="861">
        <v>24.316899999999805</v>
      </c>
      <c r="I8" s="861">
        <v>4140.641195717033</v>
      </c>
    </row>
    <row r="9" spans="1:12" s="63" customFormat="1">
      <c r="A9" s="848" t="s">
        <v>807</v>
      </c>
      <c r="B9" s="860">
        <v>0.42220999999999997</v>
      </c>
      <c r="C9" s="860">
        <v>10.75417</v>
      </c>
      <c r="D9" s="860">
        <v>0</v>
      </c>
      <c r="E9" s="860">
        <v>0</v>
      </c>
      <c r="F9" s="861">
        <v>11.17638</v>
      </c>
      <c r="G9" s="862">
        <v>-0.85275990694784665</v>
      </c>
      <c r="H9" s="861">
        <v>11.176379999999881</v>
      </c>
      <c r="I9" s="861">
        <v>3382.9540068989286</v>
      </c>
    </row>
    <row r="10" spans="1:12" s="63" customFormat="1">
      <c r="A10" s="848" t="s">
        <v>173</v>
      </c>
      <c r="B10" s="860">
        <v>2.1137199999999998</v>
      </c>
      <c r="C10" s="860">
        <v>8.3089300000000001</v>
      </c>
      <c r="D10" s="860">
        <v>0</v>
      </c>
      <c r="E10" s="860">
        <v>0</v>
      </c>
      <c r="F10" s="861">
        <v>10.422650000000001</v>
      </c>
      <c r="G10" s="862">
        <v>-0.71419800548863555</v>
      </c>
      <c r="H10" s="861">
        <v>10.422650000000431</v>
      </c>
      <c r="I10" s="861">
        <v>5560.1937954569012</v>
      </c>
    </row>
    <row r="11" spans="1:12" s="63" customFormat="1">
      <c r="A11" s="848" t="s">
        <v>822</v>
      </c>
      <c r="B11" s="860">
        <v>98.314039999999991</v>
      </c>
      <c r="C11" s="860">
        <v>3.5720900000000002</v>
      </c>
      <c r="D11" s="860">
        <v>0</v>
      </c>
      <c r="E11" s="860">
        <v>0</v>
      </c>
      <c r="F11" s="861">
        <v>101.88612999999999</v>
      </c>
      <c r="G11" s="862">
        <v>-0.40501649303903009</v>
      </c>
      <c r="H11" s="861">
        <v>101.88613000000259</v>
      </c>
      <c r="I11" s="861">
        <v>16645.165706917513</v>
      </c>
    </row>
    <row r="12" spans="1:12" s="63" customFormat="1">
      <c r="A12" s="848" t="s">
        <v>174</v>
      </c>
      <c r="B12" s="860">
        <v>1.01478</v>
      </c>
      <c r="C12" s="860">
        <v>12.196099999999999</v>
      </c>
      <c r="D12" s="860">
        <v>0</v>
      </c>
      <c r="E12" s="860">
        <v>0</v>
      </c>
      <c r="F12" s="861">
        <v>13.21088</v>
      </c>
      <c r="G12" s="862">
        <v>-0.76258938246800745</v>
      </c>
      <c r="H12" s="861">
        <v>13.210879999999861</v>
      </c>
      <c r="I12" s="861">
        <v>1481.6142147348853</v>
      </c>
    </row>
    <row r="13" spans="1:12" s="63" customFormat="1">
      <c r="A13" s="848" t="s">
        <v>175</v>
      </c>
      <c r="B13" s="860">
        <v>122.12569999999999</v>
      </c>
      <c r="C13" s="860">
        <v>21.878509999999999</v>
      </c>
      <c r="D13" s="860">
        <v>0</v>
      </c>
      <c r="E13" s="860">
        <v>0</v>
      </c>
      <c r="F13" s="861">
        <v>144.00421</v>
      </c>
      <c r="G13" s="862">
        <v>-0.62657578789751434</v>
      </c>
      <c r="H13" s="861">
        <v>144.00421000000279</v>
      </c>
      <c r="I13" s="861">
        <v>28003.401467619613</v>
      </c>
    </row>
    <row r="14" spans="1:12" s="63" customFormat="1">
      <c r="A14" s="849" t="s">
        <v>176</v>
      </c>
      <c r="B14" s="860">
        <v>36.807929999999999</v>
      </c>
      <c r="C14" s="860">
        <v>69.05762</v>
      </c>
      <c r="D14" s="860">
        <v>0</v>
      </c>
      <c r="E14" s="860">
        <v>0</v>
      </c>
      <c r="F14" s="861">
        <v>105.86555</v>
      </c>
      <c r="G14" s="862">
        <v>-0.60971504941125954</v>
      </c>
      <c r="H14" s="861">
        <v>105.86554999999862</v>
      </c>
      <c r="I14" s="861">
        <v>20010.97488984737</v>
      </c>
    </row>
    <row r="15" spans="1:12" s="63" customFormat="1">
      <c r="A15" s="850" t="s">
        <v>177</v>
      </c>
      <c r="B15" s="860">
        <v>9.9709999999999993E-2</v>
      </c>
      <c r="C15" s="860">
        <v>41.018999999999998</v>
      </c>
      <c r="D15" s="860">
        <v>0</v>
      </c>
      <c r="E15" s="860">
        <v>1.01894</v>
      </c>
      <c r="F15" s="861">
        <v>42.137650000000001</v>
      </c>
      <c r="G15" s="862">
        <v>-0.85136524439188199</v>
      </c>
      <c r="H15" s="861">
        <v>42.137650000000576</v>
      </c>
      <c r="I15" s="861">
        <v>15341.693023200616</v>
      </c>
    </row>
    <row r="16" spans="1:12" s="63" customFormat="1">
      <c r="A16" s="850" t="s">
        <v>178</v>
      </c>
      <c r="B16" s="860">
        <v>186.94282000000001</v>
      </c>
      <c r="C16" s="860">
        <v>24.495279999999998</v>
      </c>
      <c r="D16" s="860">
        <v>0</v>
      </c>
      <c r="E16" s="860">
        <v>0</v>
      </c>
      <c r="F16" s="861">
        <v>211.43810000000002</v>
      </c>
      <c r="G16" s="862">
        <v>-0.55371653577410762</v>
      </c>
      <c r="H16" s="861">
        <v>211.43810000000303</v>
      </c>
      <c r="I16" s="861">
        <v>31488.28324840335</v>
      </c>
    </row>
    <row r="17" spans="1:12" s="63" customFormat="1">
      <c r="A17" s="850" t="s">
        <v>179</v>
      </c>
      <c r="B17" s="860">
        <v>1.2</v>
      </c>
      <c r="C17" s="860">
        <v>195.97570999999999</v>
      </c>
      <c r="D17" s="860">
        <v>0</v>
      </c>
      <c r="E17" s="860">
        <v>0</v>
      </c>
      <c r="F17" s="861">
        <v>197.17570999999998</v>
      </c>
      <c r="G17" s="862">
        <v>-0.87197647738970219</v>
      </c>
      <c r="H17" s="861">
        <v>197.17571000000316</v>
      </c>
      <c r="I17" s="861">
        <v>46911.943863856264</v>
      </c>
    </row>
    <row r="18" spans="1:12" s="63" customFormat="1">
      <c r="A18" s="850" t="s">
        <v>612</v>
      </c>
      <c r="B18" s="860">
        <v>36.119999999999997</v>
      </c>
      <c r="C18" s="860">
        <v>7.9107500000000002</v>
      </c>
      <c r="D18" s="860">
        <v>0</v>
      </c>
      <c r="E18" s="860">
        <v>0</v>
      </c>
      <c r="F18" s="861">
        <v>44.030749999999998</v>
      </c>
      <c r="G18" s="862">
        <v>-0.97217776757780028</v>
      </c>
      <c r="H18" s="861">
        <v>44.030749999999898</v>
      </c>
      <c r="I18" s="861">
        <v>10673.87315554118</v>
      </c>
    </row>
    <row r="19" spans="1:12" s="63" customFormat="1">
      <c r="A19" s="849" t="s">
        <v>180</v>
      </c>
      <c r="B19" s="860">
        <v>40.228580000000001</v>
      </c>
      <c r="C19" s="860">
        <v>5.0421499999999995</v>
      </c>
      <c r="D19" s="860">
        <v>0</v>
      </c>
      <c r="E19" s="860">
        <v>0</v>
      </c>
      <c r="F19" s="861">
        <v>45.27073</v>
      </c>
      <c r="G19" s="862">
        <v>-0.55229185392983404</v>
      </c>
      <c r="H19" s="861">
        <v>45.270730000000185</v>
      </c>
      <c r="I19" s="861">
        <v>5402.5391392268884</v>
      </c>
    </row>
    <row r="20" spans="1:12" s="63" customFormat="1">
      <c r="A20" s="849" t="s">
        <v>181</v>
      </c>
      <c r="B20" s="860">
        <v>0</v>
      </c>
      <c r="C20" s="860">
        <v>25.363700000000001</v>
      </c>
      <c r="D20" s="860">
        <v>0</v>
      </c>
      <c r="E20" s="860">
        <v>5.1617199999999999</v>
      </c>
      <c r="F20" s="861">
        <v>30.52542</v>
      </c>
      <c r="G20" s="862">
        <v>-0.96649899199295775</v>
      </c>
      <c r="H20" s="861">
        <v>30.52541999999994</v>
      </c>
      <c r="I20" s="861">
        <v>10141.121916821949</v>
      </c>
    </row>
    <row r="21" spans="1:12" s="63" customFormat="1">
      <c r="A21" s="849" t="s">
        <v>185</v>
      </c>
      <c r="B21" s="860">
        <v>3.1597</v>
      </c>
      <c r="C21" s="860">
        <v>0.77809000000000006</v>
      </c>
      <c r="D21" s="860">
        <v>0</v>
      </c>
      <c r="E21" s="860">
        <v>0</v>
      </c>
      <c r="F21" s="861">
        <v>3.9377900000000001</v>
      </c>
      <c r="G21" s="862">
        <v>-0.68489411621609508</v>
      </c>
      <c r="H21" s="861">
        <v>3.9377899999999499</v>
      </c>
      <c r="I21" s="861">
        <v>521.82581825204056</v>
      </c>
    </row>
    <row r="22" spans="1:12" s="63" customFormat="1">
      <c r="A22" s="849" t="s">
        <v>215</v>
      </c>
      <c r="B22" s="860">
        <v>3.7657699999999998</v>
      </c>
      <c r="C22" s="860">
        <v>4.4046099999999999</v>
      </c>
      <c r="D22" s="860">
        <v>0</v>
      </c>
      <c r="E22" s="860">
        <v>0</v>
      </c>
      <c r="F22" s="861">
        <v>8.1703799999999998</v>
      </c>
      <c r="G22" s="862">
        <v>-0.64288752004566629</v>
      </c>
      <c r="H22" s="861">
        <v>8.170379999999966</v>
      </c>
      <c r="I22" s="861">
        <v>501.5968627128542</v>
      </c>
    </row>
    <row r="23" spans="1:12" s="63" customFormat="1">
      <c r="A23" s="849" t="s">
        <v>214</v>
      </c>
      <c r="B23" s="860">
        <v>0</v>
      </c>
      <c r="C23" s="860">
        <v>4.0594400000000004</v>
      </c>
      <c r="D23" s="860">
        <v>0</v>
      </c>
      <c r="E23" s="860">
        <v>0</v>
      </c>
      <c r="F23" s="861">
        <v>4.0594400000000004</v>
      </c>
      <c r="G23" s="862">
        <v>-0.95887327625115681</v>
      </c>
      <c r="H23" s="861">
        <v>4.0594400000009045</v>
      </c>
      <c r="I23" s="861">
        <v>11051.599256421796</v>
      </c>
    </row>
    <row r="24" spans="1:12" s="63" customFormat="1">
      <c r="A24" s="849" t="s">
        <v>182</v>
      </c>
      <c r="B24" s="860">
        <v>0</v>
      </c>
      <c r="C24" s="860">
        <v>88.292829999999995</v>
      </c>
      <c r="D24" s="860">
        <v>0</v>
      </c>
      <c r="E24" s="860">
        <v>0</v>
      </c>
      <c r="F24" s="861">
        <v>88.292829999999995</v>
      </c>
      <c r="G24" s="862">
        <v>-0.71662650706040831</v>
      </c>
      <c r="H24" s="861">
        <v>88.292830000000322</v>
      </c>
      <c r="I24" s="861">
        <v>9512.8081267774851</v>
      </c>
    </row>
    <row r="25" spans="1:12" s="63" customFormat="1">
      <c r="A25" s="848" t="s">
        <v>183</v>
      </c>
      <c r="B25" s="860">
        <v>0</v>
      </c>
      <c r="C25" s="860">
        <v>43.824489999999997</v>
      </c>
      <c r="D25" s="860">
        <v>0</v>
      </c>
      <c r="E25" s="860">
        <v>0</v>
      </c>
      <c r="F25" s="861">
        <v>43.824489999999997</v>
      </c>
      <c r="G25" s="862">
        <v>-0.70124162222676389</v>
      </c>
      <c r="H25" s="861">
        <v>43.824489999999969</v>
      </c>
      <c r="I25" s="861">
        <v>6501.8368831860053</v>
      </c>
    </row>
    <row r="26" spans="1:12" s="63" customFormat="1">
      <c r="A26" s="849" t="s">
        <v>184</v>
      </c>
      <c r="B26" s="860">
        <v>0</v>
      </c>
      <c r="C26" s="860">
        <v>41.497140000000002</v>
      </c>
      <c r="D26" s="860">
        <v>0</v>
      </c>
      <c r="E26" s="860">
        <v>0</v>
      </c>
      <c r="F26" s="861">
        <v>41.497140000000002</v>
      </c>
      <c r="G26" s="862">
        <v>-0.82958851207787399</v>
      </c>
      <c r="H26" s="861">
        <v>41.49713999999949</v>
      </c>
      <c r="I26" s="861">
        <v>7143.1490286767521</v>
      </c>
    </row>
    <row r="27" spans="1:12" s="63" customFormat="1">
      <c r="A27" s="849" t="s">
        <v>1306</v>
      </c>
      <c r="B27" s="860">
        <v>0</v>
      </c>
      <c r="C27" s="860">
        <v>38.281260000000003</v>
      </c>
      <c r="D27" s="860">
        <v>0</v>
      </c>
      <c r="E27" s="860">
        <v>0</v>
      </c>
      <c r="F27" s="861">
        <v>38.281260000000003</v>
      </c>
      <c r="G27" s="862">
        <v>-0.69027923870424157</v>
      </c>
      <c r="H27" s="861">
        <v>38.281259999999747</v>
      </c>
      <c r="I27" s="861">
        <v>7551.1302256062118</v>
      </c>
    </row>
    <row r="28" spans="1:12" s="63" customFormat="1" ht="18.75" customHeight="1">
      <c r="A28" s="830" t="s">
        <v>941</v>
      </c>
      <c r="B28" s="863">
        <v>564.66777000000002</v>
      </c>
      <c r="C28" s="863">
        <v>650.76030999999989</v>
      </c>
      <c r="D28" s="863">
        <v>0</v>
      </c>
      <c r="E28" s="863">
        <v>6.1806599999999996</v>
      </c>
      <c r="F28" s="863">
        <v>1221.6087399999999</v>
      </c>
      <c r="G28" s="879">
        <v>-0.82514777151205387</v>
      </c>
      <c r="H28" s="863">
        <v>1221.608740000011</v>
      </c>
      <c r="I28" s="863">
        <v>249659.67532233527</v>
      </c>
    </row>
    <row r="29" spans="1:12">
      <c r="A29" s="28" t="s">
        <v>522</v>
      </c>
      <c r="I29" s="836"/>
      <c r="J29" s="836"/>
      <c r="K29" s="836"/>
      <c r="L29" s="837"/>
    </row>
    <row r="30" spans="1:12">
      <c r="A30" s="32" t="s">
        <v>882</v>
      </c>
      <c r="B30" s="762"/>
      <c r="C30" s="827"/>
      <c r="D30" s="697"/>
      <c r="E30" s="761"/>
      <c r="F30" s="761"/>
      <c r="G30" s="761"/>
      <c r="I30" s="836"/>
      <c r="J30" s="836"/>
      <c r="K30" s="836"/>
      <c r="L30" s="837"/>
    </row>
    <row r="31" spans="1:12" ht="12.75" customHeight="1">
      <c r="A31" s="247" t="s">
        <v>1036</v>
      </c>
    </row>
    <row r="32" spans="1:12" ht="12.75" customHeight="1">
      <c r="A32" s="859" t="s">
        <v>1005</v>
      </c>
    </row>
    <row r="33" spans="1:13" ht="12.75" customHeight="1"/>
    <row r="34" spans="1:13">
      <c r="A34" s="139" t="s">
        <v>948</v>
      </c>
      <c r="H34" s="824"/>
      <c r="L34" s="126" t="str">
        <f>I1</f>
        <v>Siječanj 2025.</v>
      </c>
    </row>
    <row r="35" spans="1:13">
      <c r="A35" s="522" t="s">
        <v>949</v>
      </c>
      <c r="H35" s="825"/>
      <c r="L35" s="498" t="str">
        <f>I2</f>
        <v>January 2025</v>
      </c>
    </row>
    <row r="36" spans="1:13" ht="10.35" customHeight="1">
      <c r="A36" s="522"/>
      <c r="H36" s="825"/>
    </row>
    <row r="37" spans="1:13" ht="10.35" customHeight="1">
      <c r="A37" s="522"/>
      <c r="H37" s="825"/>
      <c r="L37" s="13" t="s">
        <v>1292</v>
      </c>
    </row>
    <row r="38" spans="1:13" s="63" customFormat="1" ht="14.45" customHeight="1">
      <c r="A38" s="1181" t="s">
        <v>999</v>
      </c>
      <c r="B38" s="1184" t="s">
        <v>1035</v>
      </c>
      <c r="C38" s="1184"/>
      <c r="D38" s="1184"/>
      <c r="E38" s="1184"/>
      <c r="F38" s="1182" t="s">
        <v>983</v>
      </c>
      <c r="G38" s="1182"/>
      <c r="H38" s="1182"/>
      <c r="I38" s="1183" t="s">
        <v>982</v>
      </c>
      <c r="J38" s="1183" t="s">
        <v>977</v>
      </c>
      <c r="K38" s="1181" t="s">
        <v>979</v>
      </c>
      <c r="L38" s="1181" t="s">
        <v>1002</v>
      </c>
      <c r="M38" s="828"/>
    </row>
    <row r="39" spans="1:13" s="63" customFormat="1" ht="95.1" customHeight="1">
      <c r="A39" s="1181"/>
      <c r="B39" s="852" t="s">
        <v>985</v>
      </c>
      <c r="C39" s="852" t="s">
        <v>986</v>
      </c>
      <c r="D39" s="852" t="s">
        <v>987</v>
      </c>
      <c r="E39" s="852" t="s">
        <v>988</v>
      </c>
      <c r="F39" s="852" t="s">
        <v>984</v>
      </c>
      <c r="G39" s="852" t="s">
        <v>989</v>
      </c>
      <c r="H39" s="852" t="s">
        <v>942</v>
      </c>
      <c r="I39" s="1183"/>
      <c r="J39" s="1183"/>
      <c r="K39" s="1181"/>
      <c r="L39" s="1181"/>
    </row>
    <row r="40" spans="1:13" s="63" customFormat="1">
      <c r="A40" s="848" t="s">
        <v>1268</v>
      </c>
      <c r="B40" s="860">
        <v>0</v>
      </c>
      <c r="C40" s="860">
        <v>0</v>
      </c>
      <c r="D40" s="860">
        <v>0</v>
      </c>
      <c r="E40" s="860">
        <v>0</v>
      </c>
      <c r="F40" s="860">
        <v>0</v>
      </c>
      <c r="G40" s="860">
        <v>0</v>
      </c>
      <c r="H40" s="860">
        <v>0</v>
      </c>
      <c r="I40" s="861">
        <v>0</v>
      </c>
      <c r="J40" s="1037" t="s">
        <v>138</v>
      </c>
      <c r="K40" s="861">
        <v>0</v>
      </c>
      <c r="L40" s="861">
        <v>47.500910000000005</v>
      </c>
    </row>
    <row r="41" spans="1:13" s="63" customFormat="1">
      <c r="A41" s="848" t="s">
        <v>820</v>
      </c>
      <c r="B41" s="860">
        <v>15.725940000000001</v>
      </c>
      <c r="C41" s="860">
        <v>0</v>
      </c>
      <c r="D41" s="860">
        <v>0</v>
      </c>
      <c r="E41" s="860">
        <v>0</v>
      </c>
      <c r="F41" s="860">
        <v>0</v>
      </c>
      <c r="G41" s="860">
        <v>0</v>
      </c>
      <c r="H41" s="860">
        <v>0</v>
      </c>
      <c r="I41" s="861">
        <v>15.725940000000001</v>
      </c>
      <c r="J41" s="1037">
        <v>0.73461387431667502</v>
      </c>
      <c r="K41" s="861">
        <v>15.725940000000037</v>
      </c>
      <c r="L41" s="861">
        <v>556.81741305594244</v>
      </c>
    </row>
    <row r="42" spans="1:13" s="63" customFormat="1">
      <c r="A42" s="848" t="s">
        <v>807</v>
      </c>
      <c r="B42" s="860">
        <v>0</v>
      </c>
      <c r="C42" s="860">
        <v>0</v>
      </c>
      <c r="D42" s="860">
        <v>0</v>
      </c>
      <c r="E42" s="860">
        <v>0</v>
      </c>
      <c r="F42" s="860">
        <v>0</v>
      </c>
      <c r="G42" s="860">
        <v>16.514810000000001</v>
      </c>
      <c r="H42" s="860">
        <v>0</v>
      </c>
      <c r="I42" s="861">
        <v>16.514810000000001</v>
      </c>
      <c r="J42" s="1037">
        <v>11.968659693428823</v>
      </c>
      <c r="K42" s="861">
        <v>16.514810000000011</v>
      </c>
      <c r="L42" s="861">
        <v>835.12916779281989</v>
      </c>
    </row>
    <row r="43" spans="1:13" s="63" customFormat="1">
      <c r="A43" s="848" t="s">
        <v>173</v>
      </c>
      <c r="B43" s="860">
        <v>0</v>
      </c>
      <c r="C43" s="860">
        <v>0</v>
      </c>
      <c r="D43" s="860">
        <v>0</v>
      </c>
      <c r="E43" s="860">
        <v>0</v>
      </c>
      <c r="F43" s="860">
        <v>0</v>
      </c>
      <c r="G43" s="860">
        <v>51.009800000000006</v>
      </c>
      <c r="H43" s="860">
        <v>0</v>
      </c>
      <c r="I43" s="861">
        <v>51.009800000000006</v>
      </c>
      <c r="J43" s="1037">
        <v>1</v>
      </c>
      <c r="K43" s="861">
        <v>51.009799999999814</v>
      </c>
      <c r="L43" s="861">
        <v>4360.0753275817915</v>
      </c>
    </row>
    <row r="44" spans="1:13" s="63" customFormat="1">
      <c r="A44" s="848" t="s">
        <v>822</v>
      </c>
      <c r="B44" s="860">
        <v>32.682319999999997</v>
      </c>
      <c r="C44" s="860">
        <v>0</v>
      </c>
      <c r="D44" s="860">
        <v>0</v>
      </c>
      <c r="E44" s="860">
        <v>0</v>
      </c>
      <c r="F44" s="860">
        <v>0</v>
      </c>
      <c r="G44" s="860">
        <v>19.647509999999997</v>
      </c>
      <c r="H44" s="860">
        <v>0</v>
      </c>
      <c r="I44" s="861">
        <v>52.329829999999994</v>
      </c>
      <c r="J44" s="1007">
        <v>1.7906593400733155</v>
      </c>
      <c r="K44" s="861">
        <v>52.329829999999674</v>
      </c>
      <c r="L44" s="861">
        <v>6697.9357516066111</v>
      </c>
      <c r="M44" s="876"/>
    </row>
    <row r="45" spans="1:13" s="63" customFormat="1">
      <c r="A45" s="848" t="s">
        <v>174</v>
      </c>
      <c r="B45" s="860">
        <v>0</v>
      </c>
      <c r="C45" s="860">
        <v>0</v>
      </c>
      <c r="D45" s="860">
        <v>0</v>
      </c>
      <c r="E45" s="860">
        <v>0</v>
      </c>
      <c r="F45" s="860">
        <v>0</v>
      </c>
      <c r="G45" s="860">
        <v>6.3179999999999996</v>
      </c>
      <c r="H45" s="860">
        <v>0</v>
      </c>
      <c r="I45" s="861">
        <v>6.3179999999999996</v>
      </c>
      <c r="J45" s="1037">
        <v>1.8582673959365374</v>
      </c>
      <c r="K45" s="861">
        <v>6.3179999999999836</v>
      </c>
      <c r="L45" s="861">
        <v>262.25213201207777</v>
      </c>
    </row>
    <row r="46" spans="1:13" s="63" customFormat="1">
      <c r="A46" s="848" t="s">
        <v>175</v>
      </c>
      <c r="B46" s="860">
        <v>11.39655</v>
      </c>
      <c r="C46" s="860">
        <v>0</v>
      </c>
      <c r="D46" s="860">
        <v>0</v>
      </c>
      <c r="E46" s="860">
        <v>0</v>
      </c>
      <c r="F46" s="860">
        <v>0</v>
      </c>
      <c r="G46" s="860">
        <v>118.71474000000001</v>
      </c>
      <c r="H46" s="860">
        <v>0</v>
      </c>
      <c r="I46" s="861">
        <v>130.11129</v>
      </c>
      <c r="J46" s="1007">
        <v>4.34027180076317</v>
      </c>
      <c r="K46" s="861">
        <v>130.11128999999983</v>
      </c>
      <c r="L46" s="861">
        <v>6785.2712066952026</v>
      </c>
    </row>
    <row r="47" spans="1:13" s="63" customFormat="1">
      <c r="A47" s="849" t="s">
        <v>176</v>
      </c>
      <c r="B47" s="860">
        <v>9.632950000000001</v>
      </c>
      <c r="C47" s="860">
        <v>0</v>
      </c>
      <c r="D47" s="860">
        <v>0</v>
      </c>
      <c r="E47" s="860">
        <v>0</v>
      </c>
      <c r="F47" s="860">
        <v>0</v>
      </c>
      <c r="G47" s="860">
        <v>88.232280000000003</v>
      </c>
      <c r="H47" s="860">
        <v>1.2105299999999999</v>
      </c>
      <c r="I47" s="861">
        <v>99.075760000000002</v>
      </c>
      <c r="J47" s="1007">
        <v>0.45058722160688558</v>
      </c>
      <c r="K47" s="861">
        <v>99.075759999999718</v>
      </c>
      <c r="L47" s="861">
        <v>10060.748491584709</v>
      </c>
    </row>
    <row r="48" spans="1:13" s="63" customFormat="1">
      <c r="A48" s="850" t="s">
        <v>177</v>
      </c>
      <c r="B48" s="860">
        <v>0</v>
      </c>
      <c r="C48" s="860">
        <v>0</v>
      </c>
      <c r="D48" s="860">
        <v>17.592929999999999</v>
      </c>
      <c r="E48" s="860">
        <v>24.272410000000001</v>
      </c>
      <c r="F48" s="860">
        <v>0</v>
      </c>
      <c r="G48" s="860">
        <v>1.5296099999999999</v>
      </c>
      <c r="H48" s="860">
        <v>0.68301999999999996</v>
      </c>
      <c r="I48" s="861">
        <v>44.077970000000001</v>
      </c>
      <c r="J48" s="1007">
        <v>0.33542411969441366</v>
      </c>
      <c r="K48" s="861">
        <v>44.077969999999368</v>
      </c>
      <c r="L48" s="861">
        <v>6718.26446203663</v>
      </c>
    </row>
    <row r="49" spans="1:12" s="63" customFormat="1">
      <c r="A49" s="850" t="s">
        <v>178</v>
      </c>
      <c r="B49" s="860">
        <v>0</v>
      </c>
      <c r="C49" s="860">
        <v>0</v>
      </c>
      <c r="D49" s="860">
        <v>86.942160000000001</v>
      </c>
      <c r="E49" s="860">
        <v>57.919989999999999</v>
      </c>
      <c r="F49" s="860">
        <v>6.20608</v>
      </c>
      <c r="G49" s="860">
        <v>0</v>
      </c>
      <c r="H49" s="860">
        <v>0</v>
      </c>
      <c r="I49" s="861">
        <v>151.06822999999997</v>
      </c>
      <c r="J49" s="1007">
        <v>7.7702014196465718E-3</v>
      </c>
      <c r="K49" s="861">
        <v>151.06822999999986</v>
      </c>
      <c r="L49" s="861">
        <v>6994.3647906058804</v>
      </c>
    </row>
    <row r="50" spans="1:12" s="63" customFormat="1">
      <c r="A50" s="850" t="s">
        <v>179</v>
      </c>
      <c r="B50" s="860">
        <v>94.066839999999999</v>
      </c>
      <c r="C50" s="860">
        <v>0</v>
      </c>
      <c r="D50" s="860">
        <v>79.675629999999998</v>
      </c>
      <c r="E50" s="860">
        <v>97.341390000000004</v>
      </c>
      <c r="F50" s="860">
        <v>26.577099999999998</v>
      </c>
      <c r="G50" s="860">
        <v>0</v>
      </c>
      <c r="H50" s="860">
        <v>0</v>
      </c>
      <c r="I50" s="861">
        <v>297.66095999999999</v>
      </c>
      <c r="J50" s="1007">
        <v>0.78502002069263632</v>
      </c>
      <c r="K50" s="861">
        <v>297.66096000000107</v>
      </c>
      <c r="L50" s="861">
        <v>22321.127824697709</v>
      </c>
    </row>
    <row r="51" spans="1:12" s="63" customFormat="1">
      <c r="A51" s="850" t="s">
        <v>612</v>
      </c>
      <c r="B51" s="860">
        <v>0</v>
      </c>
      <c r="C51" s="860">
        <v>0</v>
      </c>
      <c r="D51" s="860">
        <v>11.730969999999999</v>
      </c>
      <c r="E51" s="860">
        <v>0.72729999999999995</v>
      </c>
      <c r="F51" s="860">
        <v>1.1106500000000001</v>
      </c>
      <c r="G51" s="860">
        <v>0</v>
      </c>
      <c r="H51" s="860">
        <v>0</v>
      </c>
      <c r="I51" s="861">
        <v>13.568919999999999</v>
      </c>
      <c r="J51" s="1007">
        <v>-0.43926282607581679</v>
      </c>
      <c r="K51" s="861">
        <v>13.568920000000048</v>
      </c>
      <c r="L51" s="861">
        <v>738.65360383900736</v>
      </c>
    </row>
    <row r="52" spans="1:12" s="63" customFormat="1">
      <c r="A52" s="849" t="s">
        <v>180</v>
      </c>
      <c r="B52" s="860">
        <v>0</v>
      </c>
      <c r="C52" s="860">
        <v>0</v>
      </c>
      <c r="D52" s="860">
        <v>0</v>
      </c>
      <c r="E52" s="860">
        <v>11.30316</v>
      </c>
      <c r="F52" s="860">
        <v>0</v>
      </c>
      <c r="G52" s="860">
        <v>26.37406</v>
      </c>
      <c r="H52" s="860">
        <v>0</v>
      </c>
      <c r="I52" s="861">
        <v>37.677219999999998</v>
      </c>
      <c r="J52" s="1037">
        <v>11.836381971865535</v>
      </c>
      <c r="K52" s="861">
        <v>37.677220000000034</v>
      </c>
      <c r="L52" s="861">
        <v>1471.5261715959916</v>
      </c>
    </row>
    <row r="53" spans="1:12" s="63" customFormat="1">
      <c r="A53" s="849" t="s">
        <v>181</v>
      </c>
      <c r="B53" s="860">
        <v>0</v>
      </c>
      <c r="C53" s="860">
        <v>0</v>
      </c>
      <c r="D53" s="860">
        <v>0</v>
      </c>
      <c r="E53" s="860">
        <v>12.34198</v>
      </c>
      <c r="F53" s="860">
        <v>0</v>
      </c>
      <c r="G53" s="860">
        <v>24.642810000000001</v>
      </c>
      <c r="H53" s="860">
        <v>0</v>
      </c>
      <c r="I53" s="861">
        <v>36.984790000000004</v>
      </c>
      <c r="J53" s="1007">
        <v>9.785882181393994</v>
      </c>
      <c r="K53" s="861">
        <v>36.984789999999975</v>
      </c>
      <c r="L53" s="861">
        <v>503.5691006908221</v>
      </c>
    </row>
    <row r="54" spans="1:12" s="63" customFormat="1">
      <c r="A54" s="849" t="s">
        <v>185</v>
      </c>
      <c r="B54" s="860">
        <v>0</v>
      </c>
      <c r="C54" s="860">
        <v>0</v>
      </c>
      <c r="D54" s="860">
        <v>0</v>
      </c>
      <c r="E54" s="860">
        <v>0</v>
      </c>
      <c r="F54" s="860">
        <v>0</v>
      </c>
      <c r="G54" s="860">
        <v>0</v>
      </c>
      <c r="H54" s="860">
        <v>0</v>
      </c>
      <c r="I54" s="861">
        <v>0</v>
      </c>
      <c r="J54" s="1037" t="s">
        <v>138</v>
      </c>
      <c r="K54" s="861">
        <v>0</v>
      </c>
      <c r="L54" s="861">
        <v>17.786724772712191</v>
      </c>
    </row>
    <row r="55" spans="1:12" s="63" customFormat="1">
      <c r="A55" s="849" t="s">
        <v>215</v>
      </c>
      <c r="B55" s="860">
        <v>0</v>
      </c>
      <c r="C55" s="860">
        <v>0</v>
      </c>
      <c r="D55" s="860">
        <v>0</v>
      </c>
      <c r="E55" s="860">
        <v>0</v>
      </c>
      <c r="F55" s="860">
        <v>0</v>
      </c>
      <c r="G55" s="860">
        <v>0</v>
      </c>
      <c r="H55" s="860">
        <v>0</v>
      </c>
      <c r="I55" s="861">
        <v>0</v>
      </c>
      <c r="J55" s="1037" t="s">
        <v>138</v>
      </c>
      <c r="K55" s="861">
        <v>0</v>
      </c>
      <c r="L55" s="861">
        <v>19.734781949034442</v>
      </c>
    </row>
    <row r="56" spans="1:12" s="63" customFormat="1">
      <c r="A56" s="849" t="s">
        <v>214</v>
      </c>
      <c r="B56" s="860">
        <v>0</v>
      </c>
      <c r="C56" s="860">
        <v>0</v>
      </c>
      <c r="D56" s="860">
        <v>0</v>
      </c>
      <c r="E56" s="860">
        <v>52.214700000000001</v>
      </c>
      <c r="F56" s="860">
        <v>1.4389799999999999</v>
      </c>
      <c r="G56" s="860">
        <v>58.460929999999998</v>
      </c>
      <c r="H56" s="860">
        <v>0</v>
      </c>
      <c r="I56" s="861">
        <v>112.11461</v>
      </c>
      <c r="J56" s="1007">
        <v>1.5545397209922078</v>
      </c>
      <c r="K56" s="861">
        <v>112.11461000000008</v>
      </c>
      <c r="L56" s="861">
        <v>3113.1393921023291</v>
      </c>
    </row>
    <row r="57" spans="1:12" s="63" customFormat="1">
      <c r="A57" s="849" t="s">
        <v>182</v>
      </c>
      <c r="B57" s="860">
        <v>0</v>
      </c>
      <c r="C57" s="860">
        <v>0</v>
      </c>
      <c r="D57" s="860">
        <v>5.5885400000000001</v>
      </c>
      <c r="E57" s="860">
        <v>0</v>
      </c>
      <c r="F57" s="860">
        <v>0</v>
      </c>
      <c r="G57" s="860">
        <v>0</v>
      </c>
      <c r="H57" s="860">
        <v>0</v>
      </c>
      <c r="I57" s="861">
        <v>5.5885400000000001</v>
      </c>
      <c r="J57" s="1007">
        <v>-0.47936430449959799</v>
      </c>
      <c r="K57" s="861">
        <v>5.5885400000001937</v>
      </c>
      <c r="L57" s="861">
        <v>2265.456238480323</v>
      </c>
    </row>
    <row r="58" spans="1:12" s="63" customFormat="1">
      <c r="A58" s="848" t="s">
        <v>183</v>
      </c>
      <c r="B58" s="860">
        <v>37.032449999999997</v>
      </c>
      <c r="C58" s="860">
        <v>0</v>
      </c>
      <c r="D58" s="860">
        <v>6.1348000000000003</v>
      </c>
      <c r="E58" s="860">
        <v>10.306370000000001</v>
      </c>
      <c r="F58" s="860">
        <v>0</v>
      </c>
      <c r="G58" s="860">
        <v>0</v>
      </c>
      <c r="H58" s="860">
        <v>0</v>
      </c>
      <c r="I58" s="861">
        <v>53.473619999999997</v>
      </c>
      <c r="J58" s="1007">
        <v>0.37168366555142063</v>
      </c>
      <c r="K58" s="861">
        <v>53.47362000000021</v>
      </c>
      <c r="L58" s="861">
        <v>2409.3191612694955</v>
      </c>
    </row>
    <row r="59" spans="1:12" s="63" customFormat="1">
      <c r="A59" s="849" t="s">
        <v>184</v>
      </c>
      <c r="B59" s="860">
        <v>15.923389999999999</v>
      </c>
      <c r="C59" s="860">
        <v>0</v>
      </c>
      <c r="D59" s="860">
        <v>2.80308</v>
      </c>
      <c r="E59" s="860">
        <v>5.1474299999999999</v>
      </c>
      <c r="F59" s="860">
        <v>0</v>
      </c>
      <c r="G59" s="860">
        <v>2.2688000000000001</v>
      </c>
      <c r="H59" s="860">
        <v>0</v>
      </c>
      <c r="I59" s="861">
        <v>26.142699999999998</v>
      </c>
      <c r="J59" s="1007">
        <v>0.94225400037741491</v>
      </c>
      <c r="K59" s="861">
        <v>26.142699999999877</v>
      </c>
      <c r="L59" s="861">
        <v>802.74105911672916</v>
      </c>
    </row>
    <row r="60" spans="1:12" s="63" customFormat="1">
      <c r="A60" s="849" t="s">
        <v>1306</v>
      </c>
      <c r="B60" s="860">
        <v>6.5597200000000004</v>
      </c>
      <c r="C60" s="860">
        <v>0</v>
      </c>
      <c r="D60" s="860">
        <v>12.686</v>
      </c>
      <c r="E60" s="860">
        <v>18.713930000000001</v>
      </c>
      <c r="F60" s="860">
        <v>0</v>
      </c>
      <c r="G60" s="860">
        <v>0</v>
      </c>
      <c r="H60" s="860">
        <v>0</v>
      </c>
      <c r="I60" s="861">
        <v>37.959649999999996</v>
      </c>
      <c r="J60" s="1007">
        <v>0.62040750465615324</v>
      </c>
      <c r="K60" s="861">
        <v>37.959649999999783</v>
      </c>
      <c r="L60" s="861">
        <v>3485.1722364675829</v>
      </c>
    </row>
    <row r="61" spans="1:12" s="63" customFormat="1" ht="18.75" customHeight="1">
      <c r="A61" s="830" t="s">
        <v>941</v>
      </c>
      <c r="B61" s="863">
        <v>223.02015999999998</v>
      </c>
      <c r="C61" s="863">
        <v>0</v>
      </c>
      <c r="D61" s="863">
        <v>223.15411</v>
      </c>
      <c r="E61" s="863">
        <v>290.28866000000005</v>
      </c>
      <c r="F61" s="863">
        <v>35.332810000000002</v>
      </c>
      <c r="G61" s="863">
        <v>413.71334999999999</v>
      </c>
      <c r="H61" s="863">
        <v>1.8935499999999998</v>
      </c>
      <c r="I61" s="863">
        <v>1187.40264</v>
      </c>
      <c r="J61" s="879">
        <v>0.86122126220961359</v>
      </c>
      <c r="K61" s="863">
        <v>1187.4026399999996</v>
      </c>
      <c r="L61" s="863">
        <v>83436.278222158711</v>
      </c>
    </row>
    <row r="62" spans="1:12" ht="12.75" customHeight="1">
      <c r="A62" s="32" t="s">
        <v>882</v>
      </c>
      <c r="H62" s="167"/>
    </row>
    <row r="63" spans="1:12" ht="12.75" customHeight="1">
      <c r="A63" s="247" t="s">
        <v>1037</v>
      </c>
      <c r="B63" s="167"/>
      <c r="C63" s="167"/>
      <c r="D63" s="167"/>
      <c r="E63" s="167"/>
      <c r="F63" s="167"/>
      <c r="G63" s="167"/>
      <c r="H63" s="167"/>
      <c r="J63" s="76"/>
    </row>
    <row r="64" spans="1:12">
      <c r="A64" s="859" t="s">
        <v>1006</v>
      </c>
    </row>
    <row r="65" spans="1:12">
      <c r="A65" s="580" t="s">
        <v>81</v>
      </c>
      <c r="J65" s="1008"/>
    </row>
    <row r="66" spans="1:12">
      <c r="L66" s="752" t="s">
        <v>955</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83"/>
      <c r="J74" s="183"/>
      <c r="K74" s="183"/>
      <c r="L74" s="183"/>
    </row>
    <row r="75" spans="1:12" ht="12.75" customHeight="1">
      <c r="I75" s="183"/>
      <c r="J75" s="183"/>
      <c r="K75" s="183"/>
      <c r="L75" s="183"/>
    </row>
    <row r="76" spans="1:12" ht="12.75" customHeight="1">
      <c r="I76" s="183"/>
      <c r="J76" s="183"/>
      <c r="K76" s="183"/>
      <c r="L76" s="183"/>
    </row>
    <row r="77" spans="1:12" ht="12.75" customHeight="1">
      <c r="I77" s="1203"/>
      <c r="J77" s="1203"/>
      <c r="K77" s="183"/>
      <c r="L77" s="183"/>
    </row>
    <row r="78" spans="1:12" ht="12.75" customHeight="1">
      <c r="I78" s="311"/>
      <c r="J78" s="1198"/>
      <c r="K78" s="183"/>
      <c r="L78" s="183"/>
    </row>
    <row r="79" spans="1:12" ht="12.75" customHeight="1">
      <c r="I79" s="312"/>
      <c r="J79" s="1199"/>
      <c r="K79" s="183"/>
      <c r="L79" s="183"/>
    </row>
    <row r="80" spans="1:12" ht="12.75" customHeight="1">
      <c r="I80" s="314"/>
      <c r="J80" s="315"/>
      <c r="K80" s="183"/>
      <c r="L80" s="183"/>
    </row>
    <row r="81" spans="1:12" ht="12.75" customHeight="1">
      <c r="I81" s="314"/>
      <c r="J81" s="315"/>
      <c r="K81" s="183"/>
      <c r="L81" s="183"/>
    </row>
    <row r="82" spans="1:12" ht="12.75" customHeight="1">
      <c r="I82" s="314"/>
      <c r="J82" s="315"/>
      <c r="K82" s="183"/>
      <c r="L82" s="183"/>
    </row>
    <row r="83" spans="1:12" ht="12.75" customHeight="1">
      <c r="I83" s="314"/>
      <c r="J83" s="315"/>
      <c r="K83" s="183"/>
      <c r="L83" s="183"/>
    </row>
    <row r="84" spans="1:12" ht="12.75" customHeight="1">
      <c r="I84" s="314"/>
      <c r="J84" s="315"/>
      <c r="K84" s="183"/>
      <c r="L84" s="183"/>
    </row>
    <row r="85" spans="1:12" ht="12.75" customHeight="1">
      <c r="I85" s="183"/>
      <c r="J85" s="183"/>
      <c r="K85" s="183"/>
      <c r="L85" s="183"/>
    </row>
    <row r="86" spans="1:12" ht="12.75" customHeight="1">
      <c r="I86" s="183"/>
      <c r="J86" s="183"/>
      <c r="K86" s="183"/>
      <c r="L86" s="183"/>
    </row>
    <row r="87" spans="1:12" ht="12.75" customHeight="1">
      <c r="I87" s="183"/>
      <c r="J87" s="183"/>
      <c r="K87" s="183"/>
      <c r="L87" s="183"/>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A5:A6"/>
    <mergeCell ref="I38:I39"/>
    <mergeCell ref="J38:J39"/>
    <mergeCell ref="K38:K39"/>
    <mergeCell ref="L38:L39"/>
    <mergeCell ref="A38:A39"/>
    <mergeCell ref="I77:J77"/>
    <mergeCell ref="J78:J79"/>
    <mergeCell ref="B38:E38"/>
    <mergeCell ref="F38:H38"/>
    <mergeCell ref="B5:E5"/>
    <mergeCell ref="F5:F6"/>
    <mergeCell ref="G5:G6"/>
    <mergeCell ref="H5:H6"/>
    <mergeCell ref="I5:I6"/>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7" customWidth="1"/>
    <col min="2" max="2" width="17" style="247" customWidth="1"/>
    <col min="3" max="3" width="8.42578125" style="247" bestFit="1" customWidth="1"/>
    <col min="4" max="4" width="9.140625" style="247" customWidth="1"/>
    <col min="5" max="5" width="9.42578125" style="247" bestFit="1" customWidth="1"/>
    <col min="6" max="6" width="9.85546875" style="247" customWidth="1"/>
    <col min="7" max="7" width="9.42578125" style="247" customWidth="1"/>
    <col min="8" max="8" width="10.5703125" style="247" customWidth="1"/>
    <col min="9" max="10" width="11.140625" style="247" customWidth="1"/>
    <col min="11" max="11" width="8.140625" style="247" bestFit="1" customWidth="1"/>
    <col min="12" max="12" width="9" style="247" customWidth="1"/>
    <col min="13" max="13" width="8.85546875" style="247" customWidth="1"/>
    <col min="14" max="16384" width="8.85546875" style="247"/>
  </cols>
  <sheetData>
    <row r="1" spans="1:8">
      <c r="A1" s="702" t="s">
        <v>950</v>
      </c>
      <c r="B1" s="921"/>
      <c r="C1" s="921"/>
      <c r="D1" s="921"/>
      <c r="E1" s="921"/>
      <c r="F1" s="921"/>
      <c r="G1" s="922" t="str">
        <f>Naslovnica!A20</f>
        <v>Siječanj 2025.</v>
      </c>
    </row>
    <row r="2" spans="1:8">
      <c r="A2" s="923" t="s">
        <v>951</v>
      </c>
      <c r="B2" s="921"/>
      <c r="C2" s="921"/>
      <c r="D2" s="921"/>
      <c r="E2" s="921"/>
      <c r="F2" s="921"/>
      <c r="G2" s="924" t="str">
        <f>Naslovnica!A24</f>
        <v>January 2025</v>
      </c>
    </row>
    <row r="3" spans="1:8">
      <c r="A3" s="921"/>
      <c r="B3" s="921"/>
      <c r="C3" s="921"/>
      <c r="D3" s="921"/>
      <c r="E3" s="921"/>
      <c r="F3" s="921"/>
      <c r="G3" s="921"/>
    </row>
    <row r="4" spans="1:8">
      <c r="A4" s="970"/>
      <c r="B4" s="970"/>
      <c r="C4" s="971"/>
      <c r="D4" s="971"/>
      <c r="E4" s="972"/>
      <c r="F4" s="972"/>
      <c r="G4" s="973" t="s">
        <v>1292</v>
      </c>
    </row>
    <row r="5" spans="1:8" s="63" customFormat="1" ht="14.45" customHeight="1">
      <c r="A5" s="1204" t="s">
        <v>1004</v>
      </c>
      <c r="B5" s="1205" t="s">
        <v>952</v>
      </c>
      <c r="C5" s="1205"/>
      <c r="D5" s="1205"/>
      <c r="E5" s="1205"/>
      <c r="F5" s="1205"/>
      <c r="G5" s="1205"/>
      <c r="H5" s="828"/>
    </row>
    <row r="6" spans="1:8" s="63" customFormat="1" ht="23.1" customHeight="1">
      <c r="A6" s="1204"/>
      <c r="B6" s="1206" t="str">
        <f>G1</f>
        <v>Siječanj 2025.</v>
      </c>
      <c r="C6" s="1206"/>
      <c r="D6" s="1207" t="s">
        <v>17</v>
      </c>
      <c r="E6" s="1207"/>
      <c r="F6" s="1210" t="s">
        <v>216</v>
      </c>
      <c r="G6" s="1210"/>
    </row>
    <row r="7" spans="1:8" s="63" customFormat="1">
      <c r="A7" s="1204"/>
      <c r="B7" s="1208" t="str">
        <f>G2</f>
        <v>January 2025</v>
      </c>
      <c r="C7" s="1209"/>
      <c r="D7" s="1212" t="s">
        <v>45</v>
      </c>
      <c r="E7" s="1212"/>
      <c r="F7" s="1212" t="s">
        <v>51</v>
      </c>
      <c r="G7" s="1212"/>
    </row>
    <row r="8" spans="1:8" s="63" customFormat="1">
      <c r="A8" s="1204"/>
      <c r="B8" s="974" t="s">
        <v>27</v>
      </c>
      <c r="C8" s="974" t="s">
        <v>28</v>
      </c>
      <c r="D8" s="940" t="s">
        <v>990</v>
      </c>
      <c r="E8" s="940" t="s">
        <v>142</v>
      </c>
      <c r="F8" s="940" t="s">
        <v>990</v>
      </c>
      <c r="G8" s="940" t="s">
        <v>142</v>
      </c>
    </row>
    <row r="9" spans="1:8" s="63" customFormat="1">
      <c r="A9" s="1204"/>
      <c r="B9" s="975" t="s">
        <v>29</v>
      </c>
      <c r="C9" s="975" t="s">
        <v>30</v>
      </c>
      <c r="D9" s="941" t="s">
        <v>991</v>
      </c>
      <c r="E9" s="941" t="s">
        <v>143</v>
      </c>
      <c r="F9" s="941" t="s">
        <v>991</v>
      </c>
      <c r="G9" s="941" t="s">
        <v>143</v>
      </c>
    </row>
    <row r="10" spans="1:8" s="63" customFormat="1" ht="15" customHeight="1">
      <c r="A10" s="976" t="s">
        <v>1268</v>
      </c>
      <c r="B10" s="977">
        <v>872.31236999999999</v>
      </c>
      <c r="C10" s="978">
        <v>3.436700368460457E-3</v>
      </c>
      <c r="D10" s="979">
        <v>37.417680000000018</v>
      </c>
      <c r="E10" s="980">
        <v>4.481724515459562E-2</v>
      </c>
      <c r="F10" s="979">
        <v>37.417680000000018</v>
      </c>
      <c r="G10" s="980">
        <v>4.481724515459562E-2</v>
      </c>
    </row>
    <row r="11" spans="1:8" s="63" customFormat="1" ht="15" customHeight="1">
      <c r="A11" s="976" t="s">
        <v>820</v>
      </c>
      <c r="B11" s="977">
        <v>5008.5546299999996</v>
      </c>
      <c r="C11" s="978">
        <v>1.9732497364877821E-2</v>
      </c>
      <c r="D11" s="979">
        <v>124.90725999999995</v>
      </c>
      <c r="E11" s="978">
        <v>2.5576633719973207E-2</v>
      </c>
      <c r="F11" s="979">
        <v>124.90725999999995</v>
      </c>
      <c r="G11" s="978">
        <v>2.5576633719973207E-2</v>
      </c>
    </row>
    <row r="12" spans="1:8" s="63" customFormat="1" ht="15" customHeight="1">
      <c r="A12" s="976" t="s">
        <v>807</v>
      </c>
      <c r="B12" s="977">
        <v>4730.0257000000001</v>
      </c>
      <c r="C12" s="978">
        <v>1.8635160551509124E-2</v>
      </c>
      <c r="D12" s="979">
        <v>100.30749999999989</v>
      </c>
      <c r="E12" s="978">
        <v>2.1666005503315544E-2</v>
      </c>
      <c r="F12" s="979">
        <v>100.30749999999989</v>
      </c>
      <c r="G12" s="978">
        <v>2.1666005503315544E-2</v>
      </c>
    </row>
    <row r="13" spans="1:8" s="63" customFormat="1" ht="15" customHeight="1">
      <c r="A13" s="976" t="s">
        <v>173</v>
      </c>
      <c r="B13" s="977">
        <v>4329.5554199999997</v>
      </c>
      <c r="C13" s="978">
        <v>1.7057404226864244E-2</v>
      </c>
      <c r="D13" s="979">
        <v>63.118849999999838</v>
      </c>
      <c r="E13" s="978">
        <v>1.4794278307997955E-2</v>
      </c>
      <c r="F13" s="979">
        <v>63.118849999999838</v>
      </c>
      <c r="G13" s="978">
        <v>1.4794278307997955E-2</v>
      </c>
    </row>
    <row r="14" spans="1:8" s="63" customFormat="1" ht="15" customHeight="1">
      <c r="A14" s="976" t="s">
        <v>822</v>
      </c>
      <c r="B14" s="977">
        <v>17341.039420000001</v>
      </c>
      <c r="C14" s="978">
        <v>6.8319513300265727E-2</v>
      </c>
      <c r="D14" s="979">
        <v>448.22540000000299</v>
      </c>
      <c r="E14" s="978">
        <v>2.6533495216920722E-2</v>
      </c>
      <c r="F14" s="979">
        <v>448.22540000000299</v>
      </c>
      <c r="G14" s="978">
        <v>2.6533495216920722E-2</v>
      </c>
    </row>
    <row r="15" spans="1:8" s="63" customFormat="1" ht="15" customHeight="1">
      <c r="A15" s="976" t="s">
        <v>174</v>
      </c>
      <c r="B15" s="977">
        <v>1323.1186299999999</v>
      </c>
      <c r="C15" s="978">
        <v>5.2127683151368068E-3</v>
      </c>
      <c r="D15" s="979">
        <v>12.617439999999988</v>
      </c>
      <c r="E15" s="978">
        <v>9.6279500516898153E-3</v>
      </c>
      <c r="F15" s="979">
        <v>12.617439999999988</v>
      </c>
      <c r="G15" s="978">
        <v>9.6279500516898153E-3</v>
      </c>
    </row>
    <row r="16" spans="1:8" s="63" customFormat="1" ht="15" customHeight="1">
      <c r="A16" s="976" t="s">
        <v>175</v>
      </c>
      <c r="B16" s="977">
        <v>31862.78774</v>
      </c>
      <c r="C16" s="978">
        <v>0.12553169957481553</v>
      </c>
      <c r="D16" s="979">
        <v>744.80497000000105</v>
      </c>
      <c r="E16" s="978">
        <v>2.3934873140878832E-2</v>
      </c>
      <c r="F16" s="979">
        <v>744.80497000000105</v>
      </c>
      <c r="G16" s="978">
        <v>2.3934873140878832E-2</v>
      </c>
    </row>
    <row r="17" spans="1:7" s="63" customFormat="1" ht="15" customHeight="1">
      <c r="A17" s="976" t="s">
        <v>176</v>
      </c>
      <c r="B17" s="977">
        <v>17149.180909999999</v>
      </c>
      <c r="C17" s="978">
        <v>6.7563637040011296E-2</v>
      </c>
      <c r="D17" s="979">
        <v>403.41662999999971</v>
      </c>
      <c r="E17" s="978">
        <v>2.4090666944465156E-2</v>
      </c>
      <c r="F17" s="979">
        <v>403.41662999999971</v>
      </c>
      <c r="G17" s="978">
        <v>2.4090666944465156E-2</v>
      </c>
    </row>
    <row r="18" spans="1:7" s="63" customFormat="1" ht="15" customHeight="1">
      <c r="A18" s="976" t="s">
        <v>177</v>
      </c>
      <c r="B18" s="977">
        <v>14288.73198</v>
      </c>
      <c r="C18" s="978">
        <v>5.6294158089835088E-2</v>
      </c>
      <c r="D18" s="979">
        <v>397.94071000000076</v>
      </c>
      <c r="E18" s="978">
        <v>2.8647807188596497E-2</v>
      </c>
      <c r="F18" s="979">
        <v>397.94071000000076</v>
      </c>
      <c r="G18" s="978">
        <v>2.8647807188596497E-2</v>
      </c>
    </row>
    <row r="19" spans="1:7" s="63" customFormat="1" ht="15" customHeight="1">
      <c r="A19" s="976" t="s">
        <v>178</v>
      </c>
      <c r="B19" s="977">
        <v>35036.320820000001</v>
      </c>
      <c r="C19" s="978">
        <v>0.13803465457172501</v>
      </c>
      <c r="D19" s="979">
        <v>1048.2437299999947</v>
      </c>
      <c r="E19" s="978">
        <v>3.0841513252551911E-2</v>
      </c>
      <c r="F19" s="979">
        <v>1048.2437299999947</v>
      </c>
      <c r="G19" s="978">
        <v>3.0841513252551911E-2</v>
      </c>
    </row>
    <row r="20" spans="1:7" s="63" customFormat="1" ht="15" customHeight="1">
      <c r="A20" s="976" t="s">
        <v>179</v>
      </c>
      <c r="B20" s="977">
        <v>44917.468200000003</v>
      </c>
      <c r="C20" s="978">
        <v>0.17696399228323551</v>
      </c>
      <c r="D20" s="979">
        <v>1174.340120000008</v>
      </c>
      <c r="E20" s="978">
        <v>2.6846276696360416E-2</v>
      </c>
      <c r="F20" s="979">
        <v>1174.340120000008</v>
      </c>
      <c r="G20" s="978">
        <v>2.6846276696360416E-2</v>
      </c>
    </row>
    <row r="21" spans="1:7" s="63" customFormat="1" ht="15" customHeight="1">
      <c r="A21" s="976" t="s">
        <v>612</v>
      </c>
      <c r="B21" s="977">
        <v>12348.625890000001</v>
      </c>
      <c r="C21" s="978">
        <v>4.8650607976754176E-2</v>
      </c>
      <c r="D21" s="979">
        <v>381.10266000000047</v>
      </c>
      <c r="E21" s="978">
        <v>3.1844739523434473E-2</v>
      </c>
      <c r="F21" s="979">
        <v>381.10266000000047</v>
      </c>
      <c r="G21" s="978">
        <v>3.1844739523434473E-2</v>
      </c>
    </row>
    <row r="22" spans="1:7" s="63" customFormat="1" ht="15" customHeight="1">
      <c r="A22" s="976" t="s">
        <v>180</v>
      </c>
      <c r="B22" s="977">
        <v>5807.3453</v>
      </c>
      <c r="C22" s="978">
        <v>2.2879539966041182E-2</v>
      </c>
      <c r="D22" s="979">
        <v>218.66814999999951</v>
      </c>
      <c r="E22" s="978">
        <v>3.9126996269591263E-2</v>
      </c>
      <c r="F22" s="979">
        <v>218.66814999999951</v>
      </c>
      <c r="G22" s="978">
        <v>3.9126996269591263E-2</v>
      </c>
    </row>
    <row r="23" spans="1:7" s="63" customFormat="1" ht="15" customHeight="1">
      <c r="A23" s="976" t="s">
        <v>181</v>
      </c>
      <c r="B23" s="977">
        <v>13163.2474</v>
      </c>
      <c r="C23" s="978">
        <v>5.1860020269707E-2</v>
      </c>
      <c r="D23" s="979">
        <v>489.67622000000119</v>
      </c>
      <c r="E23" s="978">
        <v>3.8637587862587086E-2</v>
      </c>
      <c r="F23" s="979">
        <v>489.67622000000119</v>
      </c>
      <c r="G23" s="978">
        <v>3.8637587862587086E-2</v>
      </c>
    </row>
    <row r="24" spans="1:7" s="63" customFormat="1" ht="15" customHeight="1">
      <c r="A24" s="976" t="s">
        <v>185</v>
      </c>
      <c r="B24" s="977">
        <v>708.67902000000004</v>
      </c>
      <c r="C24" s="978">
        <v>2.7920244317459304E-3</v>
      </c>
      <c r="D24" s="979">
        <v>36.094130000000064</v>
      </c>
      <c r="E24" s="978">
        <v>5.3664794640272184E-2</v>
      </c>
      <c r="F24" s="979">
        <v>36.094130000000064</v>
      </c>
      <c r="G24" s="978">
        <v>5.3664794640272184E-2</v>
      </c>
    </row>
    <row r="25" spans="1:7" s="63" customFormat="1" ht="15" customHeight="1">
      <c r="A25" s="976" t="s">
        <v>215</v>
      </c>
      <c r="B25" s="977">
        <v>539.51156000000003</v>
      </c>
      <c r="C25" s="978">
        <v>2.1255454362531577E-3</v>
      </c>
      <c r="D25" s="979">
        <v>18.219429999999988</v>
      </c>
      <c r="E25" s="978">
        <v>3.4950518052133228E-2</v>
      </c>
      <c r="F25" s="979">
        <v>18.219429999999988</v>
      </c>
      <c r="G25" s="978">
        <v>3.4950518052133228E-2</v>
      </c>
    </row>
    <row r="26" spans="1:7" s="63" customFormat="1" ht="15" customHeight="1">
      <c r="A26" s="976" t="s">
        <v>214</v>
      </c>
      <c r="B26" s="977">
        <v>9584.7207400000007</v>
      </c>
      <c r="C26" s="978">
        <v>3.7761488237004578E-2</v>
      </c>
      <c r="D26" s="979">
        <v>109.66085000000021</v>
      </c>
      <c r="E26" s="978">
        <v>1.1573631330366263E-2</v>
      </c>
      <c r="F26" s="979">
        <v>109.66085000000021</v>
      </c>
      <c r="G26" s="978">
        <v>1.1573631330366263E-2</v>
      </c>
    </row>
    <row r="27" spans="1:7" s="63" customFormat="1" ht="15" customHeight="1">
      <c r="A27" s="976" t="s">
        <v>182</v>
      </c>
      <c r="B27" s="977">
        <v>10619.528130000001</v>
      </c>
      <c r="C27" s="978">
        <v>4.183837979650247E-2</v>
      </c>
      <c r="D27" s="979">
        <v>351.33882000000085</v>
      </c>
      <c r="E27" s="978">
        <v>3.4216239045947283E-2</v>
      </c>
      <c r="F27" s="979">
        <v>351.33882000000085</v>
      </c>
      <c r="G27" s="978">
        <v>3.4216239045947283E-2</v>
      </c>
    </row>
    <row r="28" spans="1:7" s="63" customFormat="1" ht="15" customHeight="1">
      <c r="A28" s="976" t="s">
        <v>826</v>
      </c>
      <c r="B28" s="977">
        <v>6535.7039500000001</v>
      </c>
      <c r="C28" s="978">
        <v>2.5749097393991404E-2</v>
      </c>
      <c r="D28" s="979">
        <v>165.06900999999925</v>
      </c>
      <c r="E28" s="978">
        <v>2.5910919642179175E-2</v>
      </c>
      <c r="F28" s="979">
        <v>165.06900999999925</v>
      </c>
      <c r="G28" s="978">
        <v>2.5910919642179175E-2</v>
      </c>
    </row>
    <row r="29" spans="1:7" s="63" customFormat="1" ht="15" customHeight="1">
      <c r="A29" s="976" t="s">
        <v>184</v>
      </c>
      <c r="B29" s="977">
        <v>8323.4643099999994</v>
      </c>
      <c r="C29" s="978">
        <v>3.2792442071003146E-2</v>
      </c>
      <c r="D29" s="979">
        <v>226.91440999999941</v>
      </c>
      <c r="E29" s="978">
        <v>2.8026062063793322E-2</v>
      </c>
      <c r="F29" s="979">
        <v>226.91440999999941</v>
      </c>
      <c r="G29" s="978">
        <v>2.8026062063793322E-2</v>
      </c>
    </row>
    <row r="30" spans="1:7" s="63" customFormat="1" ht="15" customHeight="1">
      <c r="A30" s="976" t="s">
        <v>1306</v>
      </c>
      <c r="B30" s="977">
        <v>9332.7206700000006</v>
      </c>
      <c r="C30" s="978">
        <v>3.6768668734260324E-2</v>
      </c>
      <c r="D30" s="979">
        <v>261.31067000000075</v>
      </c>
      <c r="E30" s="978">
        <v>2.8805959602752118E-2</v>
      </c>
      <c r="F30" s="979">
        <v>261.31067000000075</v>
      </c>
      <c r="G30" s="978">
        <v>2.8805959602752118E-2</v>
      </c>
    </row>
    <row r="31" spans="1:7" s="63" customFormat="1" ht="18.75" customHeight="1">
      <c r="A31" s="981" t="s">
        <v>943</v>
      </c>
      <c r="B31" s="982">
        <v>253822.64278999998</v>
      </c>
      <c r="C31" s="983">
        <v>1</v>
      </c>
      <c r="D31" s="984">
        <v>6813.3946399999841</v>
      </c>
      <c r="E31" s="983">
        <v>2.7583560903203352E-2</v>
      </c>
      <c r="F31" s="984">
        <v>6813.3946399999841</v>
      </c>
      <c r="G31" s="983">
        <v>2.7583560903203352E-2</v>
      </c>
    </row>
    <row r="32" spans="1:7">
      <c r="A32" s="985" t="s">
        <v>513</v>
      </c>
      <c r="B32" s="986"/>
      <c r="C32" s="986"/>
      <c r="D32" s="987"/>
      <c r="E32" s="988"/>
      <c r="F32" s="988"/>
      <c r="G32" s="988"/>
    </row>
    <row r="34" spans="1:13">
      <c r="A34" s="496"/>
      <c r="H34" s="825"/>
    </row>
    <row r="35" spans="1:13" ht="12.75" customHeight="1">
      <c r="A35" s="989" t="s">
        <v>953</v>
      </c>
      <c r="B35" s="921"/>
      <c r="C35" s="921"/>
      <c r="D35" s="921"/>
      <c r="E35" s="921"/>
      <c r="F35" s="921"/>
      <c r="G35" s="921"/>
      <c r="H35" s="921"/>
      <c r="I35" s="921"/>
      <c r="J35" s="922" t="str">
        <f>G1</f>
        <v>Siječanj 2025.</v>
      </c>
    </row>
    <row r="36" spans="1:13">
      <c r="A36" s="990" t="s">
        <v>954</v>
      </c>
      <c r="B36" s="921"/>
      <c r="C36" s="921"/>
      <c r="D36" s="921"/>
      <c r="E36" s="921"/>
      <c r="F36" s="921"/>
      <c r="G36" s="921"/>
      <c r="H36" s="921"/>
      <c r="I36" s="921"/>
      <c r="J36" s="924" t="str">
        <f>G2</f>
        <v>January 2025</v>
      </c>
      <c r="M36" s="752"/>
    </row>
    <row r="37" spans="1:13">
      <c r="A37" s="921"/>
      <c r="B37" s="921"/>
      <c r="C37" s="921"/>
      <c r="D37" s="921"/>
      <c r="E37" s="921"/>
      <c r="F37" s="921"/>
      <c r="G37" s="921"/>
      <c r="H37" s="921"/>
      <c r="I37" s="921"/>
      <c r="J37" s="921"/>
    </row>
    <row r="38" spans="1:13" ht="30" customHeight="1">
      <c r="A38" s="1211" t="s">
        <v>1003</v>
      </c>
      <c r="B38" s="926" t="s">
        <v>1316</v>
      </c>
      <c r="C38" s="1201" t="s">
        <v>1238</v>
      </c>
      <c r="D38" s="1201"/>
      <c r="E38" s="1201"/>
      <c r="F38" s="1201"/>
      <c r="G38" s="1201"/>
      <c r="H38" s="1201"/>
      <c r="I38" s="1201"/>
      <c r="J38" s="926"/>
    </row>
    <row r="39" spans="1:13" ht="42.75" customHeight="1">
      <c r="A39" s="1211"/>
      <c r="B39" s="991" t="str">
        <f>J35</f>
        <v>Siječanj 2025.</v>
      </c>
      <c r="C39" s="965" t="s">
        <v>613</v>
      </c>
      <c r="D39" s="965" t="s">
        <v>59</v>
      </c>
      <c r="E39" s="965" t="s">
        <v>60</v>
      </c>
      <c r="F39" s="925" t="s">
        <v>1228</v>
      </c>
      <c r="G39" s="925" t="s">
        <v>1229</v>
      </c>
      <c r="H39" s="925" t="s">
        <v>1230</v>
      </c>
      <c r="I39" s="925" t="s">
        <v>1234</v>
      </c>
      <c r="J39" s="925" t="s">
        <v>61</v>
      </c>
    </row>
    <row r="40" spans="1:13" ht="48" customHeight="1">
      <c r="A40" s="1211"/>
      <c r="B40" s="992" t="str">
        <f>J36</f>
        <v>January 2025</v>
      </c>
      <c r="C40" s="993" t="s">
        <v>227</v>
      </c>
      <c r="D40" s="993" t="s">
        <v>1181</v>
      </c>
      <c r="E40" s="993" t="s">
        <v>788</v>
      </c>
      <c r="F40" s="928" t="s">
        <v>1231</v>
      </c>
      <c r="G40" s="928" t="s">
        <v>1232</v>
      </c>
      <c r="H40" s="928" t="s">
        <v>1233</v>
      </c>
      <c r="I40" s="928" t="s">
        <v>1235</v>
      </c>
      <c r="J40" s="928" t="s">
        <v>787</v>
      </c>
    </row>
    <row r="41" spans="1:13" ht="15" customHeight="1">
      <c r="A41" s="976" t="s">
        <v>1268</v>
      </c>
      <c r="B41" s="851">
        <v>16.578099999999999</v>
      </c>
      <c r="C41" s="994">
        <v>2.993234470033479E-2</v>
      </c>
      <c r="D41" s="994">
        <v>2.993234470033479E-2</v>
      </c>
      <c r="E41" s="994">
        <v>0.1037056270139276</v>
      </c>
      <c r="F41" s="994" t="e">
        <v>#DIV/0!</v>
      </c>
      <c r="G41" s="994" t="e">
        <v>#DIV/0!</v>
      </c>
      <c r="H41" s="994" t="e">
        <v>#DIV/0!</v>
      </c>
      <c r="I41" s="994">
        <v>0.11072895153981843</v>
      </c>
      <c r="J41" s="1020">
        <v>44915</v>
      </c>
    </row>
    <row r="42" spans="1:13" ht="15" customHeight="1">
      <c r="A42" s="976" t="s">
        <v>820</v>
      </c>
      <c r="B42" s="851">
        <v>27.602599999999999</v>
      </c>
      <c r="C42" s="994">
        <v>2.3869491192213266E-2</v>
      </c>
      <c r="D42" s="994">
        <v>2.3869491192213266E-2</v>
      </c>
      <c r="E42" s="994">
        <v>0.11097426485385609</v>
      </c>
      <c r="F42" s="994">
        <v>6.1546345040507155E-2</v>
      </c>
      <c r="G42" s="994">
        <v>4.6787876589045929E-2</v>
      </c>
      <c r="H42" s="994">
        <v>3.8482760272216865E-2</v>
      </c>
      <c r="I42" s="994">
        <v>5.7481087740850034E-2</v>
      </c>
      <c r="J42" s="1020">
        <v>40906</v>
      </c>
    </row>
    <row r="43" spans="1:13" ht="15" customHeight="1">
      <c r="A43" s="976" t="s">
        <v>807</v>
      </c>
      <c r="B43" s="851">
        <v>48.406799999999997</v>
      </c>
      <c r="C43" s="994">
        <v>2.2867599514839965E-2</v>
      </c>
      <c r="D43" s="994">
        <v>2.2867599514839965E-2</v>
      </c>
      <c r="E43" s="994">
        <v>0.10556427245133571</v>
      </c>
      <c r="F43" s="994">
        <v>6.0470630972916606E-2</v>
      </c>
      <c r="G43" s="994">
        <v>4.7828115812494021E-2</v>
      </c>
      <c r="H43" s="994">
        <v>3.8446305020993332E-2</v>
      </c>
      <c r="I43" s="994">
        <v>6.3821358029908515E-2</v>
      </c>
      <c r="J43" s="1020">
        <v>38054</v>
      </c>
    </row>
    <row r="44" spans="1:13" ht="15" customHeight="1">
      <c r="A44" s="976" t="s">
        <v>173</v>
      </c>
      <c r="B44" s="851">
        <v>46.6098</v>
      </c>
      <c r="C44" s="994">
        <v>2.4476769488440686E-2</v>
      </c>
      <c r="D44" s="994">
        <v>2.4476769488440686E-2</v>
      </c>
      <c r="E44" s="994">
        <v>0.10869596243595425</v>
      </c>
      <c r="F44" s="994">
        <v>6.5109059836737648E-2</v>
      </c>
      <c r="G44" s="994">
        <v>5.1497174121108991E-2</v>
      </c>
      <c r="H44" s="994">
        <v>4.0397354710717925E-2</v>
      </c>
      <c r="I44" s="994">
        <v>6.4338999329608404E-2</v>
      </c>
      <c r="J44" s="1020">
        <v>38335</v>
      </c>
    </row>
    <row r="45" spans="1:13" ht="15" customHeight="1">
      <c r="A45" s="976" t="s">
        <v>822</v>
      </c>
      <c r="B45" s="851">
        <v>45.080800000000004</v>
      </c>
      <c r="C45" s="994">
        <v>2.3542420176233314E-2</v>
      </c>
      <c r="D45" s="994">
        <v>2.3542420176233314E-2</v>
      </c>
      <c r="E45" s="994">
        <v>0.10971127833615202</v>
      </c>
      <c r="F45" s="994">
        <v>6.3533793841708208E-2</v>
      </c>
      <c r="G45" s="994">
        <v>4.9953305523880331E-2</v>
      </c>
      <c r="H45" s="994">
        <v>3.9245926232960748E-2</v>
      </c>
      <c r="I45" s="994">
        <v>6.3377748518546051E-2</v>
      </c>
      <c r="J45" s="1020">
        <v>38425</v>
      </c>
    </row>
    <row r="46" spans="1:13" ht="15" customHeight="1">
      <c r="A46" s="995" t="s">
        <v>174</v>
      </c>
      <c r="B46" s="851">
        <v>15.5284</v>
      </c>
      <c r="C46" s="994">
        <v>4.339867928311314E-3</v>
      </c>
      <c r="D46" s="994">
        <v>4.339867928311314E-3</v>
      </c>
      <c r="E46" s="994">
        <v>4.8826449630204882E-2</v>
      </c>
      <c r="F46" s="994">
        <v>1.5396421428186535E-2</v>
      </c>
      <c r="G46" s="994">
        <v>9.3880746898107326E-3</v>
      </c>
      <c r="H46" s="994" t="s">
        <v>138</v>
      </c>
      <c r="I46" s="994">
        <v>1.9587609983998888E-2</v>
      </c>
      <c r="J46" s="1020">
        <v>42734</v>
      </c>
    </row>
    <row r="47" spans="1:13" ht="15" customHeight="1">
      <c r="A47" s="995" t="s">
        <v>175</v>
      </c>
      <c r="B47" s="851">
        <v>24.337</v>
      </c>
      <c r="C47" s="994">
        <v>2.3453171455846133E-2</v>
      </c>
      <c r="D47" s="994">
        <v>2.3453171455846133E-2</v>
      </c>
      <c r="E47" s="994">
        <v>0.11340875922426918</v>
      </c>
      <c r="F47" s="994">
        <v>6.4314360980975538E-2</v>
      </c>
      <c r="G47" s="994">
        <v>4.9853194801735112E-2</v>
      </c>
      <c r="H47" s="994">
        <v>4.2663582724296267E-2</v>
      </c>
      <c r="I47" s="994">
        <v>5.0362793322294985E-2</v>
      </c>
      <c r="J47" s="1020">
        <v>41184</v>
      </c>
      <c r="K47" s="183"/>
      <c r="L47" s="183"/>
      <c r="M47" s="183"/>
    </row>
    <row r="48" spans="1:13" ht="15" customHeight="1">
      <c r="A48" s="995" t="s">
        <v>176</v>
      </c>
      <c r="B48" s="851">
        <v>35.862400000000001</v>
      </c>
      <c r="C48" s="994">
        <v>2.3648523287444378E-2</v>
      </c>
      <c r="D48" s="994">
        <v>2.3648523287444378E-2</v>
      </c>
      <c r="E48" s="994">
        <v>0.10819471525998803</v>
      </c>
      <c r="F48" s="994">
        <v>6.2443230579343423E-2</v>
      </c>
      <c r="G48" s="994">
        <v>4.9402003602870836E-2</v>
      </c>
      <c r="H48" s="994">
        <v>3.8991695217302613E-2</v>
      </c>
      <c r="I48" s="994">
        <v>6.278764621847821E-2</v>
      </c>
      <c r="J48" s="1020">
        <v>39730</v>
      </c>
      <c r="K48" s="183"/>
      <c r="L48" s="183"/>
      <c r="M48" s="183"/>
    </row>
    <row r="49" spans="1:15" ht="15" customHeight="1">
      <c r="A49" s="995" t="s">
        <v>177</v>
      </c>
      <c r="B49" s="851">
        <v>26.103000000000002</v>
      </c>
      <c r="C49" s="994">
        <v>2.8778849791903038E-2</v>
      </c>
      <c r="D49" s="994">
        <v>2.8778849791903038E-2</v>
      </c>
      <c r="E49" s="994">
        <v>0.10623744501233268</v>
      </c>
      <c r="F49" s="994">
        <v>5.1463079417170654E-2</v>
      </c>
      <c r="G49" s="994">
        <v>4.3350639361951382E-2</v>
      </c>
      <c r="H49" s="994">
        <v>4.0936999398601293E-2</v>
      </c>
      <c r="I49" s="994">
        <v>3.5520291745298582E-2</v>
      </c>
      <c r="J49" s="1020">
        <v>38615</v>
      </c>
      <c r="K49" s="183"/>
      <c r="L49" s="183"/>
      <c r="M49" s="183"/>
    </row>
    <row r="50" spans="1:15" ht="15" customHeight="1">
      <c r="A50" s="995" t="s">
        <v>178</v>
      </c>
      <c r="B50" s="851">
        <v>31.0611</v>
      </c>
      <c r="C50" s="994">
        <v>2.9140270893524445E-2</v>
      </c>
      <c r="D50" s="994">
        <v>2.9140270893524445E-2</v>
      </c>
      <c r="E50" s="994">
        <v>0.10504295853567425</v>
      </c>
      <c r="F50" s="994">
        <v>5.1757709419437692E-2</v>
      </c>
      <c r="G50" s="994">
        <v>4.4561682662606295E-2</v>
      </c>
      <c r="H50" s="994">
        <v>4.3846544121207254E-2</v>
      </c>
      <c r="I50" s="994">
        <v>5.2316955533778353E-2</v>
      </c>
      <c r="J50" s="1020">
        <v>39602</v>
      </c>
      <c r="K50" s="890"/>
      <c r="L50" s="183"/>
      <c r="M50" s="183"/>
    </row>
    <row r="51" spans="1:15" ht="15" customHeight="1">
      <c r="A51" s="995" t="s">
        <v>179</v>
      </c>
      <c r="B51" s="851">
        <v>29.643599999999999</v>
      </c>
      <c r="C51" s="994">
        <v>2.9152302292397847E-2</v>
      </c>
      <c r="D51" s="994">
        <v>2.9152302292397847E-2</v>
      </c>
      <c r="E51" s="994">
        <v>0.11167529822956079</v>
      </c>
      <c r="F51" s="994">
        <v>5.7014848949209496E-2</v>
      </c>
      <c r="G51" s="994">
        <v>4.9400398477691843E-2</v>
      </c>
      <c r="H51" s="994">
        <v>4.8137738626921944E-2</v>
      </c>
      <c r="I51" s="994">
        <v>4.3800052297974457E-2</v>
      </c>
      <c r="J51" s="1020">
        <v>38846</v>
      </c>
      <c r="K51" s="1198"/>
      <c r="L51" s="183"/>
      <c r="M51" s="183"/>
    </row>
    <row r="52" spans="1:15" ht="15" customHeight="1">
      <c r="A52" s="995" t="s">
        <v>612</v>
      </c>
      <c r="B52" s="851">
        <v>18.5503</v>
      </c>
      <c r="C52" s="994">
        <v>2.9268482144838792E-2</v>
      </c>
      <c r="D52" s="994">
        <v>2.9268482144838792E-2</v>
      </c>
      <c r="E52" s="994">
        <v>0.11236170659310996</v>
      </c>
      <c r="F52" s="994">
        <v>6.0329450077126534E-2</v>
      </c>
      <c r="G52" s="994">
        <v>5.3841143895593468E-2</v>
      </c>
      <c r="H52" s="994" t="s">
        <v>138</v>
      </c>
      <c r="I52" s="994">
        <v>5.7280071627041851E-2</v>
      </c>
      <c r="J52" s="1020">
        <v>43494</v>
      </c>
      <c r="K52" s="1199"/>
      <c r="L52" s="183"/>
      <c r="M52" s="183"/>
    </row>
    <row r="53" spans="1:15" ht="15" customHeight="1">
      <c r="A53" s="976" t="s">
        <v>180</v>
      </c>
      <c r="B53" s="851">
        <v>38.937199999999997</v>
      </c>
      <c r="C53" s="994">
        <v>3.7805047069735753E-2</v>
      </c>
      <c r="D53" s="994">
        <v>3.7805047069735753E-2</v>
      </c>
      <c r="E53" s="994">
        <v>0.1148453448853437</v>
      </c>
      <c r="F53" s="994">
        <v>6.2481766329502753E-2</v>
      </c>
      <c r="G53" s="994">
        <v>5.4909862464115333E-2</v>
      </c>
      <c r="H53" s="994">
        <v>6.2934190753193064E-2</v>
      </c>
      <c r="I53" s="994">
        <v>6.9140339359002656E-2</v>
      </c>
      <c r="J53" s="1020">
        <v>39812</v>
      </c>
      <c r="K53" s="315"/>
      <c r="L53" s="183"/>
      <c r="M53" s="183"/>
    </row>
    <row r="54" spans="1:15" ht="15" customHeight="1">
      <c r="A54" s="976" t="s">
        <v>181</v>
      </c>
      <c r="B54" s="851">
        <v>25.124099999999999</v>
      </c>
      <c r="C54" s="994">
        <v>3.913921034999035E-2</v>
      </c>
      <c r="D54" s="994">
        <v>3.913921034999035E-2</v>
      </c>
      <c r="E54" s="994">
        <v>0.1232463317149064</v>
      </c>
      <c r="F54" s="994">
        <v>6.7203149462977452E-2</v>
      </c>
      <c r="G54" s="994">
        <v>6.0855934710240644E-2</v>
      </c>
      <c r="H54" s="994" t="s">
        <v>138</v>
      </c>
      <c r="I54" s="994">
        <v>7.2655031783707802E-2</v>
      </c>
      <c r="J54" s="1020">
        <v>42367</v>
      </c>
      <c r="K54" s="315"/>
      <c r="L54" s="183"/>
      <c r="M54" s="183"/>
    </row>
    <row r="55" spans="1:15" ht="15" customHeight="1">
      <c r="A55" s="976" t="s">
        <v>185</v>
      </c>
      <c r="B55" s="851">
        <v>21.742000000000001</v>
      </c>
      <c r="C55" s="994">
        <v>4.7741587274050312E-2</v>
      </c>
      <c r="D55" s="994">
        <v>4.7741587274050312E-2</v>
      </c>
      <c r="E55" s="994">
        <v>0.15096716816126876</v>
      </c>
      <c r="F55" s="994">
        <v>7.9198908336683083E-2</v>
      </c>
      <c r="G55" s="994">
        <v>6.9893672778286842E-2</v>
      </c>
      <c r="H55" s="994" t="s">
        <v>138</v>
      </c>
      <c r="I55" s="994">
        <v>6.7830779515654083E-2</v>
      </c>
      <c r="J55" s="1020">
        <v>42943</v>
      </c>
      <c r="K55" s="315"/>
      <c r="L55" s="183"/>
      <c r="M55" s="183"/>
    </row>
    <row r="56" spans="1:15" ht="15" customHeight="1">
      <c r="A56" s="976" t="s">
        <v>215</v>
      </c>
      <c r="B56" s="851">
        <v>16.329899999999999</v>
      </c>
      <c r="C56" s="994">
        <v>1.9020162120673145E-2</v>
      </c>
      <c r="D56" s="994">
        <v>1.9020162120673145E-2</v>
      </c>
      <c r="E56" s="994">
        <v>7.237421032585134E-2</v>
      </c>
      <c r="F56" s="994">
        <v>2.4373134621292092E-2</v>
      </c>
      <c r="G56" s="994">
        <v>2.410388523896656E-2</v>
      </c>
      <c r="H56" s="994" t="s">
        <v>138</v>
      </c>
      <c r="I56" s="994">
        <v>3.3300828526049875E-2</v>
      </c>
      <c r="J56" s="1020">
        <v>43378</v>
      </c>
      <c r="K56" s="315"/>
      <c r="L56" s="183"/>
      <c r="M56" s="183"/>
    </row>
    <row r="57" spans="1:15" ht="15" customHeight="1">
      <c r="A57" s="976" t="s">
        <v>214</v>
      </c>
      <c r="B57" s="851">
        <v>16.958200000000001</v>
      </c>
      <c r="C57" s="994">
        <v>2.3088292962504919E-2</v>
      </c>
      <c r="D57" s="994">
        <v>2.3088292962504919E-2</v>
      </c>
      <c r="E57" s="994">
        <v>8.17524208055318E-2</v>
      </c>
      <c r="F57" s="994">
        <v>3.3378950375132055E-2</v>
      </c>
      <c r="G57" s="994">
        <v>2.9394791512667329E-2</v>
      </c>
      <c r="H57" s="994" t="s">
        <v>138</v>
      </c>
      <c r="I57" s="994">
        <v>3.8865811544236628E-2</v>
      </c>
      <c r="J57" s="1020">
        <v>43342</v>
      </c>
      <c r="K57" s="315"/>
      <c r="L57" s="183"/>
      <c r="M57" s="183"/>
    </row>
    <row r="58" spans="1:15" ht="15" customHeight="1">
      <c r="A58" s="976" t="s">
        <v>182</v>
      </c>
      <c r="B58" s="851">
        <v>45.249200000000002</v>
      </c>
      <c r="C58" s="994">
        <v>2.6038017364724997E-2</v>
      </c>
      <c r="D58" s="994">
        <v>2.6038017364724997E-2</v>
      </c>
      <c r="E58" s="994">
        <v>8.5081484465674873E-2</v>
      </c>
      <c r="F58" s="994">
        <v>3.6399167677469091E-2</v>
      </c>
      <c r="G58" s="994">
        <v>3.999249018857709E-2</v>
      </c>
      <c r="H58" s="994">
        <v>4.627199379130631E-2</v>
      </c>
      <c r="I58" s="994">
        <v>6.3388035522647712E-2</v>
      </c>
      <c r="J58" s="1020">
        <v>38404</v>
      </c>
      <c r="K58" s="183"/>
      <c r="L58" s="183"/>
      <c r="M58" s="183"/>
    </row>
    <row r="59" spans="1:15" ht="15" customHeight="1">
      <c r="A59" s="976" t="s">
        <v>183</v>
      </c>
      <c r="B59" s="851">
        <v>46.872500000000002</v>
      </c>
      <c r="C59" s="994">
        <v>2.7441550527612435E-2</v>
      </c>
      <c r="D59" s="994">
        <v>2.7441550527612435E-2</v>
      </c>
      <c r="E59" s="994">
        <v>8.5541780823504165E-2</v>
      </c>
      <c r="F59" s="994">
        <v>3.445776800495759E-2</v>
      </c>
      <c r="G59" s="994">
        <v>3.9337239137557489E-2</v>
      </c>
      <c r="H59" s="994">
        <v>4.4004488332894498E-2</v>
      </c>
      <c r="I59" s="994">
        <v>6.3164849487683083E-2</v>
      </c>
      <c r="J59" s="1020">
        <v>38169</v>
      </c>
      <c r="K59" s="183"/>
      <c r="L59" s="183"/>
      <c r="M59" s="183"/>
    </row>
    <row r="60" spans="1:15" ht="15" customHeight="1">
      <c r="A60" s="995" t="s">
        <v>184</v>
      </c>
      <c r="B60" s="851">
        <v>21.588200000000001</v>
      </c>
      <c r="C60" s="994">
        <v>2.6074640202285337E-2</v>
      </c>
      <c r="D60" s="994">
        <v>2.6074640202285337E-2</v>
      </c>
      <c r="E60" s="994">
        <v>8.5614285642446664E-2</v>
      </c>
      <c r="F60" s="994">
        <v>3.6899954614852071E-2</v>
      </c>
      <c r="G60" s="994">
        <v>4.0070256599851195E-2</v>
      </c>
      <c r="H60" s="994" t="s">
        <v>138</v>
      </c>
      <c r="I60" s="994">
        <v>5.4035711412229848E-2</v>
      </c>
      <c r="J60" s="1020">
        <v>42314</v>
      </c>
      <c r="K60" s="183"/>
      <c r="L60" s="183"/>
      <c r="M60" s="183"/>
    </row>
    <row r="61" spans="1:15" ht="15" customHeight="1">
      <c r="A61" s="976" t="s">
        <v>1306</v>
      </c>
      <c r="B61" s="851">
        <v>39.761299999999999</v>
      </c>
      <c r="C61" s="994">
        <v>2.8747587334606362E-2</v>
      </c>
      <c r="D61" s="994">
        <v>2.8747587334606362E-2</v>
      </c>
      <c r="E61" s="994">
        <v>9.7917449026927894E-2</v>
      </c>
      <c r="F61" s="994">
        <v>3.5899694602909316E-2</v>
      </c>
      <c r="G61" s="994">
        <v>3.5671128910291783E-2</v>
      </c>
      <c r="H61" s="994">
        <v>4.7513400995852662E-2</v>
      </c>
      <c r="I61" s="994">
        <v>6.2392559243719559E-2</v>
      </c>
      <c r="J61" s="1020">
        <v>39071</v>
      </c>
    </row>
    <row r="62" spans="1:15" ht="12.75" customHeight="1">
      <c r="A62" s="33" t="s">
        <v>513</v>
      </c>
      <c r="O62" s="247"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956</v>
      </c>
    </row>
    <row r="67" spans="1:10" ht="12.75" customHeight="1"/>
    <row r="68" spans="1:10" ht="12.75" customHeight="1">
      <c r="B68" s="865"/>
      <c r="C68" s="76"/>
      <c r="D68" s="76"/>
      <c r="E68" s="76"/>
      <c r="F68" s="76"/>
      <c r="G68" s="866"/>
    </row>
    <row r="69" spans="1:10" ht="12.75" customHeight="1">
      <c r="B69" s="865"/>
      <c r="C69" s="76"/>
      <c r="D69" s="76"/>
      <c r="E69" s="76"/>
      <c r="F69" s="76"/>
      <c r="G69" s="866"/>
    </row>
    <row r="70" spans="1:10" ht="12.75" customHeight="1">
      <c r="B70" s="865"/>
      <c r="C70" s="76"/>
      <c r="D70" s="76"/>
      <c r="E70" s="76"/>
      <c r="F70" s="76"/>
      <c r="G70" s="866"/>
    </row>
    <row r="71" spans="1:10" ht="12.75" customHeight="1">
      <c r="B71" s="865"/>
      <c r="C71" s="76"/>
      <c r="D71" s="76"/>
      <c r="E71" s="76"/>
      <c r="F71" s="76"/>
      <c r="G71" s="866"/>
    </row>
    <row r="72" spans="1:10" ht="12.75" customHeight="1">
      <c r="B72" s="865"/>
      <c r="C72" s="76"/>
      <c r="D72" s="76"/>
      <c r="E72" s="76"/>
      <c r="F72" s="76"/>
      <c r="G72" s="866"/>
    </row>
    <row r="73" spans="1:10" ht="12.75" customHeight="1">
      <c r="B73" s="865"/>
      <c r="C73" s="76"/>
      <c r="D73" s="76"/>
      <c r="E73" s="76"/>
      <c r="F73" s="76"/>
      <c r="G73" s="866"/>
    </row>
    <row r="74" spans="1:10" ht="12.75" customHeight="1">
      <c r="B74" s="865"/>
      <c r="C74" s="76"/>
      <c r="D74" s="76"/>
      <c r="E74" s="76"/>
      <c r="F74" s="76"/>
      <c r="G74" s="866"/>
    </row>
    <row r="75" spans="1:10" ht="12.75" customHeight="1">
      <c r="B75" s="865"/>
      <c r="C75" s="76"/>
      <c r="D75" s="76"/>
      <c r="E75" s="76"/>
      <c r="F75" s="76"/>
      <c r="G75" s="866"/>
    </row>
    <row r="76" spans="1:10" ht="12.75" customHeight="1">
      <c r="B76" s="865"/>
      <c r="C76" s="76"/>
      <c r="D76" s="76"/>
      <c r="E76" s="76"/>
      <c r="F76" s="76"/>
      <c r="G76" s="866"/>
    </row>
    <row r="77" spans="1:10" ht="12.75" customHeight="1">
      <c r="B77" s="865"/>
      <c r="C77" s="76"/>
      <c r="D77" s="76"/>
      <c r="E77" s="76"/>
      <c r="F77" s="76"/>
      <c r="G77" s="866"/>
    </row>
    <row r="78" spans="1:10" ht="12.75" customHeight="1">
      <c r="B78" s="865"/>
      <c r="C78" s="76"/>
      <c r="D78" s="76"/>
      <c r="E78" s="76"/>
      <c r="F78" s="76"/>
      <c r="G78" s="866"/>
    </row>
    <row r="79" spans="1:10" ht="12.75" customHeight="1">
      <c r="B79" s="865"/>
      <c r="C79" s="76"/>
      <c r="D79" s="76"/>
      <c r="E79" s="76"/>
      <c r="F79" s="76"/>
      <c r="G79" s="866"/>
    </row>
    <row r="80" spans="1:10" ht="12.75" customHeight="1">
      <c r="A80" s="313"/>
      <c r="B80" s="865"/>
      <c r="C80" s="76"/>
      <c r="D80" s="76"/>
      <c r="E80" s="76"/>
      <c r="F80" s="76"/>
      <c r="G80" s="866"/>
    </row>
    <row r="81" spans="1:7" ht="12.75" customHeight="1">
      <c r="A81" s="313"/>
      <c r="B81" s="865"/>
      <c r="C81" s="76"/>
      <c r="D81" s="76"/>
      <c r="E81" s="76"/>
      <c r="F81" s="76"/>
      <c r="G81" s="866"/>
    </row>
    <row r="82" spans="1:7" ht="12.75" customHeight="1">
      <c r="A82" s="313"/>
      <c r="B82" s="865"/>
      <c r="C82" s="76"/>
      <c r="D82" s="76"/>
      <c r="E82" s="76"/>
      <c r="F82" s="76"/>
      <c r="G82" s="866"/>
    </row>
    <row r="83" spans="1:7" ht="12.75" customHeight="1">
      <c r="A83" s="835"/>
      <c r="B83" s="865"/>
      <c r="C83" s="76"/>
      <c r="D83" s="76"/>
      <c r="E83" s="76"/>
      <c r="F83" s="76"/>
      <c r="G83" s="866"/>
    </row>
    <row r="84" spans="1:7">
      <c r="A84" s="835"/>
      <c r="B84" s="865"/>
      <c r="C84" s="76"/>
      <c r="D84" s="76"/>
      <c r="E84" s="76"/>
      <c r="F84" s="76"/>
      <c r="G84" s="866"/>
    </row>
    <row r="85" spans="1:7">
      <c r="A85" s="835"/>
      <c r="B85" s="865"/>
      <c r="C85" s="76"/>
      <c r="D85" s="76"/>
      <c r="E85" s="76"/>
      <c r="F85" s="76"/>
      <c r="G85" s="866"/>
    </row>
    <row r="86" spans="1:7">
      <c r="A86" s="835"/>
      <c r="B86" s="865"/>
      <c r="C86" s="76"/>
      <c r="D86" s="76"/>
      <c r="E86" s="76"/>
      <c r="F86" s="76"/>
      <c r="G86" s="866"/>
    </row>
    <row r="87" spans="1:7">
      <c r="A87" s="835"/>
      <c r="B87" s="865"/>
      <c r="C87" s="76"/>
      <c r="D87" s="76"/>
      <c r="E87" s="76"/>
      <c r="F87" s="76"/>
      <c r="G87" s="866"/>
    </row>
    <row r="88" spans="1:7">
      <c r="A88" s="835"/>
    </row>
    <row r="89" spans="1:7">
      <c r="A89" s="835"/>
    </row>
    <row r="90" spans="1:7">
      <c r="A90" s="838"/>
    </row>
    <row r="91" spans="1:7">
      <c r="A91" s="838"/>
    </row>
    <row r="92" spans="1:7">
      <c r="A92" s="838"/>
    </row>
    <row r="93" spans="1:7">
      <c r="A93" s="838"/>
    </row>
    <row r="94" spans="1:7">
      <c r="A94" s="835"/>
    </row>
    <row r="95" spans="1:7">
      <c r="A95" s="835"/>
    </row>
    <row r="96" spans="1:7">
      <c r="A96" s="835"/>
    </row>
    <row r="97" spans="1:1">
      <c r="A97" s="835"/>
    </row>
    <row r="98" spans="1:1">
      <c r="A98" s="835"/>
    </row>
    <row r="99" spans="1:1">
      <c r="A99" s="838"/>
    </row>
    <row r="100" spans="1:1">
      <c r="A100" s="838"/>
    </row>
    <row r="101" spans="1:1">
      <c r="A101" s="838"/>
    </row>
    <row r="102" spans="1:1">
      <c r="A102" s="838"/>
    </row>
    <row r="103" spans="1:1">
      <c r="A103" s="183"/>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2"/>
  <sheetViews>
    <sheetView showGridLines="0" zoomScaleNormal="100" workbookViewId="0"/>
  </sheetViews>
  <sheetFormatPr defaultRowHeight="15"/>
  <cols>
    <col min="1" max="1" width="20" customWidth="1"/>
    <col min="2" max="2" width="5.5703125" style="247" bestFit="1" customWidth="1"/>
    <col min="3" max="3" width="7" style="247"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30" t="s">
        <v>971</v>
      </c>
      <c r="B1" s="130"/>
      <c r="C1" s="130"/>
      <c r="AS1" s="126" t="str">
        <f>Naslovnica!A20</f>
        <v>Siječanj 2025.</v>
      </c>
    </row>
    <row r="2" spans="1:45" ht="12.75" customHeight="1">
      <c r="A2" s="521" t="s">
        <v>972</v>
      </c>
      <c r="B2" s="521"/>
      <c r="C2" s="521"/>
      <c r="I2" s="487"/>
      <c r="AS2" s="498" t="str">
        <f>Naslovnica!A24</f>
        <v>January 2025</v>
      </c>
    </row>
    <row r="3" spans="1:45" ht="12.75" customHeight="1">
      <c r="B3" s="917"/>
      <c r="AS3" s="24"/>
    </row>
    <row r="4" spans="1:45" ht="12.75" customHeight="1">
      <c r="A4" s="313"/>
      <c r="B4" s="313"/>
      <c r="C4" s="313"/>
      <c r="D4" s="783"/>
      <c r="E4" s="783"/>
      <c r="F4" s="783"/>
      <c r="G4" s="783"/>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247"/>
      <c r="AS4" s="13" t="s">
        <v>1292</v>
      </c>
    </row>
    <row r="5" spans="1:45" s="1008" customFormat="1" ht="28.5" customHeight="1">
      <c r="A5" s="1038" t="s">
        <v>1507</v>
      </c>
      <c r="B5" s="1215" t="s">
        <v>1503</v>
      </c>
      <c r="C5" s="1216"/>
      <c r="D5" s="1216"/>
      <c r="E5" s="1216"/>
      <c r="F5" s="1216"/>
      <c r="G5" s="1216"/>
      <c r="H5" s="1216"/>
      <c r="I5" s="1216"/>
      <c r="J5" s="1216"/>
      <c r="K5" s="1216"/>
      <c r="L5" s="1216"/>
      <c r="M5" s="1216"/>
      <c r="N5" s="1216"/>
      <c r="O5" s="1217"/>
      <c r="P5" s="1215" t="s">
        <v>1504</v>
      </c>
      <c r="Q5" s="1216"/>
      <c r="R5" s="1216"/>
      <c r="S5" s="1216"/>
      <c r="T5" s="1216"/>
      <c r="U5" s="1216"/>
      <c r="V5" s="1216"/>
      <c r="W5" s="1217"/>
      <c r="X5" s="1218" t="s">
        <v>1505</v>
      </c>
      <c r="Y5" s="1219"/>
      <c r="Z5" s="1219"/>
      <c r="AA5" s="1219"/>
      <c r="AB5" s="1219"/>
      <c r="AC5" s="1219"/>
      <c r="AD5" s="1219"/>
      <c r="AE5" s="1219"/>
      <c r="AF5" s="1219"/>
      <c r="AG5" s="1219"/>
      <c r="AH5" s="1219"/>
      <c r="AI5" s="1220"/>
      <c r="AJ5" s="1218" t="s">
        <v>1506</v>
      </c>
      <c r="AK5" s="1219"/>
      <c r="AL5" s="1219"/>
      <c r="AM5" s="1219"/>
      <c r="AN5" s="1219"/>
      <c r="AO5" s="1219"/>
      <c r="AP5" s="1219"/>
      <c r="AQ5" s="1220"/>
      <c r="AR5" s="1213"/>
      <c r="AS5" s="1214"/>
    </row>
    <row r="6" spans="1:45" ht="56.25" customHeight="1">
      <c r="A6" s="1194" t="s">
        <v>524</v>
      </c>
      <c r="B6" s="1168" t="s">
        <v>820</v>
      </c>
      <c r="C6" s="1168"/>
      <c r="D6" s="1168" t="s">
        <v>807</v>
      </c>
      <c r="E6" s="1168"/>
      <c r="F6" s="1168" t="s">
        <v>821</v>
      </c>
      <c r="G6" s="1168"/>
      <c r="H6" s="1196" t="s">
        <v>822</v>
      </c>
      <c r="I6" s="1196"/>
      <c r="J6" s="1168" t="s">
        <v>174</v>
      </c>
      <c r="K6" s="1168"/>
      <c r="L6" s="1168" t="s">
        <v>175</v>
      </c>
      <c r="M6" s="1168"/>
      <c r="N6" s="1168" t="s">
        <v>176</v>
      </c>
      <c r="O6" s="1168"/>
      <c r="P6" s="1168" t="s">
        <v>177</v>
      </c>
      <c r="Q6" s="1168"/>
      <c r="R6" s="1168" t="s">
        <v>179</v>
      </c>
      <c r="S6" s="1168"/>
      <c r="T6" s="1168" t="s">
        <v>825</v>
      </c>
      <c r="U6" s="1168"/>
      <c r="V6" s="1168" t="s">
        <v>612</v>
      </c>
      <c r="W6" s="1168"/>
      <c r="X6" s="1168" t="s">
        <v>1268</v>
      </c>
      <c r="Y6" s="1168"/>
      <c r="Z6" s="1168" t="s">
        <v>180</v>
      </c>
      <c r="AA6" s="1168"/>
      <c r="AB6" s="1168" t="s">
        <v>824</v>
      </c>
      <c r="AC6" s="1168"/>
      <c r="AD6" s="1168" t="s">
        <v>827</v>
      </c>
      <c r="AE6" s="1168"/>
      <c r="AF6" s="1168" t="s">
        <v>215</v>
      </c>
      <c r="AG6" s="1168"/>
      <c r="AH6" s="1168" t="s">
        <v>214</v>
      </c>
      <c r="AI6" s="1168"/>
      <c r="AJ6" s="1168" t="s">
        <v>823</v>
      </c>
      <c r="AK6" s="1168"/>
      <c r="AL6" s="1168" t="s">
        <v>826</v>
      </c>
      <c r="AM6" s="1168"/>
      <c r="AN6" s="1168" t="s">
        <v>1508</v>
      </c>
      <c r="AO6" s="1168"/>
      <c r="AP6" s="1168" t="s">
        <v>1306</v>
      </c>
      <c r="AQ6" s="1168"/>
      <c r="AR6" s="1168" t="s">
        <v>408</v>
      </c>
      <c r="AS6" s="1168"/>
    </row>
    <row r="7" spans="1:45">
      <c r="A7" s="1194"/>
      <c r="B7" s="669" t="s">
        <v>31</v>
      </c>
      <c r="C7" s="669" t="s">
        <v>32</v>
      </c>
      <c r="D7" s="669" t="s">
        <v>31</v>
      </c>
      <c r="E7" s="669" t="s">
        <v>32</v>
      </c>
      <c r="F7" s="669" t="s">
        <v>31</v>
      </c>
      <c r="G7" s="669" t="s">
        <v>32</v>
      </c>
      <c r="H7" s="669" t="s">
        <v>31</v>
      </c>
      <c r="I7" s="669" t="s">
        <v>32</v>
      </c>
      <c r="J7" s="669" t="s">
        <v>31</v>
      </c>
      <c r="K7" s="669" t="s">
        <v>32</v>
      </c>
      <c r="L7" s="669" t="s">
        <v>32</v>
      </c>
      <c r="M7" s="669" t="s">
        <v>32</v>
      </c>
      <c r="N7" s="669" t="s">
        <v>31</v>
      </c>
      <c r="O7" s="669" t="s">
        <v>32</v>
      </c>
      <c r="P7" s="669" t="s">
        <v>31</v>
      </c>
      <c r="Q7" s="669" t="s">
        <v>32</v>
      </c>
      <c r="R7" s="669" t="s">
        <v>31</v>
      </c>
      <c r="S7" s="669" t="s">
        <v>32</v>
      </c>
      <c r="T7" s="669" t="s">
        <v>31</v>
      </c>
      <c r="U7" s="669" t="s">
        <v>32</v>
      </c>
      <c r="V7" s="669" t="s">
        <v>31</v>
      </c>
      <c r="W7" s="669" t="s">
        <v>32</v>
      </c>
      <c r="X7" s="669" t="s">
        <v>31</v>
      </c>
      <c r="Y7" s="669" t="s">
        <v>32</v>
      </c>
      <c r="Z7" s="669" t="s">
        <v>31</v>
      </c>
      <c r="AA7" s="669" t="s">
        <v>32</v>
      </c>
      <c r="AB7" s="669" t="s">
        <v>31</v>
      </c>
      <c r="AC7" s="669" t="s">
        <v>32</v>
      </c>
      <c r="AD7" s="669" t="s">
        <v>31</v>
      </c>
      <c r="AE7" s="669" t="s">
        <v>32</v>
      </c>
      <c r="AF7" s="669" t="s">
        <v>31</v>
      </c>
      <c r="AG7" s="669" t="s">
        <v>32</v>
      </c>
      <c r="AH7" s="669" t="s">
        <v>31</v>
      </c>
      <c r="AI7" s="669" t="s">
        <v>32</v>
      </c>
      <c r="AJ7" s="669" t="s">
        <v>31</v>
      </c>
      <c r="AK7" s="669" t="s">
        <v>32</v>
      </c>
      <c r="AL7" s="669" t="s">
        <v>31</v>
      </c>
      <c r="AM7" s="669" t="s">
        <v>32</v>
      </c>
      <c r="AN7" s="669" t="s">
        <v>31</v>
      </c>
      <c r="AO7" s="669" t="s">
        <v>32</v>
      </c>
      <c r="AP7" s="669" t="s">
        <v>31</v>
      </c>
      <c r="AQ7" s="669" t="s">
        <v>32</v>
      </c>
      <c r="AR7" s="669" t="s">
        <v>31</v>
      </c>
      <c r="AS7" s="669" t="s">
        <v>32</v>
      </c>
    </row>
    <row r="8" spans="1:45">
      <c r="A8" s="1194"/>
      <c r="B8" s="670" t="s">
        <v>29</v>
      </c>
      <c r="C8" s="670" t="s">
        <v>30</v>
      </c>
      <c r="D8" s="670" t="s">
        <v>29</v>
      </c>
      <c r="E8" s="670" t="s">
        <v>30</v>
      </c>
      <c r="F8" s="670" t="s">
        <v>29</v>
      </c>
      <c r="G8" s="670" t="s">
        <v>30</v>
      </c>
      <c r="H8" s="670" t="s">
        <v>29</v>
      </c>
      <c r="I8" s="670" t="s">
        <v>30</v>
      </c>
      <c r="J8" s="670" t="s">
        <v>29</v>
      </c>
      <c r="K8" s="670" t="s">
        <v>30</v>
      </c>
      <c r="L8" s="670" t="s">
        <v>30</v>
      </c>
      <c r="M8" s="670" t="s">
        <v>30</v>
      </c>
      <c r="N8" s="670" t="s">
        <v>29</v>
      </c>
      <c r="O8" s="670" t="s">
        <v>30</v>
      </c>
      <c r="P8" s="670" t="s">
        <v>29</v>
      </c>
      <c r="Q8" s="670" t="s">
        <v>30</v>
      </c>
      <c r="R8" s="670" t="s">
        <v>29</v>
      </c>
      <c r="S8" s="670" t="s">
        <v>30</v>
      </c>
      <c r="T8" s="670" t="s">
        <v>29</v>
      </c>
      <c r="U8" s="670" t="s">
        <v>30</v>
      </c>
      <c r="V8" s="670" t="s">
        <v>29</v>
      </c>
      <c r="W8" s="670" t="s">
        <v>30</v>
      </c>
      <c r="X8" s="670" t="s">
        <v>29</v>
      </c>
      <c r="Y8" s="670" t="s">
        <v>30</v>
      </c>
      <c r="Z8" s="670" t="s">
        <v>29</v>
      </c>
      <c r="AA8" s="670" t="s">
        <v>30</v>
      </c>
      <c r="AB8" s="670" t="s">
        <v>29</v>
      </c>
      <c r="AC8" s="670" t="s">
        <v>30</v>
      </c>
      <c r="AD8" s="670" t="s">
        <v>29</v>
      </c>
      <c r="AE8" s="670" t="s">
        <v>30</v>
      </c>
      <c r="AF8" s="670" t="s">
        <v>29</v>
      </c>
      <c r="AG8" s="670" t="s">
        <v>30</v>
      </c>
      <c r="AH8" s="670" t="s">
        <v>29</v>
      </c>
      <c r="AI8" s="670" t="s">
        <v>30</v>
      </c>
      <c r="AJ8" s="670" t="s">
        <v>29</v>
      </c>
      <c r="AK8" s="670" t="s">
        <v>30</v>
      </c>
      <c r="AL8" s="670" t="s">
        <v>29</v>
      </c>
      <c r="AM8" s="670" t="s">
        <v>30</v>
      </c>
      <c r="AN8" s="670" t="s">
        <v>29</v>
      </c>
      <c r="AO8" s="670" t="s">
        <v>30</v>
      </c>
      <c r="AP8" s="670" t="s">
        <v>29</v>
      </c>
      <c r="AQ8" s="670" t="s">
        <v>30</v>
      </c>
      <c r="AR8" s="670" t="s">
        <v>29</v>
      </c>
      <c r="AS8" s="670" t="s">
        <v>30</v>
      </c>
    </row>
    <row r="9" spans="1:45" ht="18">
      <c r="A9" s="344" t="s">
        <v>409</v>
      </c>
      <c r="B9" s="362">
        <v>58.601699999999994</v>
      </c>
      <c r="C9" s="363">
        <v>1.170032259668804E-2</v>
      </c>
      <c r="D9" s="362">
        <v>55.614659999999994</v>
      </c>
      <c r="E9" s="363">
        <v>1.1757793321406135E-2</v>
      </c>
      <c r="F9" s="362">
        <v>56.391760000000005</v>
      </c>
      <c r="G9" s="363">
        <v>1.3024839735261477E-2</v>
      </c>
      <c r="H9" s="362">
        <v>168.21815000000004</v>
      </c>
      <c r="I9" s="363">
        <v>9.7005808405736596E-3</v>
      </c>
      <c r="J9" s="362">
        <v>15.355449999999999</v>
      </c>
      <c r="K9" s="363">
        <v>1.1605499553176798E-2</v>
      </c>
      <c r="L9" s="362">
        <v>552.40254000000004</v>
      </c>
      <c r="M9" s="363">
        <v>1.7336918303651933E-2</v>
      </c>
      <c r="N9" s="362">
        <v>169.4845</v>
      </c>
      <c r="O9" s="363">
        <v>9.8829504123621233E-3</v>
      </c>
      <c r="P9" s="362">
        <v>146.61868999999999</v>
      </c>
      <c r="Q9" s="363">
        <v>1.0261140750993355E-2</v>
      </c>
      <c r="R9" s="362">
        <v>303.02956</v>
      </c>
      <c r="S9" s="363">
        <v>6.7463633224100579E-3</v>
      </c>
      <c r="T9" s="362">
        <v>453.45317</v>
      </c>
      <c r="U9" s="363">
        <v>1.294237406746066E-2</v>
      </c>
      <c r="V9" s="362">
        <v>110.90853000000001</v>
      </c>
      <c r="W9" s="363">
        <v>8.9814470847168863E-3</v>
      </c>
      <c r="X9" s="362">
        <v>61.333980000000004</v>
      </c>
      <c r="Y9" s="363">
        <v>7.0311945708164181E-2</v>
      </c>
      <c r="Z9" s="362">
        <v>370.99257000000006</v>
      </c>
      <c r="AA9" s="363">
        <v>6.388333259220294E-2</v>
      </c>
      <c r="AB9" s="362">
        <v>533.20676000000003</v>
      </c>
      <c r="AC9" s="363">
        <v>4.0507235350227655E-2</v>
      </c>
      <c r="AD9" s="362">
        <v>47.388419999999989</v>
      </c>
      <c r="AE9" s="363">
        <v>6.6868665026939805E-2</v>
      </c>
      <c r="AF9" s="362">
        <v>50.335270000000001</v>
      </c>
      <c r="AG9" s="363">
        <v>9.3297852598376224E-2</v>
      </c>
      <c r="AH9" s="362">
        <v>365.80841999999996</v>
      </c>
      <c r="AI9" s="363">
        <v>3.8165788060472765E-2</v>
      </c>
      <c r="AJ9" s="362">
        <v>174.30448999999999</v>
      </c>
      <c r="AK9" s="363">
        <v>1.6413581951907903E-2</v>
      </c>
      <c r="AL9" s="362">
        <v>132.02185999999998</v>
      </c>
      <c r="AM9" s="363">
        <v>2.0200098883002438E-2</v>
      </c>
      <c r="AN9" s="362">
        <v>143.14591000000001</v>
      </c>
      <c r="AO9" s="363">
        <v>1.7197877010338331E-2</v>
      </c>
      <c r="AP9" s="362">
        <v>230.75781999999998</v>
      </c>
      <c r="AQ9" s="363">
        <v>2.4725675966303842E-2</v>
      </c>
      <c r="AR9" s="362">
        <v>4199.3742099999999</v>
      </c>
      <c r="AS9" s="363">
        <v>1.6544521924187323E-2</v>
      </c>
    </row>
    <row r="10" spans="1:45" ht="18">
      <c r="A10" s="344" t="s">
        <v>410</v>
      </c>
      <c r="B10" s="362">
        <v>0.93336999999940395</v>
      </c>
      <c r="C10" s="363">
        <v>1.8635517573831038E-4</v>
      </c>
      <c r="D10" s="362">
        <v>1.0420100000009314</v>
      </c>
      <c r="E10" s="363">
        <v>2.2029691845368396E-4</v>
      </c>
      <c r="F10" s="362">
        <v>1.2031199999997917</v>
      </c>
      <c r="G10" s="363">
        <v>2.7788537159125859E-4</v>
      </c>
      <c r="H10" s="362">
        <v>3.7694100000101316</v>
      </c>
      <c r="I10" s="363">
        <v>2.1736932920951175E-4</v>
      </c>
      <c r="J10" s="362">
        <v>2.3900000000139698E-2</v>
      </c>
      <c r="K10" s="363">
        <v>1.8063387222292198E-5</v>
      </c>
      <c r="L10" s="362">
        <v>6.7156699999950797</v>
      </c>
      <c r="M10" s="363">
        <v>2.1076844097096454E-4</v>
      </c>
      <c r="N10" s="362">
        <v>4.1303199999993305</v>
      </c>
      <c r="O10" s="363">
        <v>2.4084649479557665E-4</v>
      </c>
      <c r="P10" s="362">
        <v>0.87611000000000006</v>
      </c>
      <c r="Q10" s="363">
        <v>6.1314747958481896E-5</v>
      </c>
      <c r="R10" s="362">
        <v>2.6945999999999999</v>
      </c>
      <c r="S10" s="363">
        <v>5.999002410380737E-5</v>
      </c>
      <c r="T10" s="362">
        <v>2.1350700000000002</v>
      </c>
      <c r="U10" s="363">
        <v>6.0938761548878868E-5</v>
      </c>
      <c r="V10" s="362">
        <v>1.09901</v>
      </c>
      <c r="W10" s="363">
        <v>8.8998566301209692E-5</v>
      </c>
      <c r="X10" s="362">
        <v>0</v>
      </c>
      <c r="Y10" s="363">
        <v>0</v>
      </c>
      <c r="Z10" s="362">
        <v>1.39815</v>
      </c>
      <c r="AA10" s="363">
        <v>2.4075544548988819E-4</v>
      </c>
      <c r="AB10" s="362">
        <v>3.4894000000000003</v>
      </c>
      <c r="AC10" s="363">
        <v>2.6508656235169336E-4</v>
      </c>
      <c r="AD10" s="362">
        <v>0.27485000000000004</v>
      </c>
      <c r="AE10" s="363">
        <v>3.8783425534454226E-4</v>
      </c>
      <c r="AF10" s="362">
        <v>7.17E-2</v>
      </c>
      <c r="AG10" s="363">
        <v>1.3289798646761157E-4</v>
      </c>
      <c r="AH10" s="362">
        <v>1.25475</v>
      </c>
      <c r="AI10" s="363">
        <v>1.3091148248823306E-4</v>
      </c>
      <c r="AJ10" s="362">
        <v>1.7681999999951512</v>
      </c>
      <c r="AK10" s="363">
        <v>1.6650457832316292E-4</v>
      </c>
      <c r="AL10" s="362">
        <v>1.2323200000016368</v>
      </c>
      <c r="AM10" s="363">
        <v>1.8855200082421676E-4</v>
      </c>
      <c r="AN10" s="362">
        <v>1.6226600000008549</v>
      </c>
      <c r="AO10" s="363">
        <v>1.9495008351695339E-4</v>
      </c>
      <c r="AP10" s="362">
        <v>1.6799899999968693</v>
      </c>
      <c r="AQ10" s="363">
        <v>1.8001075051997538E-4</v>
      </c>
      <c r="AR10" s="362">
        <v>37.414609999961861</v>
      </c>
      <c r="AS10" s="363">
        <v>1.4740454279002851E-4</v>
      </c>
    </row>
    <row r="11" spans="1:45" ht="18">
      <c r="A11" s="344" t="s">
        <v>411</v>
      </c>
      <c r="B11" s="362">
        <v>4958.6403899999996</v>
      </c>
      <c r="C11" s="363">
        <v>0.99003428576247776</v>
      </c>
      <c r="D11" s="362">
        <v>4683.1531499999992</v>
      </c>
      <c r="E11" s="363">
        <v>0.99009050545651267</v>
      </c>
      <c r="F11" s="362">
        <v>4277.9584500000001</v>
      </c>
      <c r="G11" s="363">
        <v>0.98808271288850702</v>
      </c>
      <c r="H11" s="362">
        <v>17199.198769999999</v>
      </c>
      <c r="I11" s="363">
        <v>0.99182055005051473</v>
      </c>
      <c r="J11" s="362">
        <v>1309.0672499999998</v>
      </c>
      <c r="K11" s="363">
        <v>0.98938027768338777</v>
      </c>
      <c r="L11" s="362">
        <v>31359.098310000005</v>
      </c>
      <c r="M11" s="363">
        <v>0.98419193633081314</v>
      </c>
      <c r="N11" s="362">
        <v>17031.990300000001</v>
      </c>
      <c r="O11" s="363">
        <v>0.99316642854498616</v>
      </c>
      <c r="P11" s="362">
        <v>14175.14496</v>
      </c>
      <c r="Q11" s="363">
        <v>0.99205058782269895</v>
      </c>
      <c r="R11" s="362">
        <v>44653.570989999993</v>
      </c>
      <c r="S11" s="363">
        <v>0.99412484228129339</v>
      </c>
      <c r="T11" s="362">
        <v>34622.732389999997</v>
      </c>
      <c r="U11" s="363">
        <v>0.9881954377537292</v>
      </c>
      <c r="V11" s="362">
        <v>12250.999330000001</v>
      </c>
      <c r="W11" s="363">
        <v>0.99209413574679084</v>
      </c>
      <c r="X11" s="362">
        <v>811.71581999999989</v>
      </c>
      <c r="Y11" s="363">
        <v>0.93053342806545336</v>
      </c>
      <c r="Z11" s="362">
        <v>5461.3017499999996</v>
      </c>
      <c r="AA11" s="363">
        <v>0.94041278530626604</v>
      </c>
      <c r="AB11" s="362">
        <v>12647.111369999999</v>
      </c>
      <c r="AC11" s="363">
        <v>0.96078961332960233</v>
      </c>
      <c r="AD11" s="362">
        <v>661.61113</v>
      </c>
      <c r="AE11" s="363">
        <v>0.93358362718286747</v>
      </c>
      <c r="AF11" s="362">
        <v>489.56405000000007</v>
      </c>
      <c r="AG11" s="363">
        <v>0.90742087157502271</v>
      </c>
      <c r="AH11" s="362">
        <v>9266.8157900000006</v>
      </c>
      <c r="AI11" s="363">
        <v>0.96683211238435285</v>
      </c>
      <c r="AJ11" s="362">
        <v>10455.132160000001</v>
      </c>
      <c r="AK11" s="363">
        <v>0.98451949531643113</v>
      </c>
      <c r="AL11" s="362">
        <v>6431.1354099999999</v>
      </c>
      <c r="AM11" s="363">
        <v>0.98400046183244527</v>
      </c>
      <c r="AN11" s="362">
        <v>8204.9973800000007</v>
      </c>
      <c r="AO11" s="363">
        <v>0.98576715053464137</v>
      </c>
      <c r="AP11" s="362">
        <v>9116.9900899999993</v>
      </c>
      <c r="AQ11" s="363">
        <v>0.97688452228116607</v>
      </c>
      <c r="AR11" s="362">
        <v>250067.92923999997</v>
      </c>
      <c r="AS11" s="363">
        <v>0.98520735017975536</v>
      </c>
    </row>
    <row r="12" spans="1:45" ht="18.75">
      <c r="A12" s="344" t="s">
        <v>412</v>
      </c>
      <c r="B12" s="364">
        <v>3807.4189599999995</v>
      </c>
      <c r="C12" s="365">
        <v>0.76018323858772818</v>
      </c>
      <c r="D12" s="364">
        <v>3602.0979699999998</v>
      </c>
      <c r="E12" s="365">
        <v>0.76153883624779151</v>
      </c>
      <c r="F12" s="364">
        <v>3389.62329</v>
      </c>
      <c r="G12" s="365">
        <v>0.78290339076417781</v>
      </c>
      <c r="H12" s="364">
        <v>13385.882639999998</v>
      </c>
      <c r="I12" s="365">
        <v>0.77191930045450807</v>
      </c>
      <c r="J12" s="364">
        <v>1154.3608499999998</v>
      </c>
      <c r="K12" s="365">
        <v>0.87245468735073128</v>
      </c>
      <c r="L12" s="364">
        <v>24024.059170000004</v>
      </c>
      <c r="M12" s="365">
        <v>0.75398485885381727</v>
      </c>
      <c r="N12" s="364">
        <v>13295.620989999999</v>
      </c>
      <c r="O12" s="365">
        <v>0.77529191722978208</v>
      </c>
      <c r="P12" s="364">
        <v>4517.93851</v>
      </c>
      <c r="Q12" s="365">
        <v>0.31618890439849928</v>
      </c>
      <c r="R12" s="364">
        <v>14726.71307</v>
      </c>
      <c r="S12" s="365">
        <v>0.32786160173649337</v>
      </c>
      <c r="T12" s="364">
        <v>11664.55436</v>
      </c>
      <c r="U12" s="365">
        <v>0.33292749030147739</v>
      </c>
      <c r="V12" s="364">
        <v>4215.1100999999999</v>
      </c>
      <c r="W12" s="365">
        <v>0.34134244065272257</v>
      </c>
      <c r="X12" s="364">
        <v>331.50562999999994</v>
      </c>
      <c r="Y12" s="365">
        <v>0.38003087128066293</v>
      </c>
      <c r="Z12" s="364">
        <v>3341.0636299999996</v>
      </c>
      <c r="AA12" s="365">
        <v>0.57531685631063401</v>
      </c>
      <c r="AB12" s="364">
        <v>6847.1563699999988</v>
      </c>
      <c r="AC12" s="365">
        <v>0.52017227718455861</v>
      </c>
      <c r="AD12" s="364">
        <v>347.31509</v>
      </c>
      <c r="AE12" s="365">
        <v>0.49008800909613481</v>
      </c>
      <c r="AF12" s="364">
        <v>328.44074000000006</v>
      </c>
      <c r="AG12" s="365">
        <v>0.60877424016642034</v>
      </c>
      <c r="AH12" s="364">
        <v>7039.7315000000008</v>
      </c>
      <c r="AI12" s="365">
        <v>0.73447434706843018</v>
      </c>
      <c r="AJ12" s="364">
        <v>6640.0422700000008</v>
      </c>
      <c r="AK12" s="365">
        <v>0.625267185961633</v>
      </c>
      <c r="AL12" s="364">
        <v>3991.1425799999997</v>
      </c>
      <c r="AM12" s="365">
        <v>0.61066761801539138</v>
      </c>
      <c r="AN12" s="364">
        <v>5143.2331000000004</v>
      </c>
      <c r="AO12" s="365">
        <v>0.61791978750424048</v>
      </c>
      <c r="AP12" s="364">
        <v>5680.43523</v>
      </c>
      <c r="AQ12" s="365">
        <v>0.60865803310395572</v>
      </c>
      <c r="AR12" s="364">
        <v>137473.44604999997</v>
      </c>
      <c r="AS12" s="365">
        <v>0.54161223278260962</v>
      </c>
    </row>
    <row r="13" spans="1:45" ht="19.5">
      <c r="A13" s="351" t="s">
        <v>413</v>
      </c>
      <c r="B13" s="364">
        <v>1147.9230600000001</v>
      </c>
      <c r="C13" s="365">
        <v>0.22919249984517995</v>
      </c>
      <c r="D13" s="364">
        <v>1145.26881</v>
      </c>
      <c r="E13" s="365">
        <v>0.24212741686153891</v>
      </c>
      <c r="F13" s="364">
        <v>1161.8837500000002</v>
      </c>
      <c r="G13" s="365">
        <v>0.26836100938780083</v>
      </c>
      <c r="H13" s="364">
        <v>4328.5742099999998</v>
      </c>
      <c r="I13" s="365">
        <v>0.24961446816843039</v>
      </c>
      <c r="J13" s="364">
        <v>80.886099999999999</v>
      </c>
      <c r="K13" s="365">
        <v>6.113292657709242E-2</v>
      </c>
      <c r="L13" s="364">
        <v>7594.1541500000003</v>
      </c>
      <c r="M13" s="365">
        <v>0.23833929164027612</v>
      </c>
      <c r="N13" s="364">
        <v>4368.5846400000009</v>
      </c>
      <c r="O13" s="365">
        <v>0.25474014065785866</v>
      </c>
      <c r="P13" s="364">
        <v>1525.10672</v>
      </c>
      <c r="Q13" s="365">
        <v>0.10673492386411182</v>
      </c>
      <c r="R13" s="364">
        <v>4737.57143</v>
      </c>
      <c r="S13" s="365">
        <v>0.10547280645706567</v>
      </c>
      <c r="T13" s="364">
        <v>3727.5877600000003</v>
      </c>
      <c r="U13" s="365">
        <v>0.10639210033355324</v>
      </c>
      <c r="V13" s="364">
        <v>1248.6773400000002</v>
      </c>
      <c r="W13" s="365">
        <v>0.10111872779393107</v>
      </c>
      <c r="X13" s="364">
        <v>82.823800000000006</v>
      </c>
      <c r="Y13" s="365">
        <v>9.4947409722047196E-2</v>
      </c>
      <c r="Z13" s="364">
        <v>1263.1494</v>
      </c>
      <c r="AA13" s="365">
        <v>0.21750892001379321</v>
      </c>
      <c r="AB13" s="364">
        <v>3092.2612399999998</v>
      </c>
      <c r="AC13" s="365">
        <v>0.23491628990800265</v>
      </c>
      <c r="AD13" s="364">
        <v>176.80383</v>
      </c>
      <c r="AE13" s="365">
        <v>0.24948365199240691</v>
      </c>
      <c r="AF13" s="364">
        <v>53.741769999999995</v>
      </c>
      <c r="AG13" s="365">
        <v>9.9611897101889724E-2</v>
      </c>
      <c r="AH13" s="364">
        <v>1218.8161400000004</v>
      </c>
      <c r="AI13" s="365">
        <v>0.12716240507510329</v>
      </c>
      <c r="AJ13" s="364">
        <v>1899.05547</v>
      </c>
      <c r="AK13" s="365">
        <v>0.17882673354004811</v>
      </c>
      <c r="AL13" s="364">
        <v>1361.8929500000002</v>
      </c>
      <c r="AM13" s="365">
        <v>0.20837740248519376</v>
      </c>
      <c r="AN13" s="364">
        <v>1616.3569299999999</v>
      </c>
      <c r="AO13" s="365">
        <v>0.19419281827156668</v>
      </c>
      <c r="AP13" s="364">
        <v>1699.36502</v>
      </c>
      <c r="AQ13" s="365">
        <v>0.18208678186070335</v>
      </c>
      <c r="AR13" s="364">
        <v>43530.484519999998</v>
      </c>
      <c r="AS13" s="365">
        <v>0.17149961387023827</v>
      </c>
    </row>
    <row r="14" spans="1:45" ht="19.5">
      <c r="A14" s="351" t="s">
        <v>414</v>
      </c>
      <c r="B14" s="364">
        <v>2398.6330399999997</v>
      </c>
      <c r="C14" s="365">
        <v>0.47890727332269417</v>
      </c>
      <c r="D14" s="364">
        <v>2224.8624099999997</v>
      </c>
      <c r="E14" s="365">
        <v>0.47037008560954174</v>
      </c>
      <c r="F14" s="364">
        <v>2212.43129</v>
      </c>
      <c r="G14" s="365">
        <v>0.51100662539221697</v>
      </c>
      <c r="H14" s="364">
        <v>8262.4928999999993</v>
      </c>
      <c r="I14" s="365">
        <v>0.47647046600569476</v>
      </c>
      <c r="J14" s="364">
        <v>952.89996999999971</v>
      </c>
      <c r="K14" s="365">
        <v>0.72019251640669468</v>
      </c>
      <c r="L14" s="364">
        <v>15371.169380000005</v>
      </c>
      <c r="M14" s="365">
        <v>0.48241760034748615</v>
      </c>
      <c r="N14" s="364">
        <v>8393.0346399999999</v>
      </c>
      <c r="O14" s="365">
        <v>0.48941316259809942</v>
      </c>
      <c r="P14" s="364">
        <v>2346.57627</v>
      </c>
      <c r="Q14" s="365">
        <v>0.16422564810401039</v>
      </c>
      <c r="R14" s="364">
        <v>7980.1703500000012</v>
      </c>
      <c r="S14" s="365">
        <v>0.1776629598637976</v>
      </c>
      <c r="T14" s="364">
        <v>6338.0345299999999</v>
      </c>
      <c r="U14" s="365">
        <v>0.18089897516813525</v>
      </c>
      <c r="V14" s="364">
        <v>2302.9766600000003</v>
      </c>
      <c r="W14" s="365">
        <v>0.18649659326589246</v>
      </c>
      <c r="X14" s="364">
        <v>196.19836999999998</v>
      </c>
      <c r="Y14" s="365">
        <v>0.2249175602083919</v>
      </c>
      <c r="Z14" s="364">
        <v>1975.3115700000001</v>
      </c>
      <c r="AA14" s="365">
        <v>0.34014019741564244</v>
      </c>
      <c r="AB14" s="364">
        <v>3468.4767900000002</v>
      </c>
      <c r="AC14" s="365">
        <v>0.26349704500995474</v>
      </c>
      <c r="AD14" s="364">
        <v>133.13842</v>
      </c>
      <c r="AE14" s="365">
        <v>0.18786843725104205</v>
      </c>
      <c r="AF14" s="364">
        <v>266.87504000000001</v>
      </c>
      <c r="AG14" s="365">
        <v>0.49466046658944629</v>
      </c>
      <c r="AH14" s="364">
        <v>5207.8143700000001</v>
      </c>
      <c r="AI14" s="365">
        <v>0.54334544706134569</v>
      </c>
      <c r="AJ14" s="364">
        <v>2805.6123600000005</v>
      </c>
      <c r="AK14" s="365">
        <v>0.26419370147117693</v>
      </c>
      <c r="AL14" s="364">
        <v>1807.1334899999993</v>
      </c>
      <c r="AM14" s="365">
        <v>0.27650174897388424</v>
      </c>
      <c r="AN14" s="364">
        <v>2318.5293600000005</v>
      </c>
      <c r="AO14" s="365">
        <v>0.27855341992054433</v>
      </c>
      <c r="AP14" s="364">
        <v>3170.2816100000005</v>
      </c>
      <c r="AQ14" s="365">
        <v>0.33969533864894402</v>
      </c>
      <c r="AR14" s="364">
        <v>80132.652819999988</v>
      </c>
      <c r="AS14" s="365">
        <v>0.31570333224096758</v>
      </c>
    </row>
    <row r="15" spans="1:45" ht="19.5">
      <c r="A15" s="351" t="s">
        <v>415</v>
      </c>
      <c r="B15" s="364">
        <v>0</v>
      </c>
      <c r="C15" s="365">
        <v>0</v>
      </c>
      <c r="D15" s="364">
        <v>0</v>
      </c>
      <c r="E15" s="365">
        <v>0</v>
      </c>
      <c r="F15" s="364">
        <v>0</v>
      </c>
      <c r="G15" s="365">
        <v>0</v>
      </c>
      <c r="H15" s="364">
        <v>0</v>
      </c>
      <c r="I15" s="365">
        <v>0</v>
      </c>
      <c r="J15" s="364">
        <v>0</v>
      </c>
      <c r="K15" s="365">
        <v>0</v>
      </c>
      <c r="L15" s="364">
        <v>0</v>
      </c>
      <c r="M15" s="365">
        <v>0</v>
      </c>
      <c r="N15" s="364">
        <v>0</v>
      </c>
      <c r="O15" s="365">
        <v>0</v>
      </c>
      <c r="P15" s="364">
        <v>0</v>
      </c>
      <c r="Q15" s="365">
        <v>0</v>
      </c>
      <c r="R15" s="364">
        <v>0</v>
      </c>
      <c r="S15" s="365">
        <v>0</v>
      </c>
      <c r="T15" s="364">
        <v>0</v>
      </c>
      <c r="U15" s="365">
        <v>0</v>
      </c>
      <c r="V15" s="364">
        <v>64.818559999999991</v>
      </c>
      <c r="W15" s="365">
        <v>5.2490504269378235E-3</v>
      </c>
      <c r="X15" s="364">
        <v>0</v>
      </c>
      <c r="Y15" s="365">
        <v>0</v>
      </c>
      <c r="Z15" s="364">
        <v>0</v>
      </c>
      <c r="AA15" s="365">
        <v>0</v>
      </c>
      <c r="AB15" s="364">
        <v>0</v>
      </c>
      <c r="AC15" s="365">
        <v>0</v>
      </c>
      <c r="AD15" s="364">
        <v>0</v>
      </c>
      <c r="AE15" s="365">
        <v>0</v>
      </c>
      <c r="AF15" s="364">
        <v>0</v>
      </c>
      <c r="AG15" s="365">
        <v>0</v>
      </c>
      <c r="AH15" s="364">
        <v>0</v>
      </c>
      <c r="AI15" s="365">
        <v>0</v>
      </c>
      <c r="AJ15" s="364">
        <v>0</v>
      </c>
      <c r="AK15" s="365">
        <v>0</v>
      </c>
      <c r="AL15" s="364">
        <v>0</v>
      </c>
      <c r="AM15" s="365">
        <v>0</v>
      </c>
      <c r="AN15" s="364">
        <v>0</v>
      </c>
      <c r="AO15" s="365">
        <v>0</v>
      </c>
      <c r="AP15" s="364">
        <v>0</v>
      </c>
      <c r="AQ15" s="365">
        <v>0</v>
      </c>
      <c r="AR15" s="364">
        <v>64.818559999999991</v>
      </c>
      <c r="AS15" s="365">
        <v>2.5536949873639656E-4</v>
      </c>
    </row>
    <row r="16" spans="1:45" ht="19.5">
      <c r="A16" s="351" t="s">
        <v>416</v>
      </c>
      <c r="B16" s="364">
        <v>15.308249999999999</v>
      </c>
      <c r="C16" s="365">
        <v>3.0564209466747501E-3</v>
      </c>
      <c r="D16" s="364">
        <v>15.308249999999999</v>
      </c>
      <c r="E16" s="365">
        <v>3.2363991726716565E-3</v>
      </c>
      <c r="F16" s="364">
        <v>15.308249999999999</v>
      </c>
      <c r="G16" s="365">
        <v>3.5357559841600345E-3</v>
      </c>
      <c r="H16" s="364">
        <v>47.965849999999996</v>
      </c>
      <c r="I16" s="365">
        <v>2.7660309277674849E-3</v>
      </c>
      <c r="J16" s="364">
        <v>15.308249999999999</v>
      </c>
      <c r="K16" s="365">
        <v>1.1569826252888629E-2</v>
      </c>
      <c r="L16" s="364">
        <v>186.20403999999999</v>
      </c>
      <c r="M16" s="365">
        <v>5.8439344418835162E-3</v>
      </c>
      <c r="N16" s="364">
        <v>47.965849999999996</v>
      </c>
      <c r="O16" s="365">
        <v>2.796976225181652E-3</v>
      </c>
      <c r="P16" s="364">
        <v>377.06854000000004</v>
      </c>
      <c r="Q16" s="365">
        <v>2.6389223377398671E-2</v>
      </c>
      <c r="R16" s="364">
        <v>1241.80675</v>
      </c>
      <c r="S16" s="365">
        <v>2.7646410177677834E-2</v>
      </c>
      <c r="T16" s="364">
        <v>1055.2888700000001</v>
      </c>
      <c r="U16" s="365">
        <v>3.0119854062918699E-2</v>
      </c>
      <c r="V16" s="364">
        <v>419.20638000000002</v>
      </c>
      <c r="W16" s="365">
        <v>3.3947613583425178E-2</v>
      </c>
      <c r="X16" s="364">
        <v>2.5951</v>
      </c>
      <c r="Y16" s="365">
        <v>2.9749664102550794E-3</v>
      </c>
      <c r="Z16" s="364">
        <v>81.699610000000007</v>
      </c>
      <c r="AA16" s="365">
        <v>1.4068323142652881E-2</v>
      </c>
      <c r="AB16" s="364">
        <v>262.98313999999999</v>
      </c>
      <c r="AC16" s="365">
        <v>1.9978591316287639E-2</v>
      </c>
      <c r="AD16" s="364">
        <v>19.92764</v>
      </c>
      <c r="AE16" s="365">
        <v>2.8119415754681149E-2</v>
      </c>
      <c r="AF16" s="364">
        <v>4.8212900000000003</v>
      </c>
      <c r="AG16" s="365">
        <v>8.9363979522514795E-3</v>
      </c>
      <c r="AH16" s="364">
        <v>577.58202000000006</v>
      </c>
      <c r="AI16" s="365">
        <v>6.0260704121736029E-2</v>
      </c>
      <c r="AJ16" s="364">
        <v>92.72453999999999</v>
      </c>
      <c r="AK16" s="365">
        <v>8.7315125172218021E-3</v>
      </c>
      <c r="AL16" s="364">
        <v>63.875099999999996</v>
      </c>
      <c r="AM16" s="365">
        <v>9.7732552484995228E-3</v>
      </c>
      <c r="AN16" s="364">
        <v>71.70335</v>
      </c>
      <c r="AO16" s="365">
        <v>8.614604458690037E-3</v>
      </c>
      <c r="AP16" s="364">
        <v>102.58067999999999</v>
      </c>
      <c r="AQ16" s="365">
        <v>1.0991508994508204E-2</v>
      </c>
      <c r="AR16" s="364">
        <v>4717.2317500000008</v>
      </c>
      <c r="AS16" s="365">
        <v>1.8584755777063158E-2</v>
      </c>
    </row>
    <row r="17" spans="1:45" ht="19.5">
      <c r="A17" s="352" t="s">
        <v>417</v>
      </c>
      <c r="B17" s="364">
        <v>0</v>
      </c>
      <c r="C17" s="365">
        <v>0</v>
      </c>
      <c r="D17" s="364">
        <v>0</v>
      </c>
      <c r="E17" s="365">
        <v>0</v>
      </c>
      <c r="F17" s="364">
        <v>0</v>
      </c>
      <c r="G17" s="365">
        <v>0</v>
      </c>
      <c r="H17" s="364">
        <v>0</v>
      </c>
      <c r="I17" s="365">
        <v>0</v>
      </c>
      <c r="J17" s="364">
        <v>0</v>
      </c>
      <c r="K17" s="365">
        <v>0</v>
      </c>
      <c r="L17" s="364">
        <v>0</v>
      </c>
      <c r="M17" s="365">
        <v>0</v>
      </c>
      <c r="N17" s="364">
        <v>0</v>
      </c>
      <c r="O17" s="365">
        <v>0</v>
      </c>
      <c r="P17" s="364">
        <v>0</v>
      </c>
      <c r="Q17" s="365">
        <v>0</v>
      </c>
      <c r="R17" s="364">
        <v>0</v>
      </c>
      <c r="S17" s="365">
        <v>0</v>
      </c>
      <c r="T17" s="364">
        <v>0</v>
      </c>
      <c r="U17" s="365">
        <v>0</v>
      </c>
      <c r="V17" s="364">
        <v>0</v>
      </c>
      <c r="W17" s="365">
        <v>0</v>
      </c>
      <c r="X17" s="364">
        <v>0</v>
      </c>
      <c r="Y17" s="365">
        <v>0</v>
      </c>
      <c r="Z17" s="364">
        <v>0</v>
      </c>
      <c r="AA17" s="365">
        <v>0</v>
      </c>
      <c r="AB17" s="364">
        <v>0</v>
      </c>
      <c r="AC17" s="365">
        <v>0</v>
      </c>
      <c r="AD17" s="364">
        <v>0</v>
      </c>
      <c r="AE17" s="365">
        <v>0</v>
      </c>
      <c r="AF17" s="364">
        <v>0</v>
      </c>
      <c r="AG17" s="365">
        <v>0</v>
      </c>
      <c r="AH17" s="364">
        <v>0</v>
      </c>
      <c r="AI17" s="365">
        <v>0</v>
      </c>
      <c r="AJ17" s="364">
        <v>0</v>
      </c>
      <c r="AK17" s="365">
        <v>0</v>
      </c>
      <c r="AL17" s="364">
        <v>0</v>
      </c>
      <c r="AM17" s="365">
        <v>0</v>
      </c>
      <c r="AN17" s="364">
        <v>0</v>
      </c>
      <c r="AO17" s="365">
        <v>0</v>
      </c>
      <c r="AP17" s="364">
        <v>0</v>
      </c>
      <c r="AQ17" s="365">
        <v>0</v>
      </c>
      <c r="AR17" s="364">
        <v>0</v>
      </c>
      <c r="AS17" s="365">
        <v>0</v>
      </c>
    </row>
    <row r="18" spans="1:45" s="247" customFormat="1" ht="19.5">
      <c r="A18" s="352" t="s">
        <v>418</v>
      </c>
      <c r="B18" s="364">
        <v>50.032710000000002</v>
      </c>
      <c r="C18" s="365">
        <v>9.9894516266002473E-3</v>
      </c>
      <c r="D18" s="364">
        <v>0</v>
      </c>
      <c r="E18" s="365">
        <v>0</v>
      </c>
      <c r="F18" s="364">
        <v>0</v>
      </c>
      <c r="G18" s="365">
        <v>0</v>
      </c>
      <c r="H18" s="364">
        <v>0</v>
      </c>
      <c r="I18" s="365">
        <v>0</v>
      </c>
      <c r="J18" s="364">
        <v>2.9586100000000002</v>
      </c>
      <c r="K18" s="365">
        <v>2.2360886221520311E-3</v>
      </c>
      <c r="L18" s="364">
        <v>0</v>
      </c>
      <c r="M18" s="365">
        <v>0</v>
      </c>
      <c r="N18" s="364">
        <v>0</v>
      </c>
      <c r="O18" s="365">
        <v>0</v>
      </c>
      <c r="P18" s="364">
        <v>269.18698000000001</v>
      </c>
      <c r="Q18" s="365">
        <v>1.8839109052978399E-2</v>
      </c>
      <c r="R18" s="364">
        <v>767.16453999999999</v>
      </c>
      <c r="S18" s="365">
        <v>1.7079425237952309E-2</v>
      </c>
      <c r="T18" s="364">
        <v>543.64319999999998</v>
      </c>
      <c r="U18" s="365">
        <v>1.5516560736870201E-2</v>
      </c>
      <c r="V18" s="364">
        <v>179.43116000000001</v>
      </c>
      <c r="W18" s="365">
        <v>1.4530455582536069E-2</v>
      </c>
      <c r="X18" s="364">
        <v>49.888359999999999</v>
      </c>
      <c r="Y18" s="365">
        <v>5.7190934939968824E-2</v>
      </c>
      <c r="Z18" s="364">
        <v>20.90305</v>
      </c>
      <c r="AA18" s="365">
        <v>3.599415738545512E-3</v>
      </c>
      <c r="AB18" s="364">
        <v>23.435200000000002</v>
      </c>
      <c r="AC18" s="365">
        <v>1.7803509503136366E-3</v>
      </c>
      <c r="AD18" s="364">
        <v>17.4452</v>
      </c>
      <c r="AE18" s="365">
        <v>2.4616504098004758E-2</v>
      </c>
      <c r="AF18" s="364">
        <v>3.00264</v>
      </c>
      <c r="AG18" s="365">
        <v>5.5654785228327645E-3</v>
      </c>
      <c r="AH18" s="364">
        <v>35.518970000000003</v>
      </c>
      <c r="AI18" s="365">
        <v>3.7057908102451293E-3</v>
      </c>
      <c r="AJ18" s="364">
        <v>381.52329000000003</v>
      </c>
      <c r="AK18" s="365">
        <v>3.5926577605525395E-2</v>
      </c>
      <c r="AL18" s="364">
        <v>155.1352</v>
      </c>
      <c r="AM18" s="365">
        <v>2.3736571960388683E-2</v>
      </c>
      <c r="AN18" s="364">
        <v>229.48117999999999</v>
      </c>
      <c r="AO18" s="365">
        <v>2.7570393801871894E-2</v>
      </c>
      <c r="AP18" s="364">
        <v>357.07158000000004</v>
      </c>
      <c r="AQ18" s="365">
        <v>3.8260181968507681E-2</v>
      </c>
      <c r="AR18" s="364">
        <v>3085.8218699999998</v>
      </c>
      <c r="AS18" s="365">
        <v>1.2157394180489505E-2</v>
      </c>
    </row>
    <row r="19" spans="1:45" ht="19.5">
      <c r="A19" s="353" t="s">
        <v>419</v>
      </c>
      <c r="B19" s="364">
        <v>0</v>
      </c>
      <c r="C19" s="365">
        <v>0</v>
      </c>
      <c r="D19" s="364">
        <v>0</v>
      </c>
      <c r="E19" s="365">
        <v>0</v>
      </c>
      <c r="F19" s="364">
        <v>0</v>
      </c>
      <c r="G19" s="365">
        <v>0</v>
      </c>
      <c r="H19" s="364">
        <v>0</v>
      </c>
      <c r="I19" s="365">
        <v>0</v>
      </c>
      <c r="J19" s="364">
        <v>0</v>
      </c>
      <c r="K19" s="365">
        <v>0</v>
      </c>
      <c r="L19" s="364">
        <v>0</v>
      </c>
      <c r="M19" s="365">
        <v>0</v>
      </c>
      <c r="N19" s="364">
        <v>0</v>
      </c>
      <c r="O19" s="365">
        <v>0</v>
      </c>
      <c r="P19" s="364">
        <v>0</v>
      </c>
      <c r="Q19" s="365">
        <v>0</v>
      </c>
      <c r="R19" s="364">
        <v>0</v>
      </c>
      <c r="S19" s="365">
        <v>0</v>
      </c>
      <c r="T19" s="364">
        <v>0</v>
      </c>
      <c r="U19" s="365">
        <v>0</v>
      </c>
      <c r="V19" s="364">
        <v>0</v>
      </c>
      <c r="W19" s="365">
        <v>0</v>
      </c>
      <c r="X19" s="364">
        <v>0</v>
      </c>
      <c r="Y19" s="365">
        <v>0</v>
      </c>
      <c r="Z19" s="364">
        <v>0</v>
      </c>
      <c r="AA19" s="365">
        <v>0</v>
      </c>
      <c r="AB19" s="364">
        <v>0</v>
      </c>
      <c r="AC19" s="365">
        <v>0</v>
      </c>
      <c r="AD19" s="364">
        <v>0</v>
      </c>
      <c r="AE19" s="365">
        <v>0</v>
      </c>
      <c r="AF19" s="364">
        <v>0</v>
      </c>
      <c r="AG19" s="365">
        <v>0</v>
      </c>
      <c r="AH19" s="364">
        <v>0</v>
      </c>
      <c r="AI19" s="365">
        <v>0</v>
      </c>
      <c r="AJ19" s="364">
        <v>0</v>
      </c>
      <c r="AK19" s="365">
        <v>0</v>
      </c>
      <c r="AL19" s="364">
        <v>0</v>
      </c>
      <c r="AM19" s="365">
        <v>0</v>
      </c>
      <c r="AN19" s="364">
        <v>0</v>
      </c>
      <c r="AO19" s="365">
        <v>0</v>
      </c>
      <c r="AP19" s="364">
        <v>0</v>
      </c>
      <c r="AQ19" s="365">
        <v>0</v>
      </c>
      <c r="AR19" s="364">
        <v>0</v>
      </c>
      <c r="AS19" s="365">
        <v>0</v>
      </c>
    </row>
    <row r="20" spans="1:45" ht="18.75">
      <c r="A20" s="344" t="s">
        <v>420</v>
      </c>
      <c r="B20" s="364">
        <v>195.52189999999999</v>
      </c>
      <c r="C20" s="365">
        <v>3.9037592846579185E-2</v>
      </c>
      <c r="D20" s="364">
        <v>216.6585</v>
      </c>
      <c r="E20" s="365">
        <v>4.5804934604039144E-2</v>
      </c>
      <c r="F20" s="364">
        <v>0</v>
      </c>
      <c r="G20" s="365">
        <v>0</v>
      </c>
      <c r="H20" s="364">
        <v>746.84967999999992</v>
      </c>
      <c r="I20" s="365">
        <v>4.3068335352615436E-2</v>
      </c>
      <c r="J20" s="364">
        <v>102.30792000000001</v>
      </c>
      <c r="K20" s="365">
        <v>7.7323329491903375E-2</v>
      </c>
      <c r="L20" s="364">
        <v>872.53160000000003</v>
      </c>
      <c r="M20" s="365">
        <v>2.7384032424171523E-2</v>
      </c>
      <c r="N20" s="364">
        <v>486.03586000000001</v>
      </c>
      <c r="O20" s="365">
        <v>2.834163774864238E-2</v>
      </c>
      <c r="P20" s="364">
        <v>0</v>
      </c>
      <c r="Q20" s="365">
        <v>0</v>
      </c>
      <c r="R20" s="364">
        <v>0</v>
      </c>
      <c r="S20" s="365">
        <v>0</v>
      </c>
      <c r="T20" s="364">
        <v>0</v>
      </c>
      <c r="U20" s="365">
        <v>0</v>
      </c>
      <c r="V20" s="364">
        <v>0</v>
      </c>
      <c r="W20" s="365">
        <v>0</v>
      </c>
      <c r="X20" s="364">
        <v>0</v>
      </c>
      <c r="Y20" s="365">
        <v>0</v>
      </c>
      <c r="Z20" s="364">
        <v>0</v>
      </c>
      <c r="AA20" s="365">
        <v>0</v>
      </c>
      <c r="AB20" s="364">
        <v>0</v>
      </c>
      <c r="AC20" s="365">
        <v>0</v>
      </c>
      <c r="AD20" s="364">
        <v>0</v>
      </c>
      <c r="AE20" s="365">
        <v>0</v>
      </c>
      <c r="AF20" s="364">
        <v>0</v>
      </c>
      <c r="AG20" s="365">
        <v>0</v>
      </c>
      <c r="AH20" s="364">
        <v>0</v>
      </c>
      <c r="AI20" s="365">
        <v>0</v>
      </c>
      <c r="AJ20" s="364">
        <v>1461.12661</v>
      </c>
      <c r="AK20" s="365">
        <v>0.13758866082766072</v>
      </c>
      <c r="AL20" s="364">
        <v>603.10583999999994</v>
      </c>
      <c r="AM20" s="365">
        <v>9.2278639347425098E-2</v>
      </c>
      <c r="AN20" s="364">
        <v>907.16228000000001</v>
      </c>
      <c r="AO20" s="365">
        <v>0.1089885510515676</v>
      </c>
      <c r="AP20" s="364">
        <v>351.13634000000002</v>
      </c>
      <c r="AQ20" s="365">
        <v>3.7624221631292476E-2</v>
      </c>
      <c r="AR20" s="364">
        <v>5942.4365299999999</v>
      </c>
      <c r="AS20" s="365">
        <v>2.3411767215114804E-2</v>
      </c>
    </row>
    <row r="21" spans="1:45" ht="19.5">
      <c r="A21" s="351" t="s">
        <v>421</v>
      </c>
      <c r="B21" s="364">
        <v>1151.2214299999998</v>
      </c>
      <c r="C21" s="365">
        <v>0.2298510471747495</v>
      </c>
      <c r="D21" s="364">
        <v>1081.0551799999998</v>
      </c>
      <c r="E21" s="365">
        <v>0.22855166920872133</v>
      </c>
      <c r="F21" s="364">
        <v>888.3351600000002</v>
      </c>
      <c r="G21" s="365">
        <v>0.20517932212432921</v>
      </c>
      <c r="H21" s="364">
        <v>3813.3161299999997</v>
      </c>
      <c r="I21" s="365">
        <v>0.21990124959600663</v>
      </c>
      <c r="J21" s="364">
        <v>154.7064</v>
      </c>
      <c r="K21" s="365">
        <v>0.11692559033265655</v>
      </c>
      <c r="L21" s="364">
        <v>7335.0391399999999</v>
      </c>
      <c r="M21" s="365">
        <v>0.2302070774769959</v>
      </c>
      <c r="N21" s="364">
        <v>3736.3693100000005</v>
      </c>
      <c r="O21" s="365">
        <v>0.21787451131520397</v>
      </c>
      <c r="P21" s="364">
        <v>9657.2064499999997</v>
      </c>
      <c r="Q21" s="365">
        <v>0.67586168342419972</v>
      </c>
      <c r="R21" s="364">
        <v>29926.857919999995</v>
      </c>
      <c r="S21" s="365">
        <v>0.66626324054480002</v>
      </c>
      <c r="T21" s="364">
        <v>22958.178030000003</v>
      </c>
      <c r="U21" s="365">
        <v>0.65526794745225203</v>
      </c>
      <c r="V21" s="364">
        <v>8035.8892300000007</v>
      </c>
      <c r="W21" s="365">
        <v>0.65075169509406827</v>
      </c>
      <c r="X21" s="364">
        <v>480.21019000000001</v>
      </c>
      <c r="Y21" s="365">
        <v>0.55050255678479043</v>
      </c>
      <c r="Z21" s="364">
        <v>2120.23812</v>
      </c>
      <c r="AA21" s="365">
        <v>0.36509592899563209</v>
      </c>
      <c r="AB21" s="364">
        <v>5799.9549999999999</v>
      </c>
      <c r="AC21" s="365">
        <v>0.44061733614504367</v>
      </c>
      <c r="AD21" s="364">
        <v>314.29604</v>
      </c>
      <c r="AE21" s="365">
        <v>0.4434956180867326</v>
      </c>
      <c r="AF21" s="364">
        <v>161.12331</v>
      </c>
      <c r="AG21" s="365">
        <v>0.29864663140860231</v>
      </c>
      <c r="AH21" s="364">
        <v>2227.0842900000007</v>
      </c>
      <c r="AI21" s="365">
        <v>0.23235776531592273</v>
      </c>
      <c r="AJ21" s="364">
        <v>3815.0898899999997</v>
      </c>
      <c r="AK21" s="365">
        <v>0.35925230935479807</v>
      </c>
      <c r="AL21" s="364">
        <v>2439.9928300000001</v>
      </c>
      <c r="AM21" s="365">
        <v>0.37333284381705401</v>
      </c>
      <c r="AN21" s="364">
        <v>3061.7642799999999</v>
      </c>
      <c r="AO21" s="365">
        <v>0.36784736303040083</v>
      </c>
      <c r="AP21" s="364">
        <v>3436.5548600000002</v>
      </c>
      <c r="AQ21" s="365">
        <v>0.36822648917721046</v>
      </c>
      <c r="AR21" s="364">
        <v>112594.48319</v>
      </c>
      <c r="AS21" s="365">
        <v>0.44359511739714569</v>
      </c>
    </row>
    <row r="22" spans="1:45" s="247" customFormat="1" ht="19.5">
      <c r="A22" s="351" t="s">
        <v>422</v>
      </c>
      <c r="B22" s="364">
        <v>433.30966999999993</v>
      </c>
      <c r="C22" s="365">
        <v>8.6513922348062211E-2</v>
      </c>
      <c r="D22" s="364">
        <v>437.15364999999991</v>
      </c>
      <c r="E22" s="365">
        <v>9.2420995946002629E-2</v>
      </c>
      <c r="F22" s="364">
        <v>425.10270000000008</v>
      </c>
      <c r="G22" s="365">
        <v>9.8186233920114205E-2</v>
      </c>
      <c r="H22" s="364">
        <v>1558.05223</v>
      </c>
      <c r="I22" s="365">
        <v>8.9847686536506682E-2</v>
      </c>
      <c r="J22" s="364">
        <v>4.6150000000000002</v>
      </c>
      <c r="K22" s="365">
        <v>3.4879720514808046E-3</v>
      </c>
      <c r="L22" s="364">
        <v>2805.7944499999999</v>
      </c>
      <c r="M22" s="365">
        <v>8.8058663083790317E-2</v>
      </c>
      <c r="N22" s="364">
        <v>1543.61942</v>
      </c>
      <c r="O22" s="365">
        <v>9.001126464909287E-2</v>
      </c>
      <c r="P22" s="364">
        <v>2113.4543000000003</v>
      </c>
      <c r="Q22" s="365">
        <v>0.14791055658110258</v>
      </c>
      <c r="R22" s="364">
        <v>6639.6965099999998</v>
      </c>
      <c r="S22" s="365">
        <v>0.14781991897753494</v>
      </c>
      <c r="T22" s="364">
        <v>5200.6302200000018</v>
      </c>
      <c r="U22" s="365">
        <v>0.14843539784666243</v>
      </c>
      <c r="V22" s="364">
        <v>1800.7084499999999</v>
      </c>
      <c r="W22" s="365">
        <v>0.14582257702520771</v>
      </c>
      <c r="X22" s="364">
        <v>64.843500000000006</v>
      </c>
      <c r="Y22" s="365">
        <v>7.4335183393077445E-2</v>
      </c>
      <c r="Z22" s="364">
        <v>497.93270000000001</v>
      </c>
      <c r="AA22" s="365">
        <v>8.5741879635577625E-2</v>
      </c>
      <c r="AB22" s="364">
        <v>1270.8308999999999</v>
      </c>
      <c r="AC22" s="365">
        <v>9.6543874193646045E-2</v>
      </c>
      <c r="AD22" s="364">
        <v>72.983399999999989</v>
      </c>
      <c r="AE22" s="365">
        <v>0.10298512858472934</v>
      </c>
      <c r="AF22" s="364">
        <v>22.931799999999999</v>
      </c>
      <c r="AG22" s="365">
        <v>4.250474262312378E-2</v>
      </c>
      <c r="AH22" s="364">
        <v>680.37890000000004</v>
      </c>
      <c r="AI22" s="365">
        <v>7.0985782389092075E-2</v>
      </c>
      <c r="AJ22" s="364">
        <v>966.51072999999997</v>
      </c>
      <c r="AK22" s="365">
        <v>9.1012589946784114E-2</v>
      </c>
      <c r="AL22" s="364">
        <v>650.68889999999999</v>
      </c>
      <c r="AM22" s="365">
        <v>9.9559119391834705E-2</v>
      </c>
      <c r="AN22" s="364">
        <v>801.46587</v>
      </c>
      <c r="AO22" s="365">
        <v>9.6289942620392074E-2</v>
      </c>
      <c r="AP22" s="364">
        <v>901.93536000000006</v>
      </c>
      <c r="AQ22" s="365">
        <v>9.6642278272136589E-2</v>
      </c>
      <c r="AR22" s="364">
        <v>28892.638659999997</v>
      </c>
      <c r="AS22" s="365">
        <v>0.11383003034587674</v>
      </c>
    </row>
    <row r="23" spans="1:45" s="247" customFormat="1" ht="19.5">
      <c r="A23" s="351" t="s">
        <v>423</v>
      </c>
      <c r="B23" s="364">
        <v>234.87853000000004</v>
      </c>
      <c r="C23" s="365">
        <v>4.6895475251330088E-2</v>
      </c>
      <c r="D23" s="364">
        <v>228.19284000000002</v>
      </c>
      <c r="E23" s="365">
        <v>4.8243471238423451E-2</v>
      </c>
      <c r="F23" s="364">
        <v>162.20180000000002</v>
      </c>
      <c r="G23" s="365">
        <v>3.7463850210933923E-2</v>
      </c>
      <c r="H23" s="364">
        <v>742.13201000000004</v>
      </c>
      <c r="I23" s="365">
        <v>4.2796283025240842E-2</v>
      </c>
      <c r="J23" s="364">
        <v>116.34754</v>
      </c>
      <c r="K23" s="365">
        <v>8.7934337546813637E-2</v>
      </c>
      <c r="L23" s="364">
        <v>1357.0379300000002</v>
      </c>
      <c r="M23" s="365">
        <v>4.259005711191504E-2</v>
      </c>
      <c r="N23" s="364">
        <v>742.81128000000012</v>
      </c>
      <c r="O23" s="365">
        <v>4.3314680964827094E-2</v>
      </c>
      <c r="P23" s="364">
        <v>2922.92913</v>
      </c>
      <c r="Q23" s="365">
        <v>0.20456182774589349</v>
      </c>
      <c r="R23" s="364">
        <v>9007.85772</v>
      </c>
      <c r="S23" s="365">
        <v>0.20054241881780871</v>
      </c>
      <c r="T23" s="364">
        <v>7304.0361300000004</v>
      </c>
      <c r="U23" s="365">
        <v>0.20847040896573227</v>
      </c>
      <c r="V23" s="364">
        <v>2195.1661300000001</v>
      </c>
      <c r="W23" s="365">
        <v>0.17776602429729929</v>
      </c>
      <c r="X23" s="364">
        <v>288.35399000000001</v>
      </c>
      <c r="Y23" s="365">
        <v>0.33056276617973457</v>
      </c>
      <c r="Z23" s="364">
        <v>821.73770999999999</v>
      </c>
      <c r="AA23" s="365">
        <v>0.14149971637298611</v>
      </c>
      <c r="AB23" s="364">
        <v>1924.7982399999999</v>
      </c>
      <c r="AC23" s="365">
        <v>0.14622518159631728</v>
      </c>
      <c r="AD23" s="364">
        <v>93.293139999999994</v>
      </c>
      <c r="AE23" s="365">
        <v>0.13164371650228898</v>
      </c>
      <c r="AF23" s="364">
        <v>85.643980000000013</v>
      </c>
      <c r="AG23" s="365">
        <v>0.15874354944312968</v>
      </c>
      <c r="AH23" s="364">
        <v>706.76713000000007</v>
      </c>
      <c r="AI23" s="365">
        <v>7.3738938244474E-2</v>
      </c>
      <c r="AJ23" s="364">
        <v>1903.7357999999999</v>
      </c>
      <c r="AK23" s="365">
        <v>0.17926746217542044</v>
      </c>
      <c r="AL23" s="364">
        <v>1172.85294</v>
      </c>
      <c r="AM23" s="365">
        <v>0.17945320088067332</v>
      </c>
      <c r="AN23" s="364">
        <v>1475.5691300000001</v>
      </c>
      <c r="AO23" s="365">
        <v>0.17727824998976172</v>
      </c>
      <c r="AP23" s="364">
        <v>1692.33446</v>
      </c>
      <c r="AQ23" s="365">
        <v>0.18133345810152737</v>
      </c>
      <c r="AR23" s="364">
        <v>35178.677560000004</v>
      </c>
      <c r="AS23" s="365">
        <v>0.13859550805674367</v>
      </c>
    </row>
    <row r="24" spans="1:45" ht="19.5">
      <c r="A24" s="351" t="s">
        <v>415</v>
      </c>
      <c r="B24" s="364">
        <v>0</v>
      </c>
      <c r="C24" s="365">
        <v>0</v>
      </c>
      <c r="D24" s="364">
        <v>0</v>
      </c>
      <c r="E24" s="365">
        <v>0</v>
      </c>
      <c r="F24" s="364">
        <v>0</v>
      </c>
      <c r="G24" s="365">
        <v>0</v>
      </c>
      <c r="H24" s="364">
        <v>0</v>
      </c>
      <c r="I24" s="365">
        <v>0</v>
      </c>
      <c r="J24" s="364">
        <v>0</v>
      </c>
      <c r="K24" s="365">
        <v>0</v>
      </c>
      <c r="L24" s="364">
        <v>0</v>
      </c>
      <c r="M24" s="365">
        <v>0</v>
      </c>
      <c r="N24" s="364">
        <v>0</v>
      </c>
      <c r="O24" s="365">
        <v>0</v>
      </c>
      <c r="P24" s="364">
        <v>0</v>
      </c>
      <c r="Q24" s="365">
        <v>0</v>
      </c>
      <c r="R24" s="364">
        <v>0</v>
      </c>
      <c r="S24" s="365">
        <v>0</v>
      </c>
      <c r="T24" s="364">
        <v>0</v>
      </c>
      <c r="U24" s="365">
        <v>0</v>
      </c>
      <c r="V24" s="364">
        <v>0</v>
      </c>
      <c r="W24" s="365">
        <v>0</v>
      </c>
      <c r="X24" s="364">
        <v>0</v>
      </c>
      <c r="Y24" s="365">
        <v>0</v>
      </c>
      <c r="Z24" s="364">
        <v>0</v>
      </c>
      <c r="AA24" s="365">
        <v>0</v>
      </c>
      <c r="AB24" s="364">
        <v>0</v>
      </c>
      <c r="AC24" s="365">
        <v>0</v>
      </c>
      <c r="AD24" s="364">
        <v>0</v>
      </c>
      <c r="AE24" s="365">
        <v>0</v>
      </c>
      <c r="AF24" s="364">
        <v>0</v>
      </c>
      <c r="AG24" s="365">
        <v>0</v>
      </c>
      <c r="AH24" s="364">
        <v>0</v>
      </c>
      <c r="AI24" s="365">
        <v>0</v>
      </c>
      <c r="AJ24" s="364">
        <v>0</v>
      </c>
      <c r="AK24" s="365">
        <v>0</v>
      </c>
      <c r="AL24" s="364">
        <v>0</v>
      </c>
      <c r="AM24" s="365">
        <v>0</v>
      </c>
      <c r="AN24" s="364">
        <v>0</v>
      </c>
      <c r="AO24" s="365">
        <v>0</v>
      </c>
      <c r="AP24" s="364">
        <v>0</v>
      </c>
      <c r="AQ24" s="365">
        <v>0</v>
      </c>
      <c r="AR24" s="364">
        <v>0</v>
      </c>
      <c r="AS24" s="365">
        <v>0</v>
      </c>
    </row>
    <row r="25" spans="1:45" ht="19.5">
      <c r="A25" s="351" t="s">
        <v>424</v>
      </c>
      <c r="B25" s="364">
        <v>0</v>
      </c>
      <c r="C25" s="365">
        <v>0</v>
      </c>
      <c r="D25" s="364">
        <v>0</v>
      </c>
      <c r="E25" s="365">
        <v>0</v>
      </c>
      <c r="F25" s="364">
        <v>0</v>
      </c>
      <c r="G25" s="365">
        <v>0</v>
      </c>
      <c r="H25" s="364">
        <v>0</v>
      </c>
      <c r="I25" s="365">
        <v>0</v>
      </c>
      <c r="J25" s="364">
        <v>0</v>
      </c>
      <c r="K25" s="365">
        <v>0</v>
      </c>
      <c r="L25" s="364">
        <v>0</v>
      </c>
      <c r="M25" s="365">
        <v>0</v>
      </c>
      <c r="N25" s="364">
        <v>0</v>
      </c>
      <c r="O25" s="365">
        <v>0</v>
      </c>
      <c r="P25" s="364">
        <v>862.18517999999995</v>
      </c>
      <c r="Q25" s="365">
        <v>6.0340216417160329E-2</v>
      </c>
      <c r="R25" s="364">
        <v>2674.94697</v>
      </c>
      <c r="S25" s="365">
        <v>5.9552487644439434E-2</v>
      </c>
      <c r="T25" s="364">
        <v>2113.9987299999998</v>
      </c>
      <c r="U25" s="365">
        <v>6.0337349371263116E-2</v>
      </c>
      <c r="V25" s="364">
        <v>654.28535999999997</v>
      </c>
      <c r="W25" s="365">
        <v>5.2984466921930512E-2</v>
      </c>
      <c r="X25" s="364">
        <v>0</v>
      </c>
      <c r="Y25" s="365">
        <v>0</v>
      </c>
      <c r="Z25" s="364">
        <v>106.70921000000001</v>
      </c>
      <c r="AA25" s="365">
        <v>1.8374869213906974E-2</v>
      </c>
      <c r="AB25" s="364">
        <v>210.11837</v>
      </c>
      <c r="AC25" s="365">
        <v>1.5962502547785053E-2</v>
      </c>
      <c r="AD25" s="364">
        <v>0</v>
      </c>
      <c r="AE25" s="365">
        <v>0</v>
      </c>
      <c r="AF25" s="364">
        <v>0</v>
      </c>
      <c r="AG25" s="365">
        <v>0</v>
      </c>
      <c r="AH25" s="364">
        <v>107.24185</v>
      </c>
      <c r="AI25" s="365">
        <v>1.1188834085101188E-2</v>
      </c>
      <c r="AJ25" s="364">
        <v>0</v>
      </c>
      <c r="AK25" s="365">
        <v>0</v>
      </c>
      <c r="AL25" s="364">
        <v>0</v>
      </c>
      <c r="AM25" s="365">
        <v>0</v>
      </c>
      <c r="AN25" s="364">
        <v>0</v>
      </c>
      <c r="AO25" s="365">
        <v>0</v>
      </c>
      <c r="AP25" s="364">
        <v>0</v>
      </c>
      <c r="AQ25" s="365">
        <v>0</v>
      </c>
      <c r="AR25" s="364">
        <v>6729.4856699999991</v>
      </c>
      <c r="AS25" s="365">
        <v>2.6512551070274681E-2</v>
      </c>
    </row>
    <row r="26" spans="1:45" ht="19.5">
      <c r="A26" s="352" t="s">
        <v>417</v>
      </c>
      <c r="B26" s="364">
        <v>75.448250000000002</v>
      </c>
      <c r="C26" s="365">
        <v>1.5063878084689838E-2</v>
      </c>
      <c r="D26" s="364">
        <v>72.087700000000012</v>
      </c>
      <c r="E26" s="365">
        <v>1.5240446990335449E-2</v>
      </c>
      <c r="F26" s="364">
        <v>71.200670000000017</v>
      </c>
      <c r="G26" s="365">
        <v>1.6445262850339124E-2</v>
      </c>
      <c r="H26" s="364">
        <v>272.09990000000005</v>
      </c>
      <c r="I26" s="365">
        <v>1.5691095619955447E-2</v>
      </c>
      <c r="J26" s="364">
        <v>0</v>
      </c>
      <c r="K26" s="365">
        <v>0</v>
      </c>
      <c r="L26" s="364">
        <v>495.08436999999998</v>
      </c>
      <c r="M26" s="365">
        <v>1.553801196516038E-2</v>
      </c>
      <c r="N26" s="364">
        <v>280.48099999999999</v>
      </c>
      <c r="O26" s="365">
        <v>1.6355358835821215E-2</v>
      </c>
      <c r="P26" s="364">
        <v>268.93646999999999</v>
      </c>
      <c r="Q26" s="365">
        <v>1.8821577056412808E-2</v>
      </c>
      <c r="R26" s="364">
        <v>814.47556000000009</v>
      </c>
      <c r="S26" s="365">
        <v>1.8132713009857498E-2</v>
      </c>
      <c r="T26" s="364">
        <v>626.17486999999994</v>
      </c>
      <c r="U26" s="365">
        <v>1.7872163952858792E-2</v>
      </c>
      <c r="V26" s="364">
        <v>0</v>
      </c>
      <c r="W26" s="365">
        <v>0</v>
      </c>
      <c r="X26" s="364">
        <v>0</v>
      </c>
      <c r="Y26" s="365">
        <v>0</v>
      </c>
      <c r="Z26" s="364">
        <v>0</v>
      </c>
      <c r="AA26" s="365">
        <v>0</v>
      </c>
      <c r="AB26" s="364">
        <v>0</v>
      </c>
      <c r="AC26" s="365">
        <v>0</v>
      </c>
      <c r="AD26" s="364">
        <v>0</v>
      </c>
      <c r="AE26" s="365">
        <v>0</v>
      </c>
      <c r="AF26" s="364">
        <v>0</v>
      </c>
      <c r="AG26" s="365">
        <v>0</v>
      </c>
      <c r="AH26" s="364">
        <v>0</v>
      </c>
      <c r="AI26" s="365">
        <v>0</v>
      </c>
      <c r="AJ26" s="364">
        <v>0</v>
      </c>
      <c r="AK26" s="365">
        <v>0</v>
      </c>
      <c r="AL26" s="364">
        <v>0</v>
      </c>
      <c r="AM26" s="365">
        <v>0</v>
      </c>
      <c r="AN26" s="364">
        <v>0</v>
      </c>
      <c r="AO26" s="365">
        <v>0</v>
      </c>
      <c r="AP26" s="364">
        <v>0</v>
      </c>
      <c r="AQ26" s="365">
        <v>0</v>
      </c>
      <c r="AR26" s="364">
        <v>2975.9887899999999</v>
      </c>
      <c r="AS26" s="365">
        <v>1.1724678325890537E-2</v>
      </c>
    </row>
    <row r="27" spans="1:45" ht="39">
      <c r="A27" s="352" t="s">
        <v>425</v>
      </c>
      <c r="B27" s="364">
        <v>407.58497999999997</v>
      </c>
      <c r="C27" s="365">
        <v>8.1377771490667383E-2</v>
      </c>
      <c r="D27" s="364">
        <v>343.62099000000001</v>
      </c>
      <c r="E27" s="365">
        <v>7.2646755033959842E-2</v>
      </c>
      <c r="F27" s="364">
        <v>208.499</v>
      </c>
      <c r="G27" s="365">
        <v>4.8157143170602976E-2</v>
      </c>
      <c r="H27" s="364">
        <v>1158.7689800000001</v>
      </c>
      <c r="I27" s="365">
        <v>6.6822350418424409E-2</v>
      </c>
      <c r="J27" s="364">
        <v>20.830479999999998</v>
      </c>
      <c r="K27" s="365">
        <v>1.5743473902259993E-2</v>
      </c>
      <c r="L27" s="364">
        <v>2567.1195200000002</v>
      </c>
      <c r="M27" s="365">
        <v>8.0567952120477515E-2</v>
      </c>
      <c r="N27" s="364">
        <v>1109.67345</v>
      </c>
      <c r="O27" s="365">
        <v>6.4707083422170172E-2</v>
      </c>
      <c r="P27" s="364">
        <v>1543.4241300000003</v>
      </c>
      <c r="Q27" s="365">
        <v>0.10801687176723151</v>
      </c>
      <c r="R27" s="364">
        <v>4765.6880099999989</v>
      </c>
      <c r="S27" s="365">
        <v>0.10609876738333175</v>
      </c>
      <c r="T27" s="364">
        <v>3763.6092699999999</v>
      </c>
      <c r="U27" s="365">
        <v>0.107420219415607</v>
      </c>
      <c r="V27" s="364">
        <v>1557.97999</v>
      </c>
      <c r="W27" s="365">
        <v>0.12616626367000575</v>
      </c>
      <c r="X27" s="364">
        <v>127.01270000000001</v>
      </c>
      <c r="Y27" s="365">
        <v>0.14560460721197849</v>
      </c>
      <c r="Z27" s="364">
        <v>693.85850000000005</v>
      </c>
      <c r="AA27" s="365">
        <v>0.11947946377316139</v>
      </c>
      <c r="AB27" s="364">
        <v>2394.2074899999998</v>
      </c>
      <c r="AC27" s="365">
        <v>0.18188577780729526</v>
      </c>
      <c r="AD27" s="364">
        <v>148.01949999999999</v>
      </c>
      <c r="AE27" s="365">
        <v>0.20886677299971426</v>
      </c>
      <c r="AF27" s="364">
        <v>52.547530000000002</v>
      </c>
      <c r="AG27" s="365">
        <v>9.7398339342348858E-2</v>
      </c>
      <c r="AH27" s="364">
        <v>732.69641000000001</v>
      </c>
      <c r="AI27" s="365">
        <v>7.644421059725541E-2</v>
      </c>
      <c r="AJ27" s="364">
        <v>944.84335999999996</v>
      </c>
      <c r="AK27" s="365">
        <v>8.8972257232593499E-2</v>
      </c>
      <c r="AL27" s="364">
        <v>616.45099000000005</v>
      </c>
      <c r="AM27" s="365">
        <v>9.4320523544545953E-2</v>
      </c>
      <c r="AN27" s="364">
        <v>784.7292799999999</v>
      </c>
      <c r="AO27" s="365">
        <v>9.4279170420247055E-2</v>
      </c>
      <c r="AP27" s="364">
        <v>842.28503999999987</v>
      </c>
      <c r="AQ27" s="365">
        <v>9.0250752803546455E-2</v>
      </c>
      <c r="AR27" s="364">
        <v>24783.449599999993</v>
      </c>
      <c r="AS27" s="365">
        <v>9.7640816169176636E-2</v>
      </c>
    </row>
    <row r="28" spans="1:45" ht="19.5">
      <c r="A28" s="353" t="s">
        <v>419</v>
      </c>
      <c r="B28" s="364">
        <v>0</v>
      </c>
      <c r="C28" s="365">
        <v>0</v>
      </c>
      <c r="D28" s="364">
        <v>0</v>
      </c>
      <c r="E28" s="365">
        <v>0</v>
      </c>
      <c r="F28" s="364">
        <v>21.33099</v>
      </c>
      <c r="G28" s="365">
        <v>4.9268319723389581E-3</v>
      </c>
      <c r="H28" s="364">
        <v>82.263009999999994</v>
      </c>
      <c r="I28" s="365">
        <v>4.7438339958792743E-3</v>
      </c>
      <c r="J28" s="364">
        <v>12.91338</v>
      </c>
      <c r="K28" s="365">
        <v>9.7598068321021001E-3</v>
      </c>
      <c r="L28" s="364">
        <v>110.00287</v>
      </c>
      <c r="M28" s="365">
        <v>3.4523931956526562E-3</v>
      </c>
      <c r="N28" s="364">
        <v>59.78416</v>
      </c>
      <c r="O28" s="365">
        <v>3.4861234432925913E-3</v>
      </c>
      <c r="P28" s="364">
        <v>1946.2772399999999</v>
      </c>
      <c r="Q28" s="365">
        <v>0.13621063385639903</v>
      </c>
      <c r="R28" s="364">
        <v>6024.1931500000001</v>
      </c>
      <c r="S28" s="365">
        <v>0.13411693471182784</v>
      </c>
      <c r="T28" s="364">
        <v>3949.7288100000001</v>
      </c>
      <c r="U28" s="365">
        <v>0.11273240790012837</v>
      </c>
      <c r="V28" s="364">
        <v>1827.7492999999997</v>
      </c>
      <c r="W28" s="365">
        <v>0.14801236317962493</v>
      </c>
      <c r="X28" s="364">
        <v>0</v>
      </c>
      <c r="Y28" s="365">
        <v>0</v>
      </c>
      <c r="Z28" s="364">
        <v>0</v>
      </c>
      <c r="AA28" s="365">
        <v>0</v>
      </c>
      <c r="AB28" s="364">
        <v>0</v>
      </c>
      <c r="AC28" s="365">
        <v>0</v>
      </c>
      <c r="AD28" s="364">
        <v>0</v>
      </c>
      <c r="AE28" s="365">
        <v>0</v>
      </c>
      <c r="AF28" s="364">
        <v>0</v>
      </c>
      <c r="AG28" s="365">
        <v>0</v>
      </c>
      <c r="AH28" s="364">
        <v>0</v>
      </c>
      <c r="AI28" s="365">
        <v>0</v>
      </c>
      <c r="AJ28" s="364">
        <v>0</v>
      </c>
      <c r="AK28" s="365">
        <v>0</v>
      </c>
      <c r="AL28" s="364">
        <v>0</v>
      </c>
      <c r="AM28" s="365">
        <v>0</v>
      </c>
      <c r="AN28" s="364">
        <v>0</v>
      </c>
      <c r="AO28" s="365">
        <v>0</v>
      </c>
      <c r="AP28" s="364">
        <v>0</v>
      </c>
      <c r="AQ28" s="365">
        <v>0</v>
      </c>
      <c r="AR28" s="364">
        <v>14034.242910000001</v>
      </c>
      <c r="AS28" s="365">
        <v>5.5291533429183366E-2</v>
      </c>
    </row>
    <row r="29" spans="1:45" ht="19.5">
      <c r="A29" s="351" t="s">
        <v>420</v>
      </c>
      <c r="B29" s="364">
        <v>0</v>
      </c>
      <c r="C29" s="365">
        <v>0</v>
      </c>
      <c r="D29" s="364">
        <v>0</v>
      </c>
      <c r="E29" s="365">
        <v>0</v>
      </c>
      <c r="F29" s="364">
        <v>0</v>
      </c>
      <c r="G29" s="365">
        <v>0</v>
      </c>
      <c r="H29" s="364">
        <v>0</v>
      </c>
      <c r="I29" s="365">
        <v>0</v>
      </c>
      <c r="J29" s="364">
        <v>0</v>
      </c>
      <c r="K29" s="365">
        <v>0</v>
      </c>
      <c r="L29" s="364">
        <v>0</v>
      </c>
      <c r="M29" s="365">
        <v>0</v>
      </c>
      <c r="N29" s="364">
        <v>0</v>
      </c>
      <c r="O29" s="365">
        <v>0</v>
      </c>
      <c r="P29" s="364">
        <v>0</v>
      </c>
      <c r="Q29" s="365">
        <v>0</v>
      </c>
      <c r="R29" s="364">
        <v>0</v>
      </c>
      <c r="S29" s="365">
        <v>0</v>
      </c>
      <c r="T29" s="364">
        <v>0</v>
      </c>
      <c r="U29" s="365">
        <v>0</v>
      </c>
      <c r="V29" s="364">
        <v>0</v>
      </c>
      <c r="W29" s="365">
        <v>0</v>
      </c>
      <c r="X29" s="364">
        <v>0</v>
      </c>
      <c r="Y29" s="365">
        <v>0</v>
      </c>
      <c r="Z29" s="364">
        <v>0</v>
      </c>
      <c r="AA29" s="365">
        <v>0</v>
      </c>
      <c r="AB29" s="364">
        <v>0</v>
      </c>
      <c r="AC29" s="365">
        <v>0</v>
      </c>
      <c r="AD29" s="364">
        <v>0</v>
      </c>
      <c r="AE29" s="365">
        <v>0</v>
      </c>
      <c r="AF29" s="364">
        <v>0</v>
      </c>
      <c r="AG29" s="365">
        <v>0</v>
      </c>
      <c r="AH29" s="364">
        <v>0</v>
      </c>
      <c r="AI29" s="365">
        <v>0</v>
      </c>
      <c r="AJ29" s="364">
        <v>0</v>
      </c>
      <c r="AK29" s="365">
        <v>0</v>
      </c>
      <c r="AL29" s="364">
        <v>0</v>
      </c>
      <c r="AM29" s="365">
        <v>0</v>
      </c>
      <c r="AN29" s="364">
        <v>0</v>
      </c>
      <c r="AO29" s="365">
        <v>0</v>
      </c>
      <c r="AP29" s="364">
        <v>0</v>
      </c>
      <c r="AQ29" s="365">
        <v>0</v>
      </c>
      <c r="AR29" s="364">
        <v>0</v>
      </c>
      <c r="AS29" s="365">
        <v>0</v>
      </c>
    </row>
    <row r="30" spans="1:45" ht="19.5">
      <c r="A30" s="351" t="s">
        <v>426</v>
      </c>
      <c r="B30" s="364">
        <v>0</v>
      </c>
      <c r="C30" s="365">
        <v>0</v>
      </c>
      <c r="D30" s="364">
        <v>0</v>
      </c>
      <c r="E30" s="365">
        <v>0</v>
      </c>
      <c r="F30" s="364">
        <v>0</v>
      </c>
      <c r="G30" s="365">
        <v>0</v>
      </c>
      <c r="H30" s="364">
        <v>0</v>
      </c>
      <c r="I30" s="365">
        <v>0</v>
      </c>
      <c r="J30" s="364">
        <v>0</v>
      </c>
      <c r="K30" s="365">
        <v>0</v>
      </c>
      <c r="L30" s="364">
        <v>0</v>
      </c>
      <c r="M30" s="365">
        <v>0</v>
      </c>
      <c r="N30" s="364">
        <v>0</v>
      </c>
      <c r="O30" s="365">
        <v>0</v>
      </c>
      <c r="P30" s="364">
        <v>0</v>
      </c>
      <c r="Q30" s="365">
        <v>0</v>
      </c>
      <c r="R30" s="364">
        <v>0</v>
      </c>
      <c r="S30" s="365">
        <v>0</v>
      </c>
      <c r="T30" s="364">
        <v>0</v>
      </c>
      <c r="U30" s="365">
        <v>0</v>
      </c>
      <c r="V30" s="364">
        <v>0</v>
      </c>
      <c r="W30" s="365">
        <v>0</v>
      </c>
      <c r="X30" s="364">
        <v>0</v>
      </c>
      <c r="Y30" s="365">
        <v>0</v>
      </c>
      <c r="Z30" s="364">
        <v>0</v>
      </c>
      <c r="AA30" s="365">
        <v>0</v>
      </c>
      <c r="AB30" s="364">
        <v>0</v>
      </c>
      <c r="AC30" s="365">
        <v>0</v>
      </c>
      <c r="AD30" s="364">
        <v>0</v>
      </c>
      <c r="AE30" s="365">
        <v>0</v>
      </c>
      <c r="AF30" s="364">
        <v>0</v>
      </c>
      <c r="AG30" s="365">
        <v>0</v>
      </c>
      <c r="AH30" s="364">
        <v>0</v>
      </c>
      <c r="AI30" s="365">
        <v>0</v>
      </c>
      <c r="AJ30" s="364">
        <v>0</v>
      </c>
      <c r="AK30" s="365">
        <v>0</v>
      </c>
      <c r="AL30" s="364">
        <v>0</v>
      </c>
      <c r="AM30" s="365">
        <v>0</v>
      </c>
      <c r="AN30" s="364">
        <v>0</v>
      </c>
      <c r="AO30" s="365">
        <v>0</v>
      </c>
      <c r="AP30" s="364">
        <v>0</v>
      </c>
      <c r="AQ30" s="365">
        <v>0</v>
      </c>
      <c r="AR30" s="364">
        <v>0</v>
      </c>
      <c r="AS30" s="365">
        <v>0</v>
      </c>
    </row>
    <row r="31" spans="1:45" ht="18">
      <c r="A31" s="344" t="s">
        <v>427</v>
      </c>
      <c r="B31" s="362">
        <v>5018.1754599999995</v>
      </c>
      <c r="C31" s="363">
        <v>1.0019209635349042</v>
      </c>
      <c r="D31" s="362">
        <v>4739.8098200000004</v>
      </c>
      <c r="E31" s="363">
        <v>1.0020685956963726</v>
      </c>
      <c r="F31" s="362">
        <v>4335.5533299999997</v>
      </c>
      <c r="G31" s="363">
        <v>1.0013854379953597</v>
      </c>
      <c r="H31" s="362">
        <v>17371.186330000008</v>
      </c>
      <c r="I31" s="363">
        <v>1.0017385002202979</v>
      </c>
      <c r="J31" s="362">
        <v>1324.4465999999998</v>
      </c>
      <c r="K31" s="363">
        <v>1.0010038406237867</v>
      </c>
      <c r="L31" s="362">
        <v>31918.216519999998</v>
      </c>
      <c r="M31" s="363">
        <v>1.0017396230754361</v>
      </c>
      <c r="N31" s="362">
        <v>17205.60512</v>
      </c>
      <c r="O31" s="363">
        <v>1.0032902254521439</v>
      </c>
      <c r="P31" s="362">
        <v>14322.639760000002</v>
      </c>
      <c r="Q31" s="363">
        <v>1.0023730433216509</v>
      </c>
      <c r="R31" s="362">
        <v>44959.295149999976</v>
      </c>
      <c r="S31" s="363">
        <v>1.0009311956278069</v>
      </c>
      <c r="T31" s="362">
        <v>35078.320630000002</v>
      </c>
      <c r="U31" s="363">
        <v>1.0011987505827389</v>
      </c>
      <c r="V31" s="362">
        <v>12363.006870000003</v>
      </c>
      <c r="W31" s="363">
        <v>1.0011645813978092</v>
      </c>
      <c r="X31" s="362">
        <v>873.04979999999978</v>
      </c>
      <c r="Y31" s="363">
        <v>1.0008453737736174</v>
      </c>
      <c r="Z31" s="362">
        <v>5833.6924700000018</v>
      </c>
      <c r="AA31" s="363">
        <v>1.0045368733439592</v>
      </c>
      <c r="AB31" s="362">
        <v>13183.807530000002</v>
      </c>
      <c r="AC31" s="363">
        <v>1.0015619352421818</v>
      </c>
      <c r="AD31" s="362">
        <v>709.27440000000013</v>
      </c>
      <c r="AE31" s="363">
        <v>1.0008401264651521</v>
      </c>
      <c r="AF31" s="362">
        <v>539.97101999999995</v>
      </c>
      <c r="AG31" s="363">
        <v>1.0008516221598662</v>
      </c>
      <c r="AH31" s="362">
        <v>9633.8789600000036</v>
      </c>
      <c r="AI31" s="363">
        <v>1.0051288119273141</v>
      </c>
      <c r="AJ31" s="362">
        <v>10631.204849999996</v>
      </c>
      <c r="AK31" s="363">
        <v>1.0010995818466621</v>
      </c>
      <c r="AL31" s="362">
        <v>6564.3895900000016</v>
      </c>
      <c r="AM31" s="363">
        <v>1.0043891127162721</v>
      </c>
      <c r="AN31" s="362">
        <v>8349.7659500000027</v>
      </c>
      <c r="AO31" s="363">
        <v>1.0031599776284967</v>
      </c>
      <c r="AP31" s="362">
        <v>9349.427899999997</v>
      </c>
      <c r="AQ31" s="363">
        <v>1.00179020899799</v>
      </c>
      <c r="AR31" s="362">
        <v>254304.71805999996</v>
      </c>
      <c r="AS31" s="363">
        <v>1.0018992766467327</v>
      </c>
    </row>
    <row r="32" spans="1:45" ht="19.5">
      <c r="A32" s="351" t="s">
        <v>428</v>
      </c>
      <c r="B32" s="364">
        <v>9.6212499999999999</v>
      </c>
      <c r="C32" s="365">
        <v>1.9209635349040184E-3</v>
      </c>
      <c r="D32" s="364">
        <v>9.7845100000000009</v>
      </c>
      <c r="E32" s="365">
        <v>2.0685956963727111E-3</v>
      </c>
      <c r="F32" s="364">
        <v>5.9983300000000002</v>
      </c>
      <c r="G32" s="365">
        <v>1.3854379953598002E-3</v>
      </c>
      <c r="H32" s="364">
        <v>30.147400000000001</v>
      </c>
      <c r="I32" s="365">
        <v>1.7385002202979303E-3</v>
      </c>
      <c r="J32" s="364">
        <v>1.3282</v>
      </c>
      <c r="K32" s="365">
        <v>1.0038406237869565E-3</v>
      </c>
      <c r="L32" s="364">
        <v>55.42924</v>
      </c>
      <c r="M32" s="365">
        <v>1.7396230754361047E-3</v>
      </c>
      <c r="N32" s="364">
        <v>56.424669999999999</v>
      </c>
      <c r="O32" s="365">
        <v>3.2902254521439819E-3</v>
      </c>
      <c r="P32" s="364">
        <v>33.907779999999995</v>
      </c>
      <c r="Q32" s="365">
        <v>2.3730433216509945E-3</v>
      </c>
      <c r="R32" s="364">
        <v>41.826949999999997</v>
      </c>
      <c r="S32" s="365">
        <v>9.3119562780700127E-4</v>
      </c>
      <c r="T32" s="364">
        <v>41.999810000000004</v>
      </c>
      <c r="U32" s="365">
        <v>1.1987505827388415E-3</v>
      </c>
      <c r="V32" s="364">
        <v>14.380980000000001</v>
      </c>
      <c r="W32" s="365">
        <v>1.1645813978092745E-3</v>
      </c>
      <c r="X32" s="364">
        <v>0.73742999999999992</v>
      </c>
      <c r="Y32" s="365">
        <v>8.4537377361735698E-4</v>
      </c>
      <c r="Z32" s="364">
        <v>26.347189999999998</v>
      </c>
      <c r="AA32" s="365">
        <v>4.5368733439593223E-3</v>
      </c>
      <c r="AB32" s="364">
        <v>20.560140000000001</v>
      </c>
      <c r="AC32" s="365">
        <v>1.5619352421819064E-3</v>
      </c>
      <c r="AD32" s="364">
        <v>0.59538000000000002</v>
      </c>
      <c r="AE32" s="365">
        <v>8.4012646515202309E-4</v>
      </c>
      <c r="AF32" s="364">
        <v>0.45945999999999998</v>
      </c>
      <c r="AG32" s="365">
        <v>8.516221598662317E-4</v>
      </c>
      <c r="AH32" s="364">
        <v>49.158229999999996</v>
      </c>
      <c r="AI32" s="365">
        <v>5.128811927314232E-3</v>
      </c>
      <c r="AJ32" s="364">
        <v>11.677040000000002</v>
      </c>
      <c r="AK32" s="365">
        <v>1.0995818466621641E-3</v>
      </c>
      <c r="AL32" s="364">
        <v>28.685939999999999</v>
      </c>
      <c r="AM32" s="365">
        <v>4.3891127162719494E-3</v>
      </c>
      <c r="AN32" s="364">
        <v>26.301959999999998</v>
      </c>
      <c r="AO32" s="365">
        <v>3.1599776284969528E-3</v>
      </c>
      <c r="AP32" s="364">
        <v>16.707519999999995</v>
      </c>
      <c r="AQ32" s="365">
        <v>1.7902089979899302E-3</v>
      </c>
      <c r="AR32" s="364">
        <v>482.07941</v>
      </c>
      <c r="AS32" s="365">
        <v>1.8992766467326304E-3</v>
      </c>
    </row>
    <row r="33" spans="1:45" ht="22.5" customHeight="1">
      <c r="A33" s="845" t="s">
        <v>429</v>
      </c>
      <c r="B33" s="846">
        <v>5008.5542099999984</v>
      </c>
      <c r="C33" s="847">
        <v>1</v>
      </c>
      <c r="D33" s="846">
        <v>4730.0253100000009</v>
      </c>
      <c r="E33" s="847">
        <v>1</v>
      </c>
      <c r="F33" s="846">
        <v>4329.5550000000003</v>
      </c>
      <c r="G33" s="847">
        <v>1</v>
      </c>
      <c r="H33" s="846">
        <v>17341.03893000001</v>
      </c>
      <c r="I33" s="847">
        <v>1</v>
      </c>
      <c r="J33" s="846">
        <v>1323.1184000000001</v>
      </c>
      <c r="K33" s="847">
        <v>1</v>
      </c>
      <c r="L33" s="846">
        <v>31862.78728</v>
      </c>
      <c r="M33" s="847">
        <v>1</v>
      </c>
      <c r="N33" s="846">
        <v>17149.180450000003</v>
      </c>
      <c r="O33" s="847">
        <v>1</v>
      </c>
      <c r="P33" s="846">
        <v>14288.731980000002</v>
      </c>
      <c r="Q33" s="847">
        <v>1</v>
      </c>
      <c r="R33" s="846">
        <v>44917.468199999981</v>
      </c>
      <c r="S33" s="847">
        <v>1</v>
      </c>
      <c r="T33" s="846">
        <v>35036.320820000001</v>
      </c>
      <c r="U33" s="847">
        <v>1</v>
      </c>
      <c r="V33" s="846">
        <v>12348.625890000005</v>
      </c>
      <c r="W33" s="847">
        <v>1</v>
      </c>
      <c r="X33" s="846">
        <v>872.31236999999976</v>
      </c>
      <c r="Y33" s="847">
        <v>1</v>
      </c>
      <c r="Z33" s="846">
        <v>5807.3452800000023</v>
      </c>
      <c r="AA33" s="847">
        <v>1</v>
      </c>
      <c r="AB33" s="846">
        <v>13163.247390000002</v>
      </c>
      <c r="AC33" s="847">
        <v>1</v>
      </c>
      <c r="AD33" s="846">
        <v>708.67902000000015</v>
      </c>
      <c r="AE33" s="847">
        <v>1</v>
      </c>
      <c r="AF33" s="846">
        <v>539.51155999999992</v>
      </c>
      <c r="AG33" s="847">
        <v>1</v>
      </c>
      <c r="AH33" s="846">
        <v>9584.7207300000046</v>
      </c>
      <c r="AI33" s="847">
        <v>1</v>
      </c>
      <c r="AJ33" s="846">
        <v>10619.527809999996</v>
      </c>
      <c r="AK33" s="847">
        <v>1</v>
      </c>
      <c r="AL33" s="846">
        <v>6535.7036500000013</v>
      </c>
      <c r="AM33" s="847">
        <v>1</v>
      </c>
      <c r="AN33" s="846">
        <v>8323.4639900000038</v>
      </c>
      <c r="AO33" s="847">
        <v>1</v>
      </c>
      <c r="AP33" s="846">
        <v>9332.720379999997</v>
      </c>
      <c r="AQ33" s="847">
        <v>1</v>
      </c>
      <c r="AR33" s="846">
        <v>253822.63864999992</v>
      </c>
      <c r="AS33" s="847">
        <v>1</v>
      </c>
    </row>
    <row r="34" spans="1:45" ht="19.5">
      <c r="A34" s="353" t="s">
        <v>430</v>
      </c>
      <c r="B34" s="364">
        <v>-1.61541</v>
      </c>
      <c r="C34" s="365">
        <v>-3.2253020178451869E-4</v>
      </c>
      <c r="D34" s="364">
        <v>-1.6183400000000001</v>
      </c>
      <c r="E34" s="365">
        <v>-3.4214193242868712E-4</v>
      </c>
      <c r="F34" s="364">
        <v>0.40564999999999996</v>
      </c>
      <c r="G34" s="365">
        <v>9.3693231752454913E-5</v>
      </c>
      <c r="H34" s="364">
        <v>-5.3706900000000006</v>
      </c>
      <c r="I34" s="365">
        <v>-3.0970981736905642E-4</v>
      </c>
      <c r="J34" s="364">
        <v>-0.32012000000000002</v>
      </c>
      <c r="K34" s="365">
        <v>-2.4194357814085271E-4</v>
      </c>
      <c r="L34" s="364">
        <v>-10.71729</v>
      </c>
      <c r="M34" s="365">
        <v>-3.3635757932348726E-4</v>
      </c>
      <c r="N34" s="364">
        <v>-3.2602899999999999</v>
      </c>
      <c r="O34" s="365">
        <v>-1.9011345816236945E-4</v>
      </c>
      <c r="P34" s="364">
        <v>0</v>
      </c>
      <c r="Q34" s="365">
        <v>0</v>
      </c>
      <c r="R34" s="364">
        <v>0</v>
      </c>
      <c r="S34" s="365">
        <v>0</v>
      </c>
      <c r="T34" s="364">
        <v>0</v>
      </c>
      <c r="U34" s="365">
        <v>0</v>
      </c>
      <c r="V34" s="364">
        <v>0</v>
      </c>
      <c r="W34" s="365">
        <v>0</v>
      </c>
      <c r="X34" s="364">
        <v>0</v>
      </c>
      <c r="Y34" s="365">
        <v>0</v>
      </c>
      <c r="Z34" s="364">
        <v>0</v>
      </c>
      <c r="AA34" s="365">
        <v>0</v>
      </c>
      <c r="AB34" s="364">
        <v>0</v>
      </c>
      <c r="AC34" s="365">
        <v>0</v>
      </c>
      <c r="AD34" s="364">
        <v>0</v>
      </c>
      <c r="AE34" s="365">
        <v>0</v>
      </c>
      <c r="AF34" s="364">
        <v>0</v>
      </c>
      <c r="AG34" s="365">
        <v>0</v>
      </c>
      <c r="AH34" s="364">
        <v>0</v>
      </c>
      <c r="AI34" s="365">
        <v>0</v>
      </c>
      <c r="AJ34" s="364">
        <v>1.5952200000000001</v>
      </c>
      <c r="AK34" s="365">
        <v>1.5021571848965296E-4</v>
      </c>
      <c r="AL34" s="364">
        <v>1.0368900000000001</v>
      </c>
      <c r="AM34" s="365">
        <v>1.5865009424042656E-4</v>
      </c>
      <c r="AN34" s="364">
        <v>1.2761799999999999</v>
      </c>
      <c r="AO34" s="365">
        <v>1.5332318389714078E-4</v>
      </c>
      <c r="AP34" s="364">
        <v>1.4356999999999998</v>
      </c>
      <c r="AQ34" s="365">
        <v>1.5383510290061859E-4</v>
      </c>
      <c r="AR34" s="364">
        <v>-17.152500000000003</v>
      </c>
      <c r="AS34" s="365">
        <v>-6.7576714556386979E-5</v>
      </c>
    </row>
    <row r="35" spans="1:45" ht="28.5">
      <c r="A35" s="353" t="s">
        <v>431</v>
      </c>
      <c r="B35" s="364">
        <v>0</v>
      </c>
      <c r="C35" s="365">
        <v>0</v>
      </c>
      <c r="D35" s="364">
        <v>0</v>
      </c>
      <c r="E35" s="365">
        <v>0</v>
      </c>
      <c r="F35" s="364">
        <v>0</v>
      </c>
      <c r="G35" s="365">
        <v>0</v>
      </c>
      <c r="H35" s="364">
        <v>0</v>
      </c>
      <c r="I35" s="365">
        <v>0</v>
      </c>
      <c r="J35" s="364">
        <v>0</v>
      </c>
      <c r="K35" s="365">
        <v>0</v>
      </c>
      <c r="L35" s="364">
        <v>0</v>
      </c>
      <c r="M35" s="365">
        <v>0</v>
      </c>
      <c r="N35" s="364">
        <v>0</v>
      </c>
      <c r="O35" s="365">
        <v>0</v>
      </c>
      <c r="P35" s="364">
        <v>0</v>
      </c>
      <c r="Q35" s="365">
        <v>0</v>
      </c>
      <c r="R35" s="364">
        <v>0</v>
      </c>
      <c r="S35" s="365">
        <v>0</v>
      </c>
      <c r="T35" s="364">
        <v>0</v>
      </c>
      <c r="U35" s="365">
        <v>0</v>
      </c>
      <c r="V35" s="364">
        <v>0</v>
      </c>
      <c r="W35" s="365">
        <v>0</v>
      </c>
      <c r="X35" s="364">
        <v>0</v>
      </c>
      <c r="Y35" s="365">
        <v>0</v>
      </c>
      <c r="Z35" s="364">
        <v>0</v>
      </c>
      <c r="AA35" s="365">
        <v>0</v>
      </c>
      <c r="AB35" s="364">
        <v>0</v>
      </c>
      <c r="AC35" s="365">
        <v>0</v>
      </c>
      <c r="AD35" s="364">
        <v>0</v>
      </c>
      <c r="AE35" s="365">
        <v>0</v>
      </c>
      <c r="AF35" s="364">
        <v>0</v>
      </c>
      <c r="AG35" s="365">
        <v>0</v>
      </c>
      <c r="AH35" s="364">
        <v>0</v>
      </c>
      <c r="AI35" s="365">
        <v>0</v>
      </c>
      <c r="AJ35" s="364">
        <v>0</v>
      </c>
      <c r="AK35" s="365">
        <v>0</v>
      </c>
      <c r="AL35" s="364">
        <v>0</v>
      </c>
      <c r="AM35" s="365">
        <v>0</v>
      </c>
      <c r="AN35" s="364">
        <v>0</v>
      </c>
      <c r="AO35" s="365">
        <v>0</v>
      </c>
      <c r="AP35" s="364">
        <v>0</v>
      </c>
      <c r="AQ35" s="365">
        <v>0</v>
      </c>
      <c r="AR35" s="364">
        <v>0</v>
      </c>
      <c r="AS35" s="365">
        <v>0</v>
      </c>
    </row>
    <row r="36" spans="1:45" ht="12.75" customHeight="1">
      <c r="A36" s="33" t="s">
        <v>513</v>
      </c>
      <c r="B36" s="33"/>
      <c r="C36" s="33"/>
    </row>
    <row r="38" spans="1:45">
      <c r="A38" s="580" t="s">
        <v>81</v>
      </c>
      <c r="B38" s="580"/>
      <c r="C38" s="580"/>
      <c r="AS38" s="24" t="s">
        <v>912</v>
      </c>
    </row>
    <row r="40" spans="1:45" ht="12.75" customHeight="1"/>
    <row r="41" spans="1:45" ht="15" customHeight="1">
      <c r="AM41" s="1008"/>
      <c r="AN41" s="1008"/>
      <c r="AP41" s="1008"/>
      <c r="AQ41" s="1008"/>
    </row>
    <row r="51" spans="1:3">
      <c r="A51" s="33"/>
      <c r="B51" s="33"/>
      <c r="C51" s="33"/>
    </row>
    <row r="52" spans="1:3">
      <c r="A52" s="505"/>
      <c r="B52" s="505"/>
      <c r="C52" s="505"/>
    </row>
  </sheetData>
  <mergeCells count="28">
    <mergeCell ref="AR5:AS5"/>
    <mergeCell ref="P5:W5"/>
    <mergeCell ref="B5:O5"/>
    <mergeCell ref="X5:AI5"/>
    <mergeCell ref="AJ5:AQ5"/>
    <mergeCell ref="A6:A8"/>
    <mergeCell ref="D6:E6"/>
    <mergeCell ref="F6:G6"/>
    <mergeCell ref="H6:I6"/>
    <mergeCell ref="J6:K6"/>
    <mergeCell ref="B6:C6"/>
    <mergeCell ref="L6:M6"/>
    <mergeCell ref="N6:O6"/>
    <mergeCell ref="P6:Q6"/>
    <mergeCell ref="R6:S6"/>
    <mergeCell ref="T6:U6"/>
    <mergeCell ref="V6:W6"/>
    <mergeCell ref="X6:Y6"/>
    <mergeCell ref="Z6:AA6"/>
    <mergeCell ref="AB6:AC6"/>
    <mergeCell ref="AN6:AO6"/>
    <mergeCell ref="AP6:AQ6"/>
    <mergeCell ref="AR6:AS6"/>
    <mergeCell ref="AD6:AE6"/>
    <mergeCell ref="AF6:AG6"/>
    <mergeCell ref="AH6:AI6"/>
    <mergeCell ref="AJ6:AK6"/>
    <mergeCell ref="AL6:AM6"/>
  </mergeCells>
  <hyperlinks>
    <hyperlink ref="A38"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0" width="10.85546875" style="57" customWidth="1"/>
    <col min="11" max="11" width="11.140625" style="57" customWidth="1"/>
    <col min="12" max="12" width="17" style="57" customWidth="1"/>
    <col min="13" max="13" width="9" style="57" customWidth="1"/>
    <col min="14" max="16384" width="9.140625" style="57"/>
  </cols>
  <sheetData>
    <row r="1" spans="1:9" ht="15">
      <c r="A1" s="561" t="s">
        <v>1195</v>
      </c>
      <c r="B1" s="560"/>
      <c r="C1" s="560"/>
      <c r="D1" s="560"/>
      <c r="E1" s="560"/>
      <c r="F1" s="560"/>
      <c r="G1" s="518"/>
      <c r="H1" s="518"/>
      <c r="I1" s="518"/>
    </row>
    <row r="2" spans="1:9">
      <c r="A2" s="562" t="s">
        <v>1196</v>
      </c>
      <c r="B2" s="560"/>
      <c r="C2" s="560"/>
      <c r="D2" s="560"/>
      <c r="E2" s="560"/>
      <c r="F2" s="560"/>
      <c r="G2" s="518"/>
      <c r="H2" s="518"/>
      <c r="I2" s="518"/>
    </row>
    <row r="4" spans="1:9">
      <c r="A4" s="58" t="s">
        <v>83</v>
      </c>
      <c r="E4" s="58" t="s">
        <v>85</v>
      </c>
      <c r="I4" s="59"/>
    </row>
    <row r="5" spans="1:9">
      <c r="A5" s="517" t="s">
        <v>84</v>
      </c>
      <c r="E5" s="517" t="s">
        <v>86</v>
      </c>
      <c r="I5" s="60"/>
    </row>
    <row r="7" spans="1:9">
      <c r="A7" s="58" t="s">
        <v>1610</v>
      </c>
      <c r="B7" s="58"/>
      <c r="C7" s="58"/>
      <c r="D7" s="58"/>
      <c r="E7" s="58" t="s">
        <v>1611</v>
      </c>
      <c r="F7" s="58"/>
      <c r="G7" s="58"/>
      <c r="I7" s="58"/>
    </row>
    <row r="8" spans="1:9">
      <c r="A8" s="517" t="s">
        <v>1612</v>
      </c>
      <c r="B8" s="517"/>
      <c r="C8" s="517"/>
      <c r="E8" s="517" t="s">
        <v>1613</v>
      </c>
      <c r="F8" s="517"/>
      <c r="G8" s="517"/>
      <c r="H8" s="519"/>
    </row>
    <row r="10" spans="1:9" ht="26.25" customHeight="1">
      <c r="A10" s="127" t="s">
        <v>1614</v>
      </c>
      <c r="B10" s="127" t="s">
        <v>511</v>
      </c>
      <c r="C10" s="127" t="s">
        <v>512</v>
      </c>
      <c r="E10" s="127" t="s">
        <v>1614</v>
      </c>
      <c r="F10" s="127" t="s">
        <v>511</v>
      </c>
      <c r="G10" s="127" t="s">
        <v>512</v>
      </c>
    </row>
    <row r="11" spans="1:9">
      <c r="A11" s="1066">
        <v>43830</v>
      </c>
      <c r="B11" s="80">
        <v>1521</v>
      </c>
      <c r="C11" s="80">
        <v>1513</v>
      </c>
      <c r="E11" s="1066">
        <v>43830</v>
      </c>
      <c r="F11" s="80">
        <v>7714</v>
      </c>
      <c r="G11" s="80">
        <v>7908</v>
      </c>
    </row>
    <row r="12" spans="1:9">
      <c r="A12" s="1066">
        <v>43921</v>
      </c>
      <c r="B12" s="80">
        <v>2223</v>
      </c>
      <c r="C12" s="80">
        <v>2216</v>
      </c>
      <c r="E12" s="1066">
        <v>43921</v>
      </c>
      <c r="F12" s="80">
        <v>7134</v>
      </c>
      <c r="G12" s="80">
        <v>7300</v>
      </c>
    </row>
    <row r="13" spans="1:9">
      <c r="A13" s="1066">
        <v>44012</v>
      </c>
      <c r="B13" s="80">
        <v>2632</v>
      </c>
      <c r="C13" s="80">
        <v>2624</v>
      </c>
      <c r="E13" s="1066">
        <v>44012</v>
      </c>
      <c r="F13" s="80">
        <v>6579</v>
      </c>
      <c r="G13" s="80">
        <v>6706</v>
      </c>
    </row>
    <row r="14" spans="1:9">
      <c r="A14" s="1066">
        <v>44104</v>
      </c>
      <c r="B14" s="80">
        <v>3675</v>
      </c>
      <c r="C14" s="80">
        <v>3666</v>
      </c>
      <c r="E14" s="1066">
        <v>44104</v>
      </c>
      <c r="F14" s="80">
        <v>6412</v>
      </c>
      <c r="G14" s="80">
        <v>6532</v>
      </c>
    </row>
    <row r="15" spans="1:9">
      <c r="A15" s="1066">
        <v>44196</v>
      </c>
      <c r="B15" s="80">
        <v>4427</v>
      </c>
      <c r="C15" s="80">
        <v>4419</v>
      </c>
      <c r="E15" s="1066">
        <v>44196</v>
      </c>
      <c r="F15" s="80">
        <v>6273</v>
      </c>
      <c r="G15" s="80">
        <v>6390</v>
      </c>
    </row>
    <row r="16" spans="1:9">
      <c r="A16" s="1066">
        <v>44286</v>
      </c>
      <c r="B16" s="80">
        <v>5194</v>
      </c>
      <c r="C16" s="80">
        <v>5186</v>
      </c>
      <c r="E16" s="1066">
        <v>44286</v>
      </c>
      <c r="F16" s="80">
        <v>6043</v>
      </c>
      <c r="G16" s="80">
        <v>6164</v>
      </c>
    </row>
    <row r="17" spans="1:9">
      <c r="A17" s="1066">
        <v>44377</v>
      </c>
      <c r="B17" s="80">
        <v>5769</v>
      </c>
      <c r="C17" s="80">
        <v>5761</v>
      </c>
      <c r="E17" s="1066">
        <v>44377</v>
      </c>
      <c r="F17" s="80">
        <v>5867</v>
      </c>
      <c r="G17" s="80">
        <v>5989</v>
      </c>
    </row>
    <row r="18" spans="1:9">
      <c r="A18" s="1066">
        <v>44469</v>
      </c>
      <c r="B18" s="80">
        <v>6954</v>
      </c>
      <c r="C18" s="80">
        <v>6947</v>
      </c>
      <c r="E18" s="1066">
        <v>44469</v>
      </c>
      <c r="F18" s="80">
        <v>5768</v>
      </c>
      <c r="G18" s="80">
        <v>5897</v>
      </c>
    </row>
    <row r="19" spans="1:9">
      <c r="A19" s="1066">
        <v>44561</v>
      </c>
      <c r="B19" s="80">
        <v>7820</v>
      </c>
      <c r="C19" s="80">
        <v>7813</v>
      </c>
      <c r="E19" s="1066">
        <v>44561</v>
      </c>
      <c r="F19" s="80">
        <v>5674</v>
      </c>
      <c r="G19" s="80">
        <v>5806</v>
      </c>
    </row>
    <row r="20" spans="1:9">
      <c r="A20" s="1066">
        <v>44651</v>
      </c>
      <c r="B20" s="80">
        <v>8642</v>
      </c>
      <c r="C20" s="80">
        <v>8630</v>
      </c>
      <c r="E20" s="1066">
        <v>44651</v>
      </c>
      <c r="F20" s="80">
        <v>5471</v>
      </c>
      <c r="G20" s="80">
        <v>5604</v>
      </c>
    </row>
    <row r="21" spans="1:9">
      <c r="A21" s="1066">
        <v>44742</v>
      </c>
      <c r="B21" s="80">
        <v>9205</v>
      </c>
      <c r="C21" s="80">
        <v>9192</v>
      </c>
      <c r="E21" s="1066">
        <v>44742</v>
      </c>
      <c r="F21" s="80">
        <v>5394</v>
      </c>
      <c r="G21" s="80">
        <v>5534</v>
      </c>
    </row>
    <row r="22" spans="1:9">
      <c r="A22" s="1066">
        <v>44834</v>
      </c>
      <c r="B22" s="80">
        <v>10376</v>
      </c>
      <c r="C22" s="80">
        <v>10362</v>
      </c>
      <c r="E22" s="1066">
        <v>44834</v>
      </c>
      <c r="F22" s="80">
        <v>5308</v>
      </c>
      <c r="G22" s="80">
        <v>5447</v>
      </c>
    </row>
    <row r="23" spans="1:9">
      <c r="A23" s="1066">
        <v>44926</v>
      </c>
      <c r="B23" s="80">
        <v>11113</v>
      </c>
      <c r="C23" s="80">
        <v>11097</v>
      </c>
      <c r="E23" s="1066">
        <v>44926</v>
      </c>
      <c r="F23" s="80">
        <v>5232</v>
      </c>
      <c r="G23" s="80">
        <v>5366</v>
      </c>
    </row>
    <row r="24" spans="1:9">
      <c r="A24" s="1066">
        <v>45016</v>
      </c>
      <c r="B24" s="80">
        <v>11723</v>
      </c>
      <c r="C24" s="80">
        <v>11701</v>
      </c>
      <c r="E24" s="1066">
        <v>45016</v>
      </c>
      <c r="F24" s="80">
        <v>4990</v>
      </c>
      <c r="G24" s="80">
        <v>5129</v>
      </c>
    </row>
    <row r="25" spans="1:9">
      <c r="A25" s="1066">
        <v>45107</v>
      </c>
      <c r="B25" s="80">
        <v>12006</v>
      </c>
      <c r="C25" s="80">
        <v>11982</v>
      </c>
      <c r="E25" s="1066">
        <v>45107</v>
      </c>
      <c r="F25" s="80">
        <v>4807</v>
      </c>
      <c r="G25" s="80">
        <v>4944</v>
      </c>
      <c r="H25" s="1221"/>
      <c r="I25" s="1221"/>
    </row>
    <row r="26" spans="1:9">
      <c r="A26" s="1066">
        <v>45199</v>
      </c>
      <c r="B26" s="80">
        <v>12555</v>
      </c>
      <c r="C26" s="80">
        <v>12540</v>
      </c>
      <c r="E26" s="1066">
        <v>45199</v>
      </c>
      <c r="F26" s="80">
        <v>4589</v>
      </c>
      <c r="G26" s="80">
        <v>4727</v>
      </c>
      <c r="H26" s="74"/>
      <c r="I26" s="75"/>
    </row>
    <row r="27" spans="1:9">
      <c r="A27" s="1066">
        <v>45291</v>
      </c>
      <c r="B27" s="80">
        <v>13311</v>
      </c>
      <c r="C27" s="80">
        <v>13288</v>
      </c>
      <c r="E27" s="1066">
        <v>45291</v>
      </c>
      <c r="F27" s="80">
        <v>4398</v>
      </c>
      <c r="G27" s="80">
        <v>4539</v>
      </c>
    </row>
    <row r="28" spans="1:9">
      <c r="A28" s="1066">
        <v>45382</v>
      </c>
      <c r="B28" s="80">
        <v>14015</v>
      </c>
      <c r="C28" s="80">
        <v>13993</v>
      </c>
      <c r="E28" s="1066">
        <v>45382</v>
      </c>
      <c r="F28" s="80">
        <v>4233</v>
      </c>
      <c r="G28" s="80">
        <v>4379</v>
      </c>
    </row>
    <row r="29" spans="1:9">
      <c r="A29" s="1066">
        <v>45473</v>
      </c>
      <c r="B29" s="80">
        <v>14644</v>
      </c>
      <c r="C29" s="80">
        <v>14615</v>
      </c>
      <c r="E29" s="1066">
        <v>45473</v>
      </c>
      <c r="F29" s="80">
        <v>4135</v>
      </c>
      <c r="G29" s="80">
        <v>4281</v>
      </c>
    </row>
    <row r="30" spans="1:9">
      <c r="A30" s="1066">
        <v>45565</v>
      </c>
      <c r="B30" s="80">
        <v>15983</v>
      </c>
      <c r="C30" s="80">
        <v>15953</v>
      </c>
      <c r="E30" s="1066">
        <v>45565</v>
      </c>
      <c r="F30" s="80">
        <v>4121</v>
      </c>
      <c r="G30" s="80">
        <v>4267</v>
      </c>
    </row>
    <row r="31" spans="1:9">
      <c r="A31" s="1066">
        <v>45657</v>
      </c>
      <c r="B31" s="80">
        <v>17418</v>
      </c>
      <c r="C31" s="80">
        <v>17384</v>
      </c>
      <c r="E31" s="1066">
        <v>45657</v>
      </c>
      <c r="F31" s="80">
        <v>4106</v>
      </c>
      <c r="G31" s="80">
        <v>4250</v>
      </c>
    </row>
    <row r="32" spans="1:9">
      <c r="A32" s="33" t="s">
        <v>513</v>
      </c>
      <c r="E32" s="33" t="s">
        <v>510</v>
      </c>
    </row>
    <row r="34" spans="1:9">
      <c r="A34" s="580" t="s">
        <v>81</v>
      </c>
    </row>
    <row r="35" spans="1:9">
      <c r="A35" s="816"/>
    </row>
    <row r="36" spans="1:9">
      <c r="A36" s="817"/>
    </row>
    <row r="40" spans="1:9">
      <c r="E40" s="33"/>
    </row>
    <row r="41" spans="1:9">
      <c r="E41" s="33"/>
    </row>
    <row r="42" spans="1:9">
      <c r="D42" s="201"/>
      <c r="E42" s="201"/>
      <c r="F42" s="201"/>
      <c r="G42" s="201"/>
      <c r="H42" s="201"/>
      <c r="I42" s="201"/>
    </row>
    <row r="44" spans="1:9">
      <c r="D44" s="202"/>
      <c r="E44" s="202"/>
      <c r="F44" s="202"/>
      <c r="G44" s="202"/>
      <c r="H44" s="202"/>
      <c r="I44" s="202"/>
    </row>
    <row r="46" spans="1:9">
      <c r="I46" s="61"/>
    </row>
    <row r="53" spans="8:8">
      <c r="H53" s="61" t="s">
        <v>913</v>
      </c>
    </row>
  </sheetData>
  <mergeCells count="1">
    <mergeCell ref="H25:I25"/>
  </mergeCells>
  <hyperlinks>
    <hyperlink ref="A34"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84" customWidth="1"/>
    <col min="2" max="2" width="14.5703125" style="784" bestFit="1" customWidth="1"/>
    <col min="3" max="3" width="12.7109375" style="784" bestFit="1" customWidth="1"/>
    <col min="4" max="4" width="12.28515625" style="784" bestFit="1" customWidth="1"/>
    <col min="5" max="5" width="30.42578125" style="784" customWidth="1"/>
    <col min="6" max="6" width="15.5703125" style="784" bestFit="1" customWidth="1"/>
    <col min="7" max="16384" width="9.140625" style="784"/>
  </cols>
  <sheetData>
    <row r="1" spans="1:6">
      <c r="A1" s="1092" t="s">
        <v>1702</v>
      </c>
      <c r="B1" s="1091"/>
      <c r="D1" s="801"/>
    </row>
    <row r="2" spans="1:6" ht="14.25" customHeight="1">
      <c r="A2" s="493" t="s">
        <v>1740</v>
      </c>
      <c r="B2" s="493"/>
      <c r="C2" s="493"/>
      <c r="D2" s="801"/>
    </row>
    <row r="3" spans="1:6" ht="76.5">
      <c r="A3" s="1086" t="s">
        <v>1670</v>
      </c>
      <c r="B3" s="1090" t="s">
        <v>1678</v>
      </c>
      <c r="C3" s="1090" t="s">
        <v>1679</v>
      </c>
      <c r="D3" s="801"/>
    </row>
    <row r="4" spans="1:6" ht="25.5">
      <c r="A4" s="1090"/>
      <c r="B4" s="1097" t="s">
        <v>1668</v>
      </c>
      <c r="C4" s="1098" t="s">
        <v>1669</v>
      </c>
      <c r="D4" s="801"/>
      <c r="E4" s="1008"/>
      <c r="F4" s="1010"/>
    </row>
    <row r="5" spans="1:6" ht="21.75">
      <c r="A5" s="1095" t="s">
        <v>1685</v>
      </c>
      <c r="B5" s="1087">
        <v>17384</v>
      </c>
      <c r="C5" s="1087">
        <v>4145</v>
      </c>
      <c r="D5" s="1013"/>
      <c r="E5" s="1008"/>
      <c r="F5" s="1009"/>
    </row>
    <row r="6" spans="1:6" ht="22.5">
      <c r="A6" s="1096" t="s">
        <v>1686</v>
      </c>
      <c r="B6" s="80">
        <v>89</v>
      </c>
      <c r="C6" s="80">
        <v>11</v>
      </c>
      <c r="D6" s="1013"/>
      <c r="E6" s="1008"/>
      <c r="F6" s="1009"/>
    </row>
    <row r="7" spans="1:6" ht="22.5">
      <c r="A7" s="1096" t="s">
        <v>1687</v>
      </c>
      <c r="B7" s="80">
        <v>23</v>
      </c>
      <c r="C7" s="80">
        <v>7</v>
      </c>
      <c r="D7" s="1013"/>
      <c r="E7" s="1008"/>
      <c r="F7" s="1009"/>
    </row>
    <row r="8" spans="1:6" ht="22.5">
      <c r="A8" s="1096" t="s">
        <v>1688</v>
      </c>
      <c r="B8" s="80">
        <v>15483</v>
      </c>
      <c r="C8" s="80">
        <v>3865</v>
      </c>
      <c r="D8" s="1013"/>
      <c r="E8" s="43"/>
      <c r="F8" s="1009"/>
    </row>
    <row r="9" spans="1:6" ht="22.5">
      <c r="A9" s="1096" t="s">
        <v>1689</v>
      </c>
      <c r="B9" s="80">
        <v>1781</v>
      </c>
      <c r="C9" s="80">
        <v>258</v>
      </c>
      <c r="D9" s="1013"/>
      <c r="E9" s="1008"/>
      <c r="F9" s="1009"/>
    </row>
    <row r="10" spans="1:6" ht="15">
      <c r="A10" s="1096" t="s">
        <v>1690</v>
      </c>
      <c r="B10" s="80">
        <v>8</v>
      </c>
      <c r="C10" s="80">
        <v>4</v>
      </c>
      <c r="D10" s="1013"/>
      <c r="E10" s="1008"/>
      <c r="F10" s="1009"/>
    </row>
    <row r="11" spans="1:6" ht="21.75">
      <c r="A11" s="1095" t="s">
        <v>1696</v>
      </c>
      <c r="B11" s="1087">
        <v>4250</v>
      </c>
      <c r="C11" s="1087">
        <v>473</v>
      </c>
      <c r="D11" s="1013"/>
      <c r="E11" s="1008"/>
      <c r="F11" s="1009"/>
    </row>
    <row r="12" spans="1:6" ht="22.5">
      <c r="A12" s="1096" t="s">
        <v>1691</v>
      </c>
      <c r="B12" s="80">
        <v>307</v>
      </c>
      <c r="C12" s="80">
        <v>8</v>
      </c>
      <c r="D12" s="1013"/>
      <c r="E12" s="1008"/>
      <c r="F12" s="1009"/>
    </row>
    <row r="13" spans="1:6" ht="15">
      <c r="A13" s="1096" t="s">
        <v>1692</v>
      </c>
      <c r="B13" s="80">
        <v>3903</v>
      </c>
      <c r="C13" s="80">
        <v>463</v>
      </c>
      <c r="D13" s="1013"/>
      <c r="E13" s="43"/>
      <c r="F13" s="1009"/>
    </row>
    <row r="14" spans="1:6" ht="22.5">
      <c r="A14" s="1096" t="s">
        <v>1689</v>
      </c>
      <c r="B14" s="80">
        <v>40</v>
      </c>
      <c r="C14" s="80">
        <v>2</v>
      </c>
      <c r="D14" s="1013"/>
      <c r="E14" s="1008"/>
      <c r="F14" s="1009"/>
    </row>
    <row r="15" spans="1:6">
      <c r="A15" s="1096" t="s">
        <v>1693</v>
      </c>
      <c r="B15" s="80">
        <v>0</v>
      </c>
      <c r="C15" s="80">
        <v>0</v>
      </c>
      <c r="D15" s="1013"/>
    </row>
    <row r="16" spans="1:6">
      <c r="A16" s="1088" t="s">
        <v>1671</v>
      </c>
      <c r="B16" s="1089">
        <v>21634</v>
      </c>
      <c r="C16" s="1089">
        <v>4618</v>
      </c>
      <c r="D16" s="801"/>
    </row>
    <row r="17" spans="1:5">
      <c r="A17" s="33" t="s">
        <v>513</v>
      </c>
      <c r="B17" s="801"/>
      <c r="C17" s="801"/>
      <c r="D17" s="801"/>
    </row>
    <row r="18" spans="1:5">
      <c r="A18" s="33"/>
      <c r="B18" s="801"/>
      <c r="C18" s="801"/>
      <c r="E18" s="663"/>
    </row>
    <row r="19" spans="1:5">
      <c r="A19" s="1094" t="s">
        <v>1703</v>
      </c>
      <c r="B19" s="1094"/>
      <c r="C19" s="1094"/>
      <c r="E19" s="663"/>
    </row>
    <row r="20" spans="1:5">
      <c r="A20" s="493" t="s">
        <v>1746</v>
      </c>
      <c r="B20" s="1093"/>
      <c r="C20" s="1093"/>
      <c r="E20" s="498"/>
    </row>
    <row r="21" spans="1:5" ht="14.25" customHeight="1">
      <c r="A21" s="1222"/>
      <c r="B21" s="1222"/>
      <c r="C21" s="1222"/>
      <c r="E21" s="13" t="s">
        <v>1292</v>
      </c>
    </row>
    <row r="22" spans="1:5" ht="51">
      <c r="A22" s="1090"/>
      <c r="B22" s="1223" t="s">
        <v>1672</v>
      </c>
      <c r="C22" s="1223"/>
      <c r="D22" s="1223"/>
      <c r="E22" s="1090" t="s">
        <v>1673</v>
      </c>
    </row>
    <row r="23" spans="1:5" ht="114.75">
      <c r="A23" s="1086" t="s">
        <v>1664</v>
      </c>
      <c r="B23" s="1090" t="s">
        <v>1674</v>
      </c>
      <c r="C23" s="1090" t="s">
        <v>1675</v>
      </c>
      <c r="D23" s="1090" t="s">
        <v>1676</v>
      </c>
      <c r="E23" s="1090" t="s">
        <v>1677</v>
      </c>
    </row>
    <row r="24" spans="1:5" ht="21.75">
      <c r="A24" s="1095" t="s">
        <v>1694</v>
      </c>
      <c r="B24" s="1087">
        <v>21130.801690000004</v>
      </c>
      <c r="C24" s="1087">
        <v>24966.7876</v>
      </c>
      <c r="D24" s="1087">
        <v>161.28921</v>
      </c>
      <c r="E24" s="1087">
        <v>139507.61022</v>
      </c>
    </row>
    <row r="25" spans="1:5" ht="22.5">
      <c r="A25" s="1096" t="s">
        <v>1680</v>
      </c>
      <c r="B25" s="80">
        <v>103.2403</v>
      </c>
      <c r="C25" s="80">
        <v>0</v>
      </c>
      <c r="D25" s="80">
        <v>0</v>
      </c>
      <c r="E25" s="80">
        <v>261.23347000000001</v>
      </c>
    </row>
    <row r="26" spans="1:5" ht="22.5">
      <c r="A26" s="1096" t="s">
        <v>1681</v>
      </c>
      <c r="B26" s="80">
        <v>20.537320000000001</v>
      </c>
      <c r="C26" s="80">
        <v>0</v>
      </c>
      <c r="D26" s="80">
        <v>0</v>
      </c>
      <c r="E26" s="80">
        <v>85.613679999999988</v>
      </c>
    </row>
    <row r="27" spans="1:5" ht="22.5">
      <c r="A27" s="1096" t="s">
        <v>1682</v>
      </c>
      <c r="B27" s="80">
        <v>18807.293280000002</v>
      </c>
      <c r="C27" s="80">
        <v>23322.172620000001</v>
      </c>
      <c r="D27" s="80">
        <v>161.28921</v>
      </c>
      <c r="E27" s="80">
        <v>130014.46663000001</v>
      </c>
    </row>
    <row r="28" spans="1:5" ht="22.5">
      <c r="A28" s="1096" t="s">
        <v>1683</v>
      </c>
      <c r="B28" s="80">
        <v>2179.8397199999999</v>
      </c>
      <c r="C28" s="80">
        <v>1644.6149800000001</v>
      </c>
      <c r="D28" s="80">
        <v>0</v>
      </c>
      <c r="E28" s="80">
        <v>9102.4773499999992</v>
      </c>
    </row>
    <row r="29" spans="1:5">
      <c r="A29" s="1096" t="s">
        <v>1665</v>
      </c>
      <c r="B29" s="80">
        <v>19.891069999999999</v>
      </c>
      <c r="C29" s="80">
        <v>0</v>
      </c>
      <c r="D29" s="80">
        <v>0</v>
      </c>
      <c r="E29" s="80">
        <v>43.819089999999996</v>
      </c>
    </row>
    <row r="30" spans="1:5" ht="21.75">
      <c r="A30" s="1095" t="s">
        <v>1695</v>
      </c>
      <c r="B30" s="1087">
        <v>7112.7534099999993</v>
      </c>
      <c r="C30" s="1087">
        <v>1699.2598999999998</v>
      </c>
      <c r="D30" s="1087">
        <v>1.86694</v>
      </c>
      <c r="E30" s="1087">
        <v>10137.771849999999</v>
      </c>
    </row>
    <row r="31" spans="1:5" ht="22.5">
      <c r="A31" s="1096" t="s">
        <v>1684</v>
      </c>
      <c r="B31" s="80">
        <v>576.67121999999995</v>
      </c>
      <c r="C31" s="80">
        <v>6.8353899999999994</v>
      </c>
      <c r="D31" s="80">
        <v>0</v>
      </c>
      <c r="E31" s="80">
        <v>584.56196000000011</v>
      </c>
    </row>
    <row r="32" spans="1:5">
      <c r="A32" s="1096" t="s">
        <v>1666</v>
      </c>
      <c r="B32" s="80">
        <v>6536.0821899999992</v>
      </c>
      <c r="C32" s="80">
        <v>1692.4245099999998</v>
      </c>
      <c r="D32" s="80">
        <v>1.86694</v>
      </c>
      <c r="E32" s="80">
        <v>9553.2098899999983</v>
      </c>
    </row>
    <row r="33" spans="1:5">
      <c r="A33" s="1096" t="s">
        <v>1665</v>
      </c>
      <c r="B33" s="80">
        <v>0</v>
      </c>
      <c r="C33" s="80">
        <v>0</v>
      </c>
      <c r="D33" s="80">
        <v>0</v>
      </c>
      <c r="E33" s="80">
        <v>0</v>
      </c>
    </row>
    <row r="34" spans="1:5" ht="14.25" customHeight="1">
      <c r="A34" s="1088" t="s">
        <v>1667</v>
      </c>
      <c r="B34" s="1089">
        <v>28243.555100000005</v>
      </c>
      <c r="C34" s="1089">
        <v>26666.047500000001</v>
      </c>
      <c r="D34" s="1089">
        <v>163.15615</v>
      </c>
      <c r="E34" s="1089">
        <v>149645.38206999999</v>
      </c>
    </row>
    <row r="35" spans="1:5" ht="14.25" customHeight="1">
      <c r="A35" s="33" t="s">
        <v>513</v>
      </c>
      <c r="B35" s="1069"/>
      <c r="C35" s="800"/>
      <c r="D35" s="26"/>
      <c r="E35" s="1069"/>
    </row>
    <row r="36" spans="1:5">
      <c r="A36" s="56" t="s">
        <v>927</v>
      </c>
      <c r="B36" s="1067"/>
      <c r="C36" s="1224"/>
      <c r="D36" s="1224"/>
      <c r="E36" s="1069"/>
    </row>
    <row r="37" spans="1:5">
      <c r="A37" s="1070"/>
      <c r="B37" s="1071"/>
      <c r="C37" s="1068"/>
      <c r="D37" s="1068"/>
      <c r="E37" s="1069"/>
    </row>
    <row r="38" spans="1:5">
      <c r="B38" s="1073"/>
      <c r="C38" s="1074"/>
      <c r="D38" s="1073"/>
      <c r="E38" s="1069"/>
    </row>
    <row r="39" spans="1:5">
      <c r="A39" s="1072"/>
      <c r="B39" s="1073"/>
      <c r="C39" s="1074"/>
      <c r="D39" s="1073"/>
      <c r="E39" s="1069"/>
    </row>
    <row r="40" spans="1:5">
      <c r="A40" s="1072"/>
      <c r="B40" s="1073"/>
      <c r="C40" s="1074"/>
      <c r="D40" s="1073"/>
      <c r="E40" s="1069"/>
    </row>
    <row r="41" spans="1:5">
      <c r="A41" s="1072"/>
      <c r="B41" s="1073"/>
      <c r="C41" s="1074"/>
      <c r="D41" s="1073"/>
      <c r="E41" s="1069"/>
    </row>
    <row r="42" spans="1:5">
      <c r="A42" s="1072"/>
      <c r="B42" s="1073"/>
      <c r="C42" s="1074"/>
      <c r="D42" s="1073"/>
      <c r="E42" s="1069"/>
    </row>
    <row r="43" spans="1:5">
      <c r="A43" s="1075"/>
      <c r="B43" s="1076"/>
      <c r="C43" s="1077"/>
      <c r="D43" s="1076"/>
      <c r="E43" s="1069"/>
    </row>
    <row r="44" spans="1:5">
      <c r="A44" s="1078"/>
      <c r="B44" s="1069"/>
      <c r="C44" s="1069"/>
      <c r="D44" s="1069"/>
      <c r="E44" s="1069"/>
    </row>
    <row r="45" spans="1:5">
      <c r="A45" s="1069"/>
      <c r="B45" s="1069"/>
      <c r="C45" s="1069"/>
      <c r="D45" s="1069"/>
      <c r="E45" s="61" t="s">
        <v>957</v>
      </c>
    </row>
    <row r="46" spans="1:5">
      <c r="A46" s="816"/>
    </row>
    <row r="47" spans="1:5">
      <c r="A47" s="817"/>
    </row>
  </sheetData>
  <mergeCells count="3">
    <mergeCell ref="A21:C21"/>
    <mergeCell ref="B22:D22"/>
    <mergeCell ref="C36:D36"/>
  </mergeCells>
  <phoneticPr fontId="245"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84" customWidth="1"/>
    <col min="2" max="3" width="10.42578125" style="784" customWidth="1"/>
    <col min="4" max="4" width="11.5703125" style="784" customWidth="1"/>
    <col min="5" max="16384" width="9.140625" style="784"/>
  </cols>
  <sheetData>
    <row r="1" spans="1:4">
      <c r="A1" s="137" t="s">
        <v>1704</v>
      </c>
      <c r="B1" s="269"/>
      <c r="C1" s="269"/>
      <c r="D1" s="269"/>
    </row>
    <row r="2" spans="1:4">
      <c r="A2" s="493" t="s">
        <v>1705</v>
      </c>
      <c r="B2" s="269"/>
      <c r="C2" s="269"/>
      <c r="D2" s="269"/>
    </row>
    <row r="3" spans="1:4">
      <c r="A3" s="269"/>
      <c r="B3" s="269"/>
      <c r="C3" s="269"/>
      <c r="D3" s="269"/>
    </row>
    <row r="4" spans="1:4">
      <c r="A4" s="269"/>
      <c r="B4" s="269"/>
      <c r="C4" s="269"/>
      <c r="D4" s="13" t="s">
        <v>1292</v>
      </c>
    </row>
    <row r="5" spans="1:4" ht="48" customHeight="1">
      <c r="A5" s="1225" t="s">
        <v>295</v>
      </c>
      <c r="B5" s="785" t="s">
        <v>895</v>
      </c>
      <c r="C5" s="1227" t="s">
        <v>333</v>
      </c>
      <c r="D5" s="1227"/>
    </row>
    <row r="6" spans="1:4" ht="26.25" customHeight="1">
      <c r="A6" s="1226"/>
      <c r="B6" s="786" t="s">
        <v>1668</v>
      </c>
      <c r="C6" s="787" t="s">
        <v>334</v>
      </c>
      <c r="D6" s="787" t="s">
        <v>335</v>
      </c>
    </row>
    <row r="7" spans="1:4">
      <c r="A7" s="424" t="s">
        <v>896</v>
      </c>
      <c r="B7" s="425">
        <v>1536.9781699999999</v>
      </c>
      <c r="C7" s="426">
        <v>-9.5615547805211434E-2</v>
      </c>
      <c r="D7" s="425">
        <v>-162.49617000000015</v>
      </c>
    </row>
    <row r="8" spans="1:4">
      <c r="A8" s="424" t="s">
        <v>901</v>
      </c>
      <c r="B8" s="425">
        <v>1092.8343300000001</v>
      </c>
      <c r="C8" s="426">
        <v>-2.2417757774627508E-2</v>
      </c>
      <c r="D8" s="425">
        <v>-25.060699999999954</v>
      </c>
    </row>
    <row r="9" spans="1:4">
      <c r="A9" s="424" t="s">
        <v>902</v>
      </c>
      <c r="B9" s="425">
        <v>503782.76459000004</v>
      </c>
      <c r="C9" s="426">
        <v>0.28206175863012967</v>
      </c>
      <c r="D9" s="425">
        <v>110835.41927000004</v>
      </c>
    </row>
    <row r="10" spans="1:4">
      <c r="A10" s="424" t="s">
        <v>1382</v>
      </c>
      <c r="B10" s="425">
        <v>0</v>
      </c>
      <c r="C10" s="484"/>
      <c r="D10" s="479">
        <v>0</v>
      </c>
    </row>
    <row r="11" spans="1:4">
      <c r="A11" s="424" t="s">
        <v>897</v>
      </c>
      <c r="B11" s="425">
        <v>905.84563000000003</v>
      </c>
      <c r="C11" s="426">
        <v>0.52105743193657039</v>
      </c>
      <c r="D11" s="425">
        <v>310.30885999999998</v>
      </c>
    </row>
    <row r="12" spans="1:4">
      <c r="A12" s="424" t="s">
        <v>898</v>
      </c>
      <c r="B12" s="425">
        <v>484.74212</v>
      </c>
      <c r="C12" s="426">
        <v>0.28547455639202712</v>
      </c>
      <c r="D12" s="425">
        <v>107.65016000000003</v>
      </c>
    </row>
    <row r="13" spans="1:4">
      <c r="A13" s="424" t="s">
        <v>903</v>
      </c>
      <c r="B13" s="425">
        <v>49623.806640000003</v>
      </c>
      <c r="C13" s="426">
        <v>0.55139885628657415</v>
      </c>
      <c r="D13" s="425">
        <v>17637.314939999997</v>
      </c>
    </row>
    <row r="14" spans="1:4" ht="22.5">
      <c r="A14" s="427" t="s">
        <v>904</v>
      </c>
      <c r="B14" s="425">
        <v>83.391179999999991</v>
      </c>
      <c r="C14" s="426">
        <v>0.42968816300443197</v>
      </c>
      <c r="D14" s="425">
        <v>25.062949999999997</v>
      </c>
    </row>
    <row r="15" spans="1:4">
      <c r="A15" s="788" t="s">
        <v>899</v>
      </c>
      <c r="B15" s="789">
        <v>557510.3626600001</v>
      </c>
      <c r="C15" s="790">
        <v>0.30021817676432516</v>
      </c>
      <c r="D15" s="789">
        <v>128728.19931000007</v>
      </c>
    </row>
    <row r="16" spans="1:4">
      <c r="A16" s="424" t="s">
        <v>905</v>
      </c>
      <c r="B16" s="425">
        <v>0</v>
      </c>
      <c r="C16" s="426"/>
      <c r="D16" s="425">
        <v>0</v>
      </c>
    </row>
    <row r="17" spans="1:4">
      <c r="A17" s="427" t="s">
        <v>906</v>
      </c>
      <c r="B17" s="425">
        <v>25204.50908</v>
      </c>
      <c r="C17" s="426">
        <v>8.1225232984971293E-2</v>
      </c>
      <c r="D17" s="425">
        <v>1893.4464899999984</v>
      </c>
    </row>
    <row r="18" spans="1:4" ht="22.5">
      <c r="A18" s="427" t="s">
        <v>908</v>
      </c>
      <c r="B18" s="425">
        <v>0</v>
      </c>
      <c r="C18" s="484"/>
      <c r="D18" s="479">
        <v>0</v>
      </c>
    </row>
    <row r="19" spans="1:4">
      <c r="A19" s="424" t="s">
        <v>909</v>
      </c>
      <c r="B19" s="425">
        <v>0</v>
      </c>
      <c r="C19" s="484"/>
      <c r="D19" s="479">
        <v>0</v>
      </c>
    </row>
    <row r="20" spans="1:4">
      <c r="A20" s="424" t="s">
        <v>1383</v>
      </c>
      <c r="B20" s="425">
        <v>0</v>
      </c>
      <c r="C20" s="484"/>
      <c r="D20" s="479">
        <v>0</v>
      </c>
    </row>
    <row r="21" spans="1:4">
      <c r="A21" s="424" t="s">
        <v>1384</v>
      </c>
      <c r="B21" s="425">
        <v>489074.78993999999</v>
      </c>
      <c r="C21" s="484">
        <v>0.28317161238437016</v>
      </c>
      <c r="D21" s="479">
        <v>107929.5205</v>
      </c>
    </row>
    <row r="22" spans="1:4">
      <c r="A22" s="424" t="s">
        <v>1385</v>
      </c>
      <c r="B22" s="425">
        <v>0</v>
      </c>
      <c r="C22" s="484"/>
      <c r="D22" s="479">
        <v>0</v>
      </c>
    </row>
    <row r="23" spans="1:4">
      <c r="A23" s="424" t="s">
        <v>1386</v>
      </c>
      <c r="B23" s="425">
        <v>0</v>
      </c>
      <c r="C23" s="484"/>
      <c r="D23" s="479">
        <v>0</v>
      </c>
    </row>
    <row r="24" spans="1:4">
      <c r="A24" s="424" t="s">
        <v>1387</v>
      </c>
      <c r="B24" s="425">
        <v>0</v>
      </c>
      <c r="C24" s="484"/>
      <c r="D24" s="479">
        <v>0</v>
      </c>
    </row>
    <row r="25" spans="1:4">
      <c r="A25" s="424" t="s">
        <v>1388</v>
      </c>
      <c r="B25" s="425">
        <v>3679.95838</v>
      </c>
      <c r="C25" s="484">
        <v>0.9087983173669536</v>
      </c>
      <c r="D25" s="479">
        <v>1752.0656599999998</v>
      </c>
    </row>
    <row r="26" spans="1:4">
      <c r="A26" s="427" t="s">
        <v>910</v>
      </c>
      <c r="B26" s="425">
        <v>39408.188299999994</v>
      </c>
      <c r="C26" s="426">
        <v>0.77421321970470391</v>
      </c>
      <c r="D26" s="425">
        <v>17196.546619999997</v>
      </c>
    </row>
    <row r="27" spans="1:4" ht="22.5">
      <c r="A27" s="427" t="s">
        <v>911</v>
      </c>
      <c r="B27" s="425">
        <v>142.91696000000002</v>
      </c>
      <c r="C27" s="426">
        <v>-0.23285387648920855</v>
      </c>
      <c r="D27" s="425">
        <v>-43.379959999999961</v>
      </c>
    </row>
    <row r="28" spans="1:4">
      <c r="A28" s="788" t="s">
        <v>900</v>
      </c>
      <c r="B28" s="789">
        <v>557510.3626600001</v>
      </c>
      <c r="C28" s="790">
        <v>0.30021817676432516</v>
      </c>
      <c r="D28" s="789">
        <v>128728.19931000007</v>
      </c>
    </row>
    <row r="29" spans="1:4">
      <c r="A29" s="424" t="s">
        <v>918</v>
      </c>
      <c r="B29" s="425">
        <v>0</v>
      </c>
      <c r="C29" s="484"/>
      <c r="D29" s="479">
        <v>0</v>
      </c>
    </row>
    <row r="30" spans="1:4">
      <c r="A30" s="33" t="s">
        <v>513</v>
      </c>
      <c r="B30" s="791"/>
      <c r="C30" s="791"/>
      <c r="D30" s="792"/>
    </row>
    <row r="31" spans="1:4">
      <c r="A31" s="817"/>
      <c r="B31" s="794"/>
      <c r="C31" s="794"/>
      <c r="D31" s="792"/>
    </row>
    <row r="32" spans="1:4">
      <c r="A32" s="137" t="s">
        <v>1706</v>
      </c>
      <c r="B32" s="794"/>
      <c r="C32" s="794"/>
      <c r="D32" s="792"/>
    </row>
    <row r="33" spans="1:6">
      <c r="A33" s="493" t="s">
        <v>1707</v>
      </c>
      <c r="B33" s="794"/>
      <c r="C33" s="794"/>
      <c r="D33" s="792"/>
    </row>
    <row r="34" spans="1:6">
      <c r="A34" s="793"/>
      <c r="B34" s="794"/>
      <c r="C34" s="794"/>
      <c r="D34" s="792"/>
    </row>
    <row r="35" spans="1:6">
      <c r="A35" s="795"/>
      <c r="B35" s="269"/>
      <c r="C35" s="269"/>
      <c r="D35" s="13" t="s">
        <v>1292</v>
      </c>
    </row>
    <row r="36" spans="1:6" ht="40.5" customHeight="1">
      <c r="A36" s="1225" t="s">
        <v>295</v>
      </c>
      <c r="B36" s="785" t="s">
        <v>296</v>
      </c>
      <c r="C36" s="1227" t="s">
        <v>353</v>
      </c>
      <c r="D36" s="1227"/>
    </row>
    <row r="37" spans="1:6" ht="24">
      <c r="A37" s="1228"/>
      <c r="B37" s="786" t="s">
        <v>1669</v>
      </c>
      <c r="C37" s="787" t="s">
        <v>334</v>
      </c>
      <c r="D37" s="787" t="s">
        <v>335</v>
      </c>
    </row>
    <row r="38" spans="1:6">
      <c r="A38" s="79" t="s">
        <v>1389</v>
      </c>
      <c r="B38" s="425">
        <v>30629.736410000001</v>
      </c>
      <c r="C38" s="484">
        <v>0.82959926044082366</v>
      </c>
      <c r="D38" s="479">
        <v>13888.509480000001</v>
      </c>
    </row>
    <row r="39" spans="1:6">
      <c r="A39" s="79" t="s">
        <v>1390</v>
      </c>
      <c r="B39" s="425">
        <v>-29473.126780000002</v>
      </c>
      <c r="C39" s="484">
        <v>-0.84854658256574589</v>
      </c>
      <c r="D39" s="479">
        <v>-13529.180839999999</v>
      </c>
    </row>
    <row r="40" spans="1:6">
      <c r="A40" s="79" t="s">
        <v>1391</v>
      </c>
      <c r="B40" s="425">
        <v>1156.6096299999999</v>
      </c>
      <c r="C40" s="484">
        <v>0.45069259709804432</v>
      </c>
      <c r="D40" s="479">
        <v>359.32863999999989</v>
      </c>
    </row>
    <row r="41" spans="1:6">
      <c r="A41" s="79" t="s">
        <v>1392</v>
      </c>
      <c r="B41" s="425">
        <v>0</v>
      </c>
      <c r="C41" s="484"/>
      <c r="D41" s="479">
        <v>0</v>
      </c>
    </row>
    <row r="42" spans="1:6">
      <c r="A42" s="79" t="s">
        <v>1393</v>
      </c>
      <c r="B42" s="483">
        <v>0</v>
      </c>
      <c r="C42" s="484"/>
      <c r="D42" s="479">
        <v>0</v>
      </c>
    </row>
    <row r="43" spans="1:6">
      <c r="A43" s="79" t="s">
        <v>1394</v>
      </c>
      <c r="B43" s="483">
        <v>0</v>
      </c>
      <c r="C43" s="484"/>
      <c r="D43" s="479">
        <v>0</v>
      </c>
    </row>
    <row r="44" spans="1:6">
      <c r="A44" s="79" t="s">
        <v>1395</v>
      </c>
      <c r="B44" s="483">
        <v>17563.25632</v>
      </c>
      <c r="C44" s="484">
        <v>5.7436727280378648</v>
      </c>
      <c r="D44" s="479">
        <v>14958.851120000001</v>
      </c>
    </row>
    <row r="45" spans="1:6" ht="22.5">
      <c r="A45" s="79" t="s">
        <v>1396</v>
      </c>
      <c r="B45" s="483">
        <v>-16802.946749999999</v>
      </c>
      <c r="C45" s="484">
        <v>-8.3816066962740674</v>
      </c>
      <c r="D45" s="479">
        <v>-15011.894609999999</v>
      </c>
    </row>
    <row r="46" spans="1:6" ht="22.5">
      <c r="A46" s="79" t="s">
        <v>1397</v>
      </c>
      <c r="B46" s="483">
        <v>0</v>
      </c>
      <c r="C46" s="484"/>
      <c r="D46" s="479">
        <v>0</v>
      </c>
      <c r="E46" s="912"/>
      <c r="F46" s="912"/>
    </row>
    <row r="47" spans="1:6">
      <c r="A47" s="79" t="s">
        <v>1398</v>
      </c>
      <c r="B47" s="483">
        <v>0</v>
      </c>
      <c r="C47" s="484"/>
      <c r="D47" s="479">
        <v>0</v>
      </c>
    </row>
    <row r="48" spans="1:6">
      <c r="A48" s="79" t="s">
        <v>1399</v>
      </c>
      <c r="B48" s="483">
        <v>1159.12688</v>
      </c>
      <c r="C48" s="796">
        <v>6.34143754766609E-2</v>
      </c>
      <c r="D48" s="483">
        <v>69.121980000000221</v>
      </c>
    </row>
    <row r="49" spans="1:5">
      <c r="A49" s="79" t="s">
        <v>1400</v>
      </c>
      <c r="B49" s="483">
        <v>-1551.5379300000002</v>
      </c>
      <c r="C49" s="796">
        <v>-0.10408184485651854</v>
      </c>
      <c r="D49" s="483">
        <v>-146.26355000000029</v>
      </c>
    </row>
    <row r="50" spans="1:5">
      <c r="A50" s="79" t="s">
        <v>1401</v>
      </c>
      <c r="B50" s="483">
        <v>-1.6079999999999997E-2</v>
      </c>
      <c r="C50" s="484">
        <v>-5.3809523809523805</v>
      </c>
      <c r="D50" s="479">
        <v>-1.3559999999999999E-2</v>
      </c>
    </row>
    <row r="51" spans="1:5" ht="33.75">
      <c r="A51" s="79" t="s">
        <v>1402</v>
      </c>
      <c r="B51" s="483">
        <v>0</v>
      </c>
      <c r="C51" s="484"/>
      <c r="D51" s="479">
        <v>0</v>
      </c>
    </row>
    <row r="52" spans="1:5" ht="22.5">
      <c r="A52" s="79" t="s">
        <v>1403</v>
      </c>
      <c r="B52" s="483">
        <v>1524.4920699999998</v>
      </c>
      <c r="C52" s="796">
        <v>0.17688492572404763</v>
      </c>
      <c r="D52" s="483">
        <v>229.13002000000003</v>
      </c>
    </row>
    <row r="53" spans="1:5">
      <c r="A53" s="79" t="s">
        <v>1404</v>
      </c>
      <c r="B53" s="483">
        <v>368.95442000000003</v>
      </c>
      <c r="C53" s="796">
        <v>-0.31279482113331664</v>
      </c>
      <c r="D53" s="483">
        <v>-167.93678999999992</v>
      </c>
    </row>
    <row r="54" spans="1:5" ht="22.5">
      <c r="A54" s="79" t="s">
        <v>1405</v>
      </c>
      <c r="B54" s="483">
        <v>1893.44649</v>
      </c>
      <c r="C54" s="796">
        <v>3.3397801131487805E-2</v>
      </c>
      <c r="D54" s="483">
        <v>61.193230000000213</v>
      </c>
    </row>
    <row r="55" spans="1:5">
      <c r="A55" s="79" t="s">
        <v>1406</v>
      </c>
      <c r="B55" s="483">
        <v>0</v>
      </c>
      <c r="C55" s="1057"/>
      <c r="D55" s="1058">
        <v>0</v>
      </c>
    </row>
    <row r="56" spans="1:5" ht="21.75">
      <c r="A56" s="797" t="s">
        <v>907</v>
      </c>
      <c r="B56" s="798">
        <v>1893.44649</v>
      </c>
      <c r="C56" s="799">
        <v>3.3397801131487805E-2</v>
      </c>
      <c r="D56" s="798">
        <v>61.193230000000213</v>
      </c>
    </row>
    <row r="57" spans="1:5">
      <c r="A57" s="33" t="s">
        <v>513</v>
      </c>
    </row>
    <row r="58" spans="1:5">
      <c r="A58" s="816"/>
    </row>
    <row r="59" spans="1:5">
      <c r="A59" s="580" t="s">
        <v>81</v>
      </c>
    </row>
    <row r="60" spans="1:5">
      <c r="E60" s="61" t="s">
        <v>958</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84" customWidth="1"/>
    <col min="2" max="2" width="13.140625" style="784" customWidth="1"/>
    <col min="3" max="3" width="13.42578125" style="784" customWidth="1"/>
    <col min="4" max="4" width="12.85546875" style="784" customWidth="1"/>
    <col min="5" max="5" width="12.7109375" style="784" bestFit="1" customWidth="1"/>
    <col min="6" max="6" width="15.7109375" style="784" bestFit="1" customWidth="1"/>
    <col min="7" max="16384" width="9.140625" style="784"/>
  </cols>
  <sheetData>
    <row r="1" spans="1:8">
      <c r="A1" s="1099" t="s">
        <v>1708</v>
      </c>
      <c r="B1" s="801"/>
      <c r="C1" s="801"/>
      <c r="D1" s="801"/>
      <c r="E1" s="663" t="s">
        <v>1630</v>
      </c>
    </row>
    <row r="2" spans="1:8">
      <c r="A2" s="500" t="s">
        <v>1743</v>
      </c>
      <c r="B2" s="801"/>
      <c r="C2" s="801"/>
      <c r="D2" s="801"/>
      <c r="E2" s="498" t="s">
        <v>1631</v>
      </c>
    </row>
    <row r="3" spans="1:8">
      <c r="A3" s="801"/>
      <c r="B3" s="801"/>
      <c r="C3" s="13" t="s">
        <v>1292</v>
      </c>
      <c r="D3" s="801"/>
    </row>
    <row r="4" spans="1:8" ht="24">
      <c r="A4" s="1086" t="s">
        <v>402</v>
      </c>
      <c r="B4" s="1100" t="s">
        <v>1709</v>
      </c>
      <c r="C4" s="1100" t="s">
        <v>1710</v>
      </c>
      <c r="D4" s="801"/>
      <c r="E4" s="1008"/>
      <c r="F4" s="1010"/>
      <c r="G4" s="1010"/>
      <c r="H4" s="1101"/>
    </row>
    <row r="5" spans="1:8" ht="15">
      <c r="A5" s="1102" t="s">
        <v>1711</v>
      </c>
      <c r="B5" s="803">
        <v>47516.112209999999</v>
      </c>
      <c r="C5" s="804">
        <v>8.9706125959305161E-2</v>
      </c>
      <c r="D5" s="1013"/>
      <c r="E5" s="1008"/>
      <c r="F5" s="1009"/>
      <c r="G5" s="1009"/>
      <c r="H5" s="1010"/>
    </row>
    <row r="6" spans="1:8" ht="15">
      <c r="A6" s="1103" t="s">
        <v>1712</v>
      </c>
      <c r="B6" s="803">
        <v>441.15762000000001</v>
      </c>
      <c r="C6" s="804">
        <v>8.3286572042606268E-4</v>
      </c>
      <c r="D6" s="1013"/>
      <c r="E6" s="1008"/>
      <c r="F6" s="1009"/>
      <c r="G6" s="1009"/>
      <c r="H6" s="1010"/>
    </row>
    <row r="7" spans="1:8" ht="15">
      <c r="A7" s="1103" t="s">
        <v>1713</v>
      </c>
      <c r="B7" s="803">
        <v>11553.25396</v>
      </c>
      <c r="C7" s="804">
        <v>2.1811499442445675E-2</v>
      </c>
      <c r="D7" s="1013"/>
      <c r="E7" s="1008"/>
      <c r="F7" s="1009"/>
      <c r="G7" s="1009"/>
      <c r="H7" s="1010"/>
    </row>
    <row r="8" spans="1:8" ht="15">
      <c r="A8" s="1103" t="s">
        <v>1714</v>
      </c>
      <c r="B8" s="803">
        <v>370873.46307999984</v>
      </c>
      <c r="C8" s="804">
        <v>0.70017558353640774</v>
      </c>
      <c r="D8" s="1013"/>
      <c r="E8" s="43"/>
      <c r="F8" s="1009"/>
      <c r="G8" s="1009"/>
      <c r="H8" s="1101"/>
    </row>
    <row r="9" spans="1:8" ht="15">
      <c r="A9" s="1103" t="s">
        <v>1715</v>
      </c>
      <c r="B9" s="803">
        <v>180.03263000000001</v>
      </c>
      <c r="C9" s="804">
        <v>3.3988533641365822E-4</v>
      </c>
      <c r="D9" s="1013"/>
      <c r="E9" s="1008"/>
      <c r="F9" s="1009"/>
      <c r="G9" s="1009"/>
      <c r="H9" s="1010"/>
    </row>
    <row r="10" spans="1:8" ht="15">
      <c r="A10" s="1103" t="s">
        <v>1716</v>
      </c>
      <c r="B10" s="803">
        <v>23887.949980000001</v>
      </c>
      <c r="C10" s="804">
        <v>4.5098290877520035E-2</v>
      </c>
      <c r="D10" s="1013"/>
      <c r="E10" s="1008"/>
      <c r="F10" s="1009"/>
      <c r="G10" s="1009"/>
      <c r="H10" s="1010"/>
    </row>
    <row r="11" spans="1:8" ht="15">
      <c r="A11" s="1103" t="s">
        <v>1717</v>
      </c>
      <c r="B11" s="803">
        <v>20528.8325</v>
      </c>
      <c r="C11" s="804">
        <v>3.8756580628978979E-2</v>
      </c>
      <c r="D11" s="1013"/>
      <c r="E11" s="1008"/>
      <c r="F11" s="1009"/>
      <c r="G11" s="1009"/>
      <c r="H11" s="1010"/>
    </row>
    <row r="12" spans="1:8" ht="15">
      <c r="A12" s="1104" t="s">
        <v>1718</v>
      </c>
      <c r="B12" s="803">
        <v>42619.131839999995</v>
      </c>
      <c r="C12" s="804">
        <v>8.046106954665079E-2</v>
      </c>
      <c r="D12" s="1013"/>
      <c r="E12" s="1008"/>
      <c r="F12" s="1009"/>
      <c r="G12" s="1009"/>
      <c r="H12" s="1010"/>
    </row>
    <row r="13" spans="1:8" ht="15">
      <c r="A13" s="1103" t="s">
        <v>1719</v>
      </c>
      <c r="B13" s="803">
        <v>12086.436</v>
      </c>
      <c r="C13" s="804">
        <v>2.2818098951851946E-2</v>
      </c>
      <c r="D13" s="1013"/>
      <c r="E13" s="43"/>
      <c r="F13" s="1009"/>
      <c r="G13" s="1009"/>
      <c r="H13" s="1101"/>
    </row>
    <row r="14" spans="1:8" ht="21.75">
      <c r="A14" s="1105" t="s">
        <v>1720</v>
      </c>
      <c r="B14" s="1106">
        <v>529686.36981999979</v>
      </c>
      <c r="C14" s="1107">
        <v>1</v>
      </c>
      <c r="D14" s="1013"/>
      <c r="E14" s="1008"/>
      <c r="F14" s="1009"/>
      <c r="G14" s="1009"/>
      <c r="H14" s="1010"/>
    </row>
    <row r="15" spans="1:8">
      <c r="A15" s="33" t="s">
        <v>513</v>
      </c>
      <c r="B15" s="801"/>
      <c r="C15" s="801"/>
      <c r="D15" s="1013"/>
    </row>
    <row r="16" spans="1:8">
      <c r="A16" s="816"/>
      <c r="B16" s="801"/>
      <c r="C16" s="801"/>
      <c r="D16" s="801"/>
    </row>
    <row r="17" spans="1:5">
      <c r="A17" s="817"/>
      <c r="B17" s="801"/>
      <c r="C17" s="801"/>
      <c r="D17" s="801"/>
    </row>
    <row r="18" spans="1:5">
      <c r="A18" s="1099" t="s">
        <v>1744</v>
      </c>
      <c r="B18" s="801"/>
      <c r="C18" s="801"/>
      <c r="E18" s="663" t="s">
        <v>1630</v>
      </c>
    </row>
    <row r="19" spans="1:5">
      <c r="A19" s="500" t="s">
        <v>1745</v>
      </c>
      <c r="B19" s="801"/>
      <c r="C19" s="801"/>
      <c r="E19" s="498" t="s">
        <v>1631</v>
      </c>
    </row>
    <row r="20" spans="1:5">
      <c r="A20" s="801"/>
      <c r="B20" s="13" t="s">
        <v>1292</v>
      </c>
      <c r="C20" s="801"/>
      <c r="D20" s="801"/>
    </row>
    <row r="21" spans="1:5" ht="24">
      <c r="A21" s="1108" t="s">
        <v>1721</v>
      </c>
      <c r="B21" s="1109" t="s">
        <v>1722</v>
      </c>
      <c r="C21" s="801"/>
      <c r="D21" s="801"/>
    </row>
    <row r="22" spans="1:5">
      <c r="A22" s="1110" t="s">
        <v>1723</v>
      </c>
      <c r="B22" s="1111">
        <v>17425.57835</v>
      </c>
      <c r="C22" s="801"/>
      <c r="D22" s="801"/>
    </row>
    <row r="23" spans="1:5">
      <c r="A23" s="1110" t="s">
        <v>1724</v>
      </c>
      <c r="B23" s="1111">
        <v>21774.084420000003</v>
      </c>
      <c r="C23" s="801"/>
      <c r="D23" s="801"/>
    </row>
    <row r="24" spans="1:5" ht="21.75">
      <c r="A24" s="1112" t="s">
        <v>1725</v>
      </c>
      <c r="B24" s="1113">
        <v>4348.5060700000004</v>
      </c>
      <c r="C24" s="801"/>
      <c r="D24" s="801"/>
    </row>
    <row r="25" spans="1:5">
      <c r="A25" s="1110" t="s">
        <v>1726</v>
      </c>
      <c r="B25" s="1111">
        <v>5808.5261200000004</v>
      </c>
      <c r="C25" s="801"/>
      <c r="D25" s="801"/>
    </row>
    <row r="26" spans="1:5">
      <c r="A26" s="1110" t="s">
        <v>1727</v>
      </c>
      <c r="B26" s="1111">
        <v>21774.084420000003</v>
      </c>
      <c r="C26" s="801"/>
      <c r="D26" s="801"/>
    </row>
    <row r="27" spans="1:5" ht="32.25">
      <c r="A27" s="1112" t="s">
        <v>1728</v>
      </c>
      <c r="B27" s="1113">
        <v>15965.558300000001</v>
      </c>
      <c r="C27" s="801"/>
      <c r="D27" s="801"/>
    </row>
    <row r="28" spans="1:5" ht="22.5">
      <c r="A28" s="1096" t="s">
        <v>1729</v>
      </c>
      <c r="B28" s="1111">
        <v>6131.7938700000004</v>
      </c>
      <c r="C28" s="801"/>
      <c r="D28" s="801"/>
    </row>
    <row r="29" spans="1:5">
      <c r="A29" s="1110" t="s">
        <v>1727</v>
      </c>
      <c r="B29" s="1111">
        <v>21774.084420000003</v>
      </c>
      <c r="C29" s="801"/>
      <c r="D29" s="801"/>
    </row>
    <row r="30" spans="1:5" ht="32.25">
      <c r="A30" s="1112" t="s">
        <v>1730</v>
      </c>
      <c r="B30" s="1113">
        <v>15642.29055</v>
      </c>
      <c r="C30" s="801"/>
      <c r="D30" s="801"/>
    </row>
    <row r="31" spans="1:5">
      <c r="A31" s="33" t="s">
        <v>513</v>
      </c>
      <c r="B31" s="801"/>
      <c r="C31" s="801"/>
      <c r="D31" s="801"/>
    </row>
    <row r="32" spans="1:5">
      <c r="A32" s="56" t="s">
        <v>927</v>
      </c>
      <c r="B32" s="801"/>
      <c r="C32" s="801"/>
      <c r="D32" s="801"/>
    </row>
    <row r="33" spans="1:4">
      <c r="A33" s="816"/>
      <c r="B33" s="801"/>
      <c r="C33" s="801"/>
      <c r="D33" s="801"/>
    </row>
    <row r="34" spans="1:4">
      <c r="A34" s="1099"/>
      <c r="B34" s="801"/>
      <c r="C34" s="801"/>
      <c r="D34" s="801"/>
    </row>
    <row r="35" spans="1:4">
      <c r="A35" s="580" t="s">
        <v>81</v>
      </c>
      <c r="B35" s="801"/>
      <c r="C35" s="801"/>
      <c r="D35" s="801"/>
    </row>
    <row r="36" spans="1:4">
      <c r="A36" s="801"/>
      <c r="C36" s="801"/>
      <c r="D36" s="13"/>
    </row>
    <row r="37" spans="1:4">
      <c r="A37" s="1114"/>
      <c r="B37" s="1114"/>
      <c r="C37" s="1229"/>
      <c r="D37" s="1229"/>
    </row>
    <row r="38" spans="1:4">
      <c r="A38" s="1115"/>
      <c r="B38" s="1116"/>
      <c r="C38" s="1117"/>
      <c r="D38" s="1117"/>
    </row>
    <row r="39" spans="1:4">
      <c r="A39" s="1118"/>
      <c r="B39" s="1119"/>
      <c r="C39" s="1074"/>
      <c r="D39" s="1119"/>
    </row>
    <row r="40" spans="1:4">
      <c r="A40" s="1118"/>
      <c r="B40" s="1119"/>
      <c r="C40" s="1074"/>
      <c r="D40" s="1119"/>
    </row>
    <row r="41" spans="1:4">
      <c r="A41" s="1118"/>
      <c r="B41" s="1119"/>
      <c r="C41" s="1074"/>
      <c r="D41" s="1119"/>
    </row>
    <row r="42" spans="1:4">
      <c r="A42" s="1118"/>
      <c r="B42" s="1119"/>
      <c r="C42" s="1074"/>
      <c r="D42" s="1119"/>
    </row>
    <row r="43" spans="1:4">
      <c r="A43" s="1118"/>
      <c r="B43" s="1119"/>
      <c r="C43" s="1074"/>
      <c r="D43" s="1119"/>
    </row>
    <row r="44" spans="1:4">
      <c r="A44" s="1120"/>
      <c r="B44" s="1121"/>
      <c r="C44" s="1077"/>
      <c r="D44" s="1121"/>
    </row>
    <row r="45" spans="1:4">
      <c r="A45" s="33"/>
    </row>
    <row r="47" spans="1:4">
      <c r="A47" s="816"/>
    </row>
    <row r="48" spans="1:4">
      <c r="A48" s="817"/>
    </row>
    <row r="62" spans="5:5">
      <c r="E62" s="61" t="s">
        <v>1731</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917</v>
      </c>
    </row>
    <row r="2" spans="1:1">
      <c r="A2" s="1"/>
    </row>
    <row r="3" spans="1:1">
      <c r="A3" s="627" t="s">
        <v>601</v>
      </c>
    </row>
    <row r="4" spans="1:1">
      <c r="A4" s="597"/>
    </row>
    <row r="5" spans="1:1">
      <c r="A5" s="773" t="s">
        <v>727</v>
      </c>
    </row>
    <row r="6" spans="1:1">
      <c r="A6" s="774" t="s">
        <v>886</v>
      </c>
    </row>
    <row r="7" spans="1:1">
      <c r="A7" s="773" t="s">
        <v>619</v>
      </c>
    </row>
    <row r="8" spans="1:1">
      <c r="A8" s="774" t="s">
        <v>620</v>
      </c>
    </row>
    <row r="9" spans="1:1">
      <c r="A9" s="773" t="s">
        <v>700</v>
      </c>
    </row>
    <row r="10" spans="1:1">
      <c r="A10" s="774" t="s">
        <v>701</v>
      </c>
    </row>
    <row r="11" spans="1:1">
      <c r="A11" s="773" t="s">
        <v>621</v>
      </c>
    </row>
    <row r="12" spans="1:1" s="247" customFormat="1">
      <c r="A12" s="774" t="s">
        <v>737</v>
      </c>
    </row>
    <row r="13" spans="1:1">
      <c r="A13" s="773" t="s">
        <v>704</v>
      </c>
    </row>
    <row r="14" spans="1:1">
      <c r="A14" s="774" t="s">
        <v>887</v>
      </c>
    </row>
    <row r="15" spans="1:1">
      <c r="A15" s="773" t="s">
        <v>623</v>
      </c>
    </row>
    <row r="16" spans="1:1">
      <c r="A16" s="774" t="s">
        <v>888</v>
      </c>
    </row>
    <row r="17" spans="1:2">
      <c r="A17" s="773" t="s">
        <v>624</v>
      </c>
    </row>
    <row r="18" spans="1:2">
      <c r="A18" s="774" t="s">
        <v>625</v>
      </c>
      <c r="B18" s="139"/>
    </row>
    <row r="19" spans="1:2">
      <c r="A19" s="773" t="s">
        <v>626</v>
      </c>
      <c r="B19" s="520"/>
    </row>
    <row r="20" spans="1:2">
      <c r="A20" s="774" t="s">
        <v>627</v>
      </c>
      <c r="B20" s="323"/>
    </row>
    <row r="21" spans="1:2">
      <c r="A21" s="773" t="s">
        <v>628</v>
      </c>
      <c r="B21" s="139"/>
    </row>
    <row r="22" spans="1:2">
      <c r="A22" s="774" t="s">
        <v>871</v>
      </c>
      <c r="B22" s="520"/>
    </row>
    <row r="23" spans="1:2">
      <c r="A23" s="773" t="s">
        <v>629</v>
      </c>
      <c r="B23" s="139"/>
    </row>
    <row r="24" spans="1:2">
      <c r="A24" s="774" t="s">
        <v>872</v>
      </c>
      <c r="B24" s="520"/>
    </row>
    <row r="25" spans="1:2">
      <c r="A25" s="773" t="s">
        <v>746</v>
      </c>
      <c r="B25" s="291"/>
    </row>
    <row r="26" spans="1:2">
      <c r="A26" s="774" t="s">
        <v>889</v>
      </c>
      <c r="B26" s="525"/>
    </row>
    <row r="27" spans="1:2">
      <c r="A27" s="773" t="s">
        <v>632</v>
      </c>
      <c r="B27" s="125"/>
    </row>
    <row r="28" spans="1:2">
      <c r="A28" s="774" t="s">
        <v>631</v>
      </c>
      <c r="B28" s="496"/>
    </row>
    <row r="29" spans="1:2">
      <c r="A29" s="773" t="s">
        <v>702</v>
      </c>
      <c r="B29" s="140"/>
    </row>
    <row r="30" spans="1:2">
      <c r="A30" s="774" t="s">
        <v>890</v>
      </c>
      <c r="B30" s="523"/>
    </row>
    <row r="31" spans="1:2">
      <c r="A31" s="773" t="s">
        <v>634</v>
      </c>
      <c r="B31" s="139"/>
    </row>
    <row r="32" spans="1:2">
      <c r="A32" s="774" t="s">
        <v>875</v>
      </c>
      <c r="B32" s="520"/>
    </row>
    <row r="33" spans="1:2">
      <c r="A33" s="773" t="s">
        <v>635</v>
      </c>
      <c r="B33" s="125"/>
    </row>
    <row r="34" spans="1:2">
      <c r="A34" s="774" t="s">
        <v>876</v>
      </c>
      <c r="B34" s="496"/>
    </row>
    <row r="35" spans="1:2">
      <c r="A35" s="773" t="s">
        <v>703</v>
      </c>
      <c r="B35" s="125"/>
    </row>
    <row r="36" spans="1:2">
      <c r="A36" s="774" t="s">
        <v>891</v>
      </c>
      <c r="B36" s="496"/>
    </row>
    <row r="37" spans="1:2">
      <c r="A37" s="773" t="s">
        <v>636</v>
      </c>
      <c r="B37" s="139"/>
    </row>
    <row r="38" spans="1:2">
      <c r="A38" s="774" t="s">
        <v>877</v>
      </c>
      <c r="B38" s="522"/>
    </row>
    <row r="39" spans="1:2">
      <c r="A39" s="773" t="s">
        <v>964</v>
      </c>
      <c r="B39" s="141"/>
    </row>
    <row r="40" spans="1:2">
      <c r="A40" s="774" t="s">
        <v>965</v>
      </c>
      <c r="B40" s="522"/>
    </row>
    <row r="41" spans="1:2">
      <c r="A41" s="773" t="s">
        <v>966</v>
      </c>
      <c r="B41" s="140"/>
    </row>
    <row r="42" spans="1:2">
      <c r="A42" s="774" t="s">
        <v>967</v>
      </c>
      <c r="B42" s="496"/>
    </row>
    <row r="43" spans="1:2">
      <c r="A43" s="773" t="s">
        <v>968</v>
      </c>
      <c r="B43" s="140"/>
    </row>
    <row r="44" spans="1:2">
      <c r="A44" s="774" t="s">
        <v>969</v>
      </c>
      <c r="B44" s="496"/>
    </row>
    <row r="45" spans="1:2" s="247" customFormat="1">
      <c r="A45" s="773" t="s">
        <v>970</v>
      </c>
      <c r="B45" s="496"/>
    </row>
    <row r="46" spans="1:2" s="247" customFormat="1">
      <c r="A46" s="774" t="s">
        <v>878</v>
      </c>
      <c r="B46" s="496"/>
    </row>
    <row r="47" spans="1:2" s="247" customFormat="1">
      <c r="A47" s="773" t="s">
        <v>950</v>
      </c>
      <c r="B47" s="496"/>
    </row>
    <row r="48" spans="1:2" s="247" customFormat="1">
      <c r="A48" s="774" t="s">
        <v>951</v>
      </c>
      <c r="B48" s="496"/>
    </row>
    <row r="49" spans="1:5" s="247" customFormat="1">
      <c r="A49" s="773" t="s">
        <v>953</v>
      </c>
      <c r="B49" s="496"/>
    </row>
    <row r="50" spans="1:5" s="247" customFormat="1">
      <c r="A50" s="774" t="s">
        <v>954</v>
      </c>
      <c r="B50" s="496"/>
    </row>
    <row r="51" spans="1:5" s="247" customFormat="1">
      <c r="A51" s="773" t="s">
        <v>971</v>
      </c>
      <c r="B51" s="496"/>
    </row>
    <row r="52" spans="1:5" s="247" customFormat="1">
      <c r="A52" s="774" t="s">
        <v>972</v>
      </c>
      <c r="B52" s="496"/>
    </row>
    <row r="53" spans="1:5">
      <c r="A53" s="599"/>
      <c r="B53" s="520"/>
    </row>
    <row r="54" spans="1:5">
      <c r="A54" s="607" t="s">
        <v>602</v>
      </c>
      <c r="B54" s="125"/>
    </row>
    <row r="55" spans="1:5">
      <c r="A55" s="598"/>
      <c r="B55" s="496"/>
    </row>
    <row r="56" spans="1:5" ht="15" customHeight="1">
      <c r="A56" s="805" t="s">
        <v>1615</v>
      </c>
      <c r="C56" s="702"/>
      <c r="D56" s="58"/>
      <c r="E56" s="58"/>
    </row>
    <row r="57" spans="1:5">
      <c r="A57" s="775" t="s">
        <v>1616</v>
      </c>
      <c r="C57" s="703"/>
    </row>
    <row r="58" spans="1:5">
      <c r="A58" s="805" t="s">
        <v>1617</v>
      </c>
      <c r="C58" s="703"/>
    </row>
    <row r="59" spans="1:5">
      <c r="A59" s="775" t="s">
        <v>1618</v>
      </c>
      <c r="C59" s="703"/>
    </row>
    <row r="60" spans="1:5" s="247" customFormat="1">
      <c r="A60" s="805" t="s">
        <v>1702</v>
      </c>
    </row>
    <row r="61" spans="1:5" s="247" customFormat="1">
      <c r="A61" s="775" t="s">
        <v>1740</v>
      </c>
    </row>
    <row r="62" spans="1:5" s="247" customFormat="1">
      <c r="A62" s="805" t="s">
        <v>1741</v>
      </c>
    </row>
    <row r="63" spans="1:5" s="247" customFormat="1">
      <c r="A63" s="775" t="s">
        <v>1742</v>
      </c>
    </row>
    <row r="64" spans="1:5" s="247" customFormat="1">
      <c r="A64" s="805" t="s">
        <v>1704</v>
      </c>
    </row>
    <row r="65" spans="1:1" s="247" customFormat="1">
      <c r="A65" s="775" t="s">
        <v>1705</v>
      </c>
    </row>
    <row r="66" spans="1:1" s="247" customFormat="1">
      <c r="A66" s="805" t="s">
        <v>1706</v>
      </c>
    </row>
    <row r="67" spans="1:1" s="247" customFormat="1">
      <c r="A67" s="775" t="s">
        <v>1707</v>
      </c>
    </row>
    <row r="68" spans="1:1" s="1008" customFormat="1">
      <c r="A68" s="805" t="s">
        <v>1708</v>
      </c>
    </row>
    <row r="69" spans="1:1" s="1008" customFormat="1">
      <c r="A69" s="775" t="s">
        <v>1743</v>
      </c>
    </row>
    <row r="70" spans="1:1" s="1008" customFormat="1">
      <c r="A70" s="805" t="s">
        <v>1744</v>
      </c>
    </row>
    <row r="71" spans="1:1" s="1008" customFormat="1">
      <c r="A71" s="775" t="s">
        <v>1745</v>
      </c>
    </row>
    <row r="72" spans="1:1">
      <c r="A72" s="598"/>
    </row>
    <row r="73" spans="1:1">
      <c r="A73" s="608" t="s">
        <v>603</v>
      </c>
    </row>
    <row r="74" spans="1:1">
      <c r="A74" s="600"/>
    </row>
    <row r="75" spans="1:1">
      <c r="A75" s="807" t="s">
        <v>1365</v>
      </c>
    </row>
    <row r="76" spans="1:1">
      <c r="A76" s="808" t="s">
        <v>1364</v>
      </c>
    </row>
    <row r="77" spans="1:1">
      <c r="A77" s="807" t="s">
        <v>705</v>
      </c>
    </row>
    <row r="78" spans="1:1">
      <c r="A78" s="808" t="s">
        <v>706</v>
      </c>
    </row>
    <row r="79" spans="1:1">
      <c r="A79" s="601"/>
    </row>
    <row r="80" spans="1:1">
      <c r="A80" s="609" t="s">
        <v>604</v>
      </c>
    </row>
    <row r="81" spans="1:1">
      <c r="A81" s="602"/>
    </row>
    <row r="82" spans="1:1">
      <c r="A82" s="777" t="s">
        <v>637</v>
      </c>
    </row>
    <row r="83" spans="1:1">
      <c r="A83" s="806" t="s">
        <v>638</v>
      </c>
    </row>
    <row r="84" spans="1:1" s="247" customFormat="1">
      <c r="A84" s="777" t="s">
        <v>639</v>
      </c>
    </row>
    <row r="85" spans="1:1" s="247" customFormat="1">
      <c r="A85" s="806" t="s">
        <v>640</v>
      </c>
    </row>
    <row r="86" spans="1:1">
      <c r="A86" s="777" t="s">
        <v>846</v>
      </c>
    </row>
    <row r="87" spans="1:1">
      <c r="A87" s="806" t="s">
        <v>847</v>
      </c>
    </row>
    <row r="88" spans="1:1">
      <c r="A88" s="777" t="s">
        <v>854</v>
      </c>
    </row>
    <row r="89" spans="1:1">
      <c r="A89" s="806" t="s">
        <v>855</v>
      </c>
    </row>
    <row r="90" spans="1:1">
      <c r="A90" s="777" t="s">
        <v>856</v>
      </c>
    </row>
    <row r="91" spans="1:1">
      <c r="A91" s="806" t="s">
        <v>857</v>
      </c>
    </row>
    <row r="92" spans="1:1">
      <c r="A92" s="777" t="s">
        <v>858</v>
      </c>
    </row>
    <row r="93" spans="1:1">
      <c r="A93" s="806" t="s">
        <v>859</v>
      </c>
    </row>
    <row r="94" spans="1:1">
      <c r="A94" s="777" t="s">
        <v>860</v>
      </c>
    </row>
    <row r="95" spans="1:1">
      <c r="A95" s="806" t="s">
        <v>861</v>
      </c>
    </row>
    <row r="96" spans="1:1" s="247" customFormat="1">
      <c r="A96" s="777" t="s">
        <v>937</v>
      </c>
    </row>
    <row r="97" spans="1:5" s="247" customFormat="1">
      <c r="A97" s="806" t="s">
        <v>938</v>
      </c>
    </row>
    <row r="98" spans="1:5">
      <c r="A98" s="603"/>
    </row>
    <row r="99" spans="1:5" s="247" customFormat="1">
      <c r="A99" s="704" t="s">
        <v>710</v>
      </c>
    </row>
    <row r="100" spans="1:5" s="247" customFormat="1">
      <c r="A100" s="603"/>
    </row>
    <row r="101" spans="1:5" s="247" customFormat="1">
      <c r="A101" s="809" t="s">
        <v>644</v>
      </c>
      <c r="E101" s="137"/>
    </row>
    <row r="102" spans="1:5" s="247" customFormat="1">
      <c r="A102" s="806" t="s">
        <v>645</v>
      </c>
      <c r="E102" s="137"/>
    </row>
    <row r="103" spans="1:5" s="247" customFormat="1">
      <c r="A103" s="809" t="s">
        <v>646</v>
      </c>
      <c r="E103" s="137"/>
    </row>
    <row r="104" spans="1:5" s="247" customFormat="1">
      <c r="A104" s="806" t="s">
        <v>647</v>
      </c>
      <c r="E104" s="137"/>
    </row>
    <row r="105" spans="1:5" s="247" customFormat="1">
      <c r="A105" s="809" t="s">
        <v>648</v>
      </c>
      <c r="E105" s="137"/>
    </row>
    <row r="106" spans="1:5" s="247" customFormat="1">
      <c r="A106" s="806" t="s">
        <v>649</v>
      </c>
      <c r="E106" s="681"/>
    </row>
    <row r="107" spans="1:5" s="247" customFormat="1">
      <c r="A107" s="809" t="s">
        <v>828</v>
      </c>
      <c r="E107" s="681"/>
    </row>
    <row r="108" spans="1:5" s="247" customFormat="1">
      <c r="A108" s="806" t="s">
        <v>829</v>
      </c>
      <c r="E108" s="681"/>
    </row>
    <row r="109" spans="1:5" s="247" customFormat="1">
      <c r="A109" s="603"/>
      <c r="E109" s="681"/>
    </row>
    <row r="110" spans="1:5">
      <c r="A110" s="626" t="s">
        <v>707</v>
      </c>
      <c r="E110" s="137"/>
    </row>
    <row r="111" spans="1:5">
      <c r="A111" s="600"/>
      <c r="E111" s="681"/>
    </row>
    <row r="112" spans="1:5">
      <c r="A112" s="810" t="s">
        <v>711</v>
      </c>
    </row>
    <row r="113" spans="1:3">
      <c r="A113" s="806" t="s">
        <v>712</v>
      </c>
    </row>
    <row r="114" spans="1:3">
      <c r="A114" s="810" t="s">
        <v>713</v>
      </c>
    </row>
    <row r="115" spans="1:3">
      <c r="A115" s="806" t="s">
        <v>714</v>
      </c>
      <c r="C115" s="612"/>
    </row>
    <row r="116" spans="1:3">
      <c r="A116" s="810" t="s">
        <v>683</v>
      </c>
    </row>
    <row r="117" spans="1:3">
      <c r="A117" s="806" t="s">
        <v>684</v>
      </c>
    </row>
    <row r="118" spans="1:3">
      <c r="A118" s="810" t="s">
        <v>715</v>
      </c>
    </row>
    <row r="119" spans="1:3">
      <c r="A119" s="806" t="s">
        <v>716</v>
      </c>
    </row>
    <row r="120" spans="1:3">
      <c r="A120" s="810" t="s">
        <v>717</v>
      </c>
    </row>
    <row r="121" spans="1:3">
      <c r="A121" s="806" t="s">
        <v>718</v>
      </c>
    </row>
    <row r="122" spans="1:3">
      <c r="A122" s="810" t="s">
        <v>719</v>
      </c>
    </row>
    <row r="123" spans="1:3">
      <c r="A123" s="806" t="s">
        <v>786</v>
      </c>
    </row>
    <row r="124" spans="1:3">
      <c r="A124" s="810" t="s">
        <v>690</v>
      </c>
    </row>
    <row r="125" spans="1:3">
      <c r="A125" s="806" t="s">
        <v>782</v>
      </c>
    </row>
    <row r="126" spans="1:3">
      <c r="A126" s="810" t="s">
        <v>691</v>
      </c>
    </row>
    <row r="127" spans="1:3">
      <c r="A127" s="806" t="s">
        <v>784</v>
      </c>
    </row>
    <row r="128" spans="1:3">
      <c r="A128" s="810" t="s">
        <v>692</v>
      </c>
    </row>
    <row r="129" spans="1:1">
      <c r="A129" s="806" t="s">
        <v>720</v>
      </c>
    </row>
    <row r="130" spans="1:1">
      <c r="A130" s="810" t="s">
        <v>721</v>
      </c>
    </row>
    <row r="131" spans="1:1">
      <c r="A131" s="806" t="s">
        <v>722</v>
      </c>
    </row>
    <row r="132" spans="1:1">
      <c r="A132" s="810" t="s">
        <v>723</v>
      </c>
    </row>
    <row r="133" spans="1:1">
      <c r="A133" s="806" t="s">
        <v>724</v>
      </c>
    </row>
    <row r="134" spans="1:1">
      <c r="A134" s="810" t="s">
        <v>725</v>
      </c>
    </row>
    <row r="135" spans="1:1">
      <c r="A135" s="806" t="s">
        <v>726</v>
      </c>
    </row>
    <row r="136" spans="1:1">
      <c r="A136" s="613"/>
    </row>
    <row r="137" spans="1:1">
      <c r="A137" s="614" t="s">
        <v>708</v>
      </c>
    </row>
    <row r="138" spans="1:1">
      <c r="A138" s="603"/>
    </row>
    <row r="139" spans="1:1">
      <c r="A139" s="1122" t="s">
        <v>658</v>
      </c>
    </row>
    <row r="140" spans="1:1">
      <c r="A140" s="806" t="s">
        <v>659</v>
      </c>
    </row>
    <row r="141" spans="1:1">
      <c r="A141" s="1122" t="s">
        <v>660</v>
      </c>
    </row>
    <row r="142" spans="1:1">
      <c r="A142" s="806" t="s">
        <v>661</v>
      </c>
    </row>
    <row r="143" spans="1:1">
      <c r="A143" s="1122" t="s">
        <v>662</v>
      </c>
    </row>
    <row r="144" spans="1:1">
      <c r="A144" s="806" t="s">
        <v>663</v>
      </c>
    </row>
    <row r="145" spans="1:5">
      <c r="A145" s="1122" t="s">
        <v>664</v>
      </c>
    </row>
    <row r="146" spans="1:5">
      <c r="A146" s="806" t="s">
        <v>916</v>
      </c>
    </row>
    <row r="147" spans="1:5">
      <c r="A147" s="1122" t="s">
        <v>665</v>
      </c>
    </row>
    <row r="148" spans="1:5">
      <c r="A148" s="806" t="s">
        <v>666</v>
      </c>
    </row>
    <row r="149" spans="1:5">
      <c r="A149" s="1122" t="s">
        <v>667</v>
      </c>
    </row>
    <row r="150" spans="1:5">
      <c r="A150" s="806" t="s">
        <v>668</v>
      </c>
    </row>
    <row r="151" spans="1:5">
      <c r="A151" s="1122" t="s">
        <v>669</v>
      </c>
    </row>
    <row r="152" spans="1:5">
      <c r="A152" s="806" t="s">
        <v>670</v>
      </c>
    </row>
    <row r="153" spans="1:5" s="247" customFormat="1">
      <c r="A153" s="1122" t="s">
        <v>796</v>
      </c>
    </row>
    <row r="154" spans="1:5" s="247" customFormat="1">
      <c r="A154" s="806" t="s">
        <v>797</v>
      </c>
    </row>
    <row r="155" spans="1:5">
      <c r="A155" s="615"/>
    </row>
    <row r="156" spans="1:5">
      <c r="A156" s="596" t="s">
        <v>709</v>
      </c>
    </row>
    <row r="157" spans="1:5">
      <c r="A157" s="174"/>
      <c r="B157" s="174"/>
      <c r="C157" s="174"/>
      <c r="D157" s="174"/>
      <c r="E157" s="174"/>
    </row>
    <row r="158" spans="1:5">
      <c r="A158" s="1123" t="s">
        <v>673</v>
      </c>
    </row>
    <row r="159" spans="1:5">
      <c r="A159" s="806" t="s">
        <v>674</v>
      </c>
    </row>
    <row r="160" spans="1:5">
      <c r="A160" s="1123" t="s">
        <v>675</v>
      </c>
    </row>
    <row r="161" spans="1:8">
      <c r="A161" s="806" t="s">
        <v>676</v>
      </c>
      <c r="H161" s="220"/>
    </row>
    <row r="162" spans="1:8">
      <c r="A162" s="1123" t="s">
        <v>677</v>
      </c>
    </row>
    <row r="163" spans="1:8">
      <c r="A163" s="806" t="s">
        <v>678</v>
      </c>
      <c r="F163" s="62"/>
    </row>
    <row r="164" spans="1:8">
      <c r="A164" s="1123" t="s">
        <v>679</v>
      </c>
    </row>
    <row r="165" spans="1:8">
      <c r="A165" s="806" t="s">
        <v>680</v>
      </c>
    </row>
    <row r="166" spans="1:8">
      <c r="A166" s="1123" t="s">
        <v>681</v>
      </c>
    </row>
    <row r="167" spans="1:8" s="247" customFormat="1">
      <c r="A167" s="806" t="s">
        <v>682</v>
      </c>
    </row>
    <row r="168" spans="1:8">
      <c r="A168" s="1123" t="s">
        <v>801</v>
      </c>
    </row>
    <row r="169" spans="1:8" s="247" customFormat="1">
      <c r="A169" s="806" t="s">
        <v>802</v>
      </c>
    </row>
    <row r="170" spans="1:8" s="247" customFormat="1">
      <c r="A170" s="604"/>
    </row>
    <row r="171" spans="1:8">
      <c r="A171" s="605"/>
    </row>
    <row r="172" spans="1:8">
      <c r="A172" s="25" t="s">
        <v>4</v>
      </c>
    </row>
    <row r="173" spans="1:8">
      <c r="A173" s="606" t="s">
        <v>5</v>
      </c>
    </row>
    <row r="174" spans="1:8">
      <c r="A174" s="604"/>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7" bestFit="1" customWidth="1"/>
    <col min="3" max="4" width="11" bestFit="1" customWidth="1"/>
    <col min="5" max="5" width="10.42578125" bestFit="1" customWidth="1"/>
    <col min="6" max="7" width="8" bestFit="1" customWidth="1"/>
    <col min="8" max="9" width="9.5703125" bestFit="1" customWidth="1"/>
    <col min="10" max="10" width="10.42578125" bestFit="1" customWidth="1"/>
    <col min="11" max="12" width="8" bestFit="1" customWidth="1"/>
    <col min="13" max="14" width="9.5703125" bestFit="1" customWidth="1"/>
    <col min="15" max="15" width="10.42578125" bestFit="1" customWidth="1"/>
    <col min="16" max="16" width="8" bestFit="1" customWidth="1"/>
    <col min="17" max="17" width="9" customWidth="1"/>
  </cols>
  <sheetData>
    <row r="1" spans="1:19" ht="18">
      <c r="A1" s="563" t="s">
        <v>1585</v>
      </c>
      <c r="B1" s="563"/>
      <c r="C1" s="514"/>
      <c r="D1" s="514"/>
      <c r="E1" s="183"/>
      <c r="F1" s="183"/>
      <c r="G1" s="183"/>
      <c r="H1" s="183"/>
      <c r="I1" s="183"/>
      <c r="J1" s="183"/>
      <c r="K1" s="183"/>
      <c r="L1" s="183"/>
      <c r="M1" s="183"/>
      <c r="N1" s="183"/>
      <c r="O1" s="183"/>
      <c r="P1" s="183"/>
      <c r="Q1" s="183"/>
    </row>
    <row r="2" spans="1:19" ht="18">
      <c r="A2" s="564" t="s">
        <v>87</v>
      </c>
      <c r="B2" s="564"/>
      <c r="C2" s="514"/>
      <c r="D2" s="514"/>
      <c r="E2" s="183"/>
      <c r="F2" s="183"/>
      <c r="G2" s="183"/>
      <c r="H2" s="183"/>
      <c r="I2" s="183"/>
      <c r="J2" s="183"/>
      <c r="K2" s="183"/>
      <c r="L2" s="183"/>
      <c r="M2" s="183"/>
      <c r="N2" s="183"/>
      <c r="O2" s="183"/>
      <c r="P2" s="183"/>
      <c r="Q2" s="183"/>
    </row>
    <row r="3" spans="1:19" s="247" customFormat="1" ht="18">
      <c r="A3" s="515"/>
      <c r="B3" s="515"/>
      <c r="C3" s="514"/>
      <c r="D3" s="514"/>
      <c r="E3" s="183"/>
      <c r="F3" s="183"/>
      <c r="G3" s="183"/>
      <c r="H3" s="183"/>
      <c r="I3" s="183"/>
      <c r="J3" s="183"/>
      <c r="K3" s="183"/>
      <c r="L3" s="183"/>
      <c r="M3" s="183"/>
      <c r="N3" s="183"/>
      <c r="O3" s="183"/>
      <c r="P3" s="183"/>
      <c r="Q3" s="183"/>
    </row>
    <row r="4" spans="1:19" ht="12.6" customHeight="1">
      <c r="A4" s="137" t="s">
        <v>1627</v>
      </c>
      <c r="B4" s="137"/>
    </row>
    <row r="5" spans="1:19" ht="12.75" customHeight="1">
      <c r="A5" s="493" t="s">
        <v>1619</v>
      </c>
      <c r="B5" s="493"/>
      <c r="I5" s="52"/>
      <c r="K5" s="52"/>
    </row>
    <row r="6" spans="1:19" ht="12.75" customHeight="1">
      <c r="N6" s="917"/>
      <c r="O6" s="917"/>
      <c r="P6" s="917"/>
      <c r="Q6" s="24" t="s">
        <v>1308</v>
      </c>
    </row>
    <row r="7" spans="1:19" ht="24" customHeight="1">
      <c r="A7" s="893"/>
      <c r="B7" s="892"/>
      <c r="C7" s="1230" t="s">
        <v>504</v>
      </c>
      <c r="D7" s="1230"/>
      <c r="E7" s="1230"/>
      <c r="F7" s="1230"/>
      <c r="G7" s="1230"/>
      <c r="H7" s="1230" t="s">
        <v>505</v>
      </c>
      <c r="I7" s="1230"/>
      <c r="J7" s="1230"/>
      <c r="K7" s="1230"/>
      <c r="L7" s="1230"/>
      <c r="M7" s="1230" t="s">
        <v>506</v>
      </c>
      <c r="N7" s="1230"/>
      <c r="O7" s="1230"/>
      <c r="P7" s="1230"/>
      <c r="Q7" s="1230"/>
    </row>
    <row r="8" spans="1:19" ht="48" customHeight="1">
      <c r="A8" s="892" t="s">
        <v>1193</v>
      </c>
      <c r="B8" s="892" t="s">
        <v>1194</v>
      </c>
      <c r="C8" s="1231" t="s">
        <v>1319</v>
      </c>
      <c r="D8" s="1231"/>
      <c r="E8" s="1231"/>
      <c r="F8" s="1231" t="s">
        <v>507</v>
      </c>
      <c r="G8" s="1231"/>
      <c r="H8" s="1231" t="s">
        <v>1319</v>
      </c>
      <c r="I8" s="1231"/>
      <c r="J8" s="1231"/>
      <c r="K8" s="1231" t="s">
        <v>508</v>
      </c>
      <c r="L8" s="1231"/>
      <c r="M8" s="1231" t="s">
        <v>1319</v>
      </c>
      <c r="N8" s="1231"/>
      <c r="O8" s="1231"/>
      <c r="P8" s="1231" t="s">
        <v>508</v>
      </c>
      <c r="Q8" s="1231"/>
    </row>
    <row r="9" spans="1:19" ht="54.75" customHeight="1">
      <c r="A9" s="893"/>
      <c r="B9" s="892"/>
      <c r="C9" s="765" t="s">
        <v>1620</v>
      </c>
      <c r="D9" s="765" t="s">
        <v>1621</v>
      </c>
      <c r="E9" s="366" t="s">
        <v>1622</v>
      </c>
      <c r="F9" s="765" t="s">
        <v>1620</v>
      </c>
      <c r="G9" s="765" t="s">
        <v>1621</v>
      </c>
      <c r="H9" s="765" t="s">
        <v>1620</v>
      </c>
      <c r="I9" s="765" t="s">
        <v>1621</v>
      </c>
      <c r="J9" s="1079" t="s">
        <v>1622</v>
      </c>
      <c r="K9" s="765" t="s">
        <v>1620</v>
      </c>
      <c r="L9" s="765" t="s">
        <v>1621</v>
      </c>
      <c r="M9" s="765" t="s">
        <v>1620</v>
      </c>
      <c r="N9" s="765" t="s">
        <v>1621</v>
      </c>
      <c r="O9" s="1079" t="s">
        <v>1622</v>
      </c>
      <c r="P9" s="765" t="s">
        <v>1620</v>
      </c>
      <c r="Q9" s="765" t="s">
        <v>1621</v>
      </c>
    </row>
    <row r="10" spans="1:19">
      <c r="A10" s="81" t="s">
        <v>1514</v>
      </c>
      <c r="B10" s="81" t="s">
        <v>1515</v>
      </c>
      <c r="C10" s="1084">
        <v>17306.626100000001</v>
      </c>
      <c r="D10" s="1084">
        <v>19151.09002</v>
      </c>
      <c r="E10" s="1047">
        <v>110.65755918769169</v>
      </c>
      <c r="F10" s="1048">
        <v>0.14998901553505531</v>
      </c>
      <c r="G10" s="1049">
        <v>0.14646895164308149</v>
      </c>
      <c r="H10" s="1084">
        <v>0</v>
      </c>
      <c r="I10" s="1084">
        <v>0</v>
      </c>
      <c r="J10" s="1047">
        <v>0</v>
      </c>
      <c r="K10" s="1048">
        <v>0</v>
      </c>
      <c r="L10" s="1049">
        <v>0</v>
      </c>
      <c r="M10" s="1084">
        <v>17306.626100000001</v>
      </c>
      <c r="N10" s="1084">
        <v>19151.09002</v>
      </c>
      <c r="O10" s="1050">
        <v>110.65755918769169</v>
      </c>
      <c r="P10" s="1051">
        <v>0.1242021716980279</v>
      </c>
      <c r="Q10" s="1049">
        <v>0.12475218954873253</v>
      </c>
      <c r="R10" s="63"/>
    </row>
    <row r="11" spans="1:19">
      <c r="A11" s="81" t="s">
        <v>1516</v>
      </c>
      <c r="B11" s="81" t="s">
        <v>1517</v>
      </c>
      <c r="C11" s="1084">
        <v>1336.8851000000002</v>
      </c>
      <c r="D11" s="1084">
        <v>960.29360999999994</v>
      </c>
      <c r="E11" s="1047">
        <v>71.830676398442904</v>
      </c>
      <c r="F11" s="1048">
        <v>1.1586202814682867E-2</v>
      </c>
      <c r="G11" s="1049">
        <v>7.3443964901925805E-3</v>
      </c>
      <c r="H11" s="1084">
        <v>3177.5967700000001</v>
      </c>
      <c r="I11" s="1084">
        <v>3427.7247599999996</v>
      </c>
      <c r="J11" s="1047">
        <v>107.87160889517142</v>
      </c>
      <c r="K11" s="1048">
        <v>0.13264070706204409</v>
      </c>
      <c r="L11" s="1049">
        <v>0.15059519668989707</v>
      </c>
      <c r="M11" s="1084">
        <v>4514.4818700000005</v>
      </c>
      <c r="N11" s="1084">
        <v>4388.0183699999998</v>
      </c>
      <c r="O11" s="1050">
        <v>97.198715076465675</v>
      </c>
      <c r="P11" s="1051">
        <v>3.2398484205155044E-2</v>
      </c>
      <c r="Q11" s="1049">
        <v>2.858400743069351E-2</v>
      </c>
      <c r="R11" s="63"/>
      <c r="S11" s="247"/>
    </row>
    <row r="12" spans="1:19">
      <c r="A12" s="81" t="s">
        <v>1518</v>
      </c>
      <c r="B12" s="81" t="s">
        <v>1519</v>
      </c>
      <c r="C12" s="1084">
        <v>11523.081279999999</v>
      </c>
      <c r="D12" s="1084">
        <v>12598.751480000001</v>
      </c>
      <c r="E12" s="1047">
        <v>109.3349180992673</v>
      </c>
      <c r="F12" s="1048">
        <v>9.9865543239396878E-2</v>
      </c>
      <c r="G12" s="1049">
        <v>9.6356182303994078E-2</v>
      </c>
      <c r="H12" s="1084">
        <v>3190.25677</v>
      </c>
      <c r="I12" s="1084">
        <v>2831.5282400000001</v>
      </c>
      <c r="J12" s="1047">
        <v>88.755496630448334</v>
      </c>
      <c r="K12" s="1048">
        <v>0.13316916660960507</v>
      </c>
      <c r="L12" s="1049">
        <v>0.12440163142964786</v>
      </c>
      <c r="M12" s="1084">
        <v>14713.33805</v>
      </c>
      <c r="N12" s="1084">
        <v>15430.27972</v>
      </c>
      <c r="O12" s="1050">
        <v>104.87273294179495</v>
      </c>
      <c r="P12" s="1051">
        <v>0.10559126476634442</v>
      </c>
      <c r="Q12" s="1049">
        <v>0.10051444478664738</v>
      </c>
      <c r="R12" s="63"/>
      <c r="S12" s="247"/>
    </row>
    <row r="13" spans="1:19">
      <c r="A13" s="81" t="s">
        <v>1520</v>
      </c>
      <c r="B13" s="81" t="s">
        <v>1521</v>
      </c>
      <c r="C13" s="1084">
        <v>32137.598829999999</v>
      </c>
      <c r="D13" s="1084">
        <v>37252.766080000001</v>
      </c>
      <c r="E13" s="1047">
        <v>115.91645747106989</v>
      </c>
      <c r="F13" s="1048">
        <v>0.27852261800306904</v>
      </c>
      <c r="G13" s="1049">
        <v>0.28491190777362069</v>
      </c>
      <c r="H13" s="1084">
        <v>3093.4973300000001</v>
      </c>
      <c r="I13" s="1084">
        <v>2359.6057999999998</v>
      </c>
      <c r="J13" s="1047">
        <v>76.276316036128591</v>
      </c>
      <c r="K13" s="1049">
        <v>0.12913018952550909</v>
      </c>
      <c r="L13" s="1049">
        <v>0.10366797932796155</v>
      </c>
      <c r="M13" s="1084">
        <v>35231.096159999994</v>
      </c>
      <c r="N13" s="1084">
        <v>39612.371880000006</v>
      </c>
      <c r="O13" s="1050">
        <v>112.43582004971601</v>
      </c>
      <c r="P13" s="1051">
        <v>0.25283834232566277</v>
      </c>
      <c r="Q13" s="1049">
        <v>0.25803910482838632</v>
      </c>
      <c r="R13" s="63"/>
      <c r="S13" s="247"/>
    </row>
    <row r="14" spans="1:19">
      <c r="A14" s="81" t="s">
        <v>1522</v>
      </c>
      <c r="B14" s="81" t="s">
        <v>1523</v>
      </c>
      <c r="C14" s="1084">
        <v>17366.227030000002</v>
      </c>
      <c r="D14" s="1084">
        <v>19877.31969</v>
      </c>
      <c r="E14" s="1047">
        <v>114.45963280142605</v>
      </c>
      <c r="F14" s="1048">
        <v>0.15050555092236997</v>
      </c>
      <c r="G14" s="1049">
        <v>0.15202320982399528</v>
      </c>
      <c r="H14" s="1084">
        <v>0</v>
      </c>
      <c r="I14" s="1084">
        <v>0</v>
      </c>
      <c r="J14" s="1047">
        <v>0</v>
      </c>
      <c r="K14" s="1048">
        <v>0</v>
      </c>
      <c r="L14" s="1049">
        <v>0</v>
      </c>
      <c r="M14" s="1084">
        <v>17366.227030000002</v>
      </c>
      <c r="N14" s="1084">
        <v>19877.31969</v>
      </c>
      <c r="O14" s="1050">
        <v>114.45963280142605</v>
      </c>
      <c r="P14" s="1051">
        <v>0.12462990179969238</v>
      </c>
      <c r="Q14" s="1049">
        <v>0.12948292505011333</v>
      </c>
      <c r="R14" s="63"/>
      <c r="S14" s="247"/>
    </row>
    <row r="15" spans="1:19">
      <c r="A15" s="81" t="s">
        <v>1524</v>
      </c>
      <c r="B15" s="81" t="s">
        <v>1525</v>
      </c>
      <c r="C15" s="1084">
        <v>8257.2499599999992</v>
      </c>
      <c r="D15" s="1084">
        <v>9818.5890899999995</v>
      </c>
      <c r="E15" s="1047">
        <v>118.90870613779991</v>
      </c>
      <c r="F15" s="1048">
        <v>7.1562000899024134E-2</v>
      </c>
      <c r="G15" s="1049">
        <v>7.5093294905127159E-2</v>
      </c>
      <c r="H15" s="1084">
        <v>2766.7756300000001</v>
      </c>
      <c r="I15" s="1084">
        <v>2674.9036700000001</v>
      </c>
      <c r="J15" s="1047">
        <v>96.679457524352998</v>
      </c>
      <c r="K15" s="1048">
        <v>0.11549202192990411</v>
      </c>
      <c r="L15" s="1049">
        <v>0.11752041733659432</v>
      </c>
      <c r="M15" s="1084">
        <v>11024.025589999999</v>
      </c>
      <c r="N15" s="1084">
        <v>12493.492759999999</v>
      </c>
      <c r="O15" s="1050">
        <v>113.32967850993532</v>
      </c>
      <c r="P15" s="1051">
        <v>7.9114664592692216E-2</v>
      </c>
      <c r="Q15" s="1049">
        <v>8.1383909495154547E-2</v>
      </c>
      <c r="R15" s="63"/>
      <c r="S15" s="247"/>
    </row>
    <row r="16" spans="1:19">
      <c r="A16" s="81" t="s">
        <v>1526</v>
      </c>
      <c r="B16" s="81" t="s">
        <v>1527</v>
      </c>
      <c r="C16" s="1084">
        <v>2799.0493700000002</v>
      </c>
      <c r="D16" s="1084">
        <v>3057.6159300000004</v>
      </c>
      <c r="E16" s="1047">
        <v>109.23765628328309</v>
      </c>
      <c r="F16" s="1048">
        <v>2.4258145811581193E-2</v>
      </c>
      <c r="G16" s="1049">
        <v>2.3384872575220955E-2</v>
      </c>
      <c r="H16" s="1084">
        <v>2863.2404900000001</v>
      </c>
      <c r="I16" s="1084">
        <v>2735.37734</v>
      </c>
      <c r="J16" s="1047">
        <v>95.53432027639424</v>
      </c>
      <c r="K16" s="1048">
        <v>0.11951870252004114</v>
      </c>
      <c r="L16" s="1049">
        <v>0.12017729467239591</v>
      </c>
      <c r="M16" s="1084">
        <v>5662.2898600000008</v>
      </c>
      <c r="N16" s="1084">
        <v>5792.9932699999999</v>
      </c>
      <c r="O16" s="1050">
        <v>102.30831365457507</v>
      </c>
      <c r="P16" s="1051">
        <v>4.063580580825759E-2</v>
      </c>
      <c r="Q16" s="1049">
        <v>3.773615985924815E-2</v>
      </c>
      <c r="R16" s="63"/>
      <c r="S16" s="247"/>
    </row>
    <row r="17" spans="1:19">
      <c r="A17" s="81" t="s">
        <v>1528</v>
      </c>
      <c r="B17" s="81" t="s">
        <v>1529</v>
      </c>
      <c r="C17" s="1084">
        <v>0</v>
      </c>
      <c r="D17" s="1084">
        <v>0</v>
      </c>
      <c r="E17" s="1047">
        <v>0</v>
      </c>
      <c r="F17" s="1048">
        <v>0</v>
      </c>
      <c r="G17" s="1049">
        <v>0</v>
      </c>
      <c r="H17" s="1084">
        <v>392.39378999999997</v>
      </c>
      <c r="I17" s="1084">
        <v>762.39445999999998</v>
      </c>
      <c r="J17" s="1047">
        <v>194.2932022446125</v>
      </c>
      <c r="K17" s="1048">
        <v>1.6379482206093518E-2</v>
      </c>
      <c r="L17" s="1049">
        <v>3.34953800838396E-2</v>
      </c>
      <c r="M17" s="1084">
        <v>392.39378999999997</v>
      </c>
      <c r="N17" s="1084">
        <v>762.39445999999998</v>
      </c>
      <c r="O17" s="1050">
        <v>194.2932022446125</v>
      </c>
      <c r="P17" s="1051">
        <v>2.816040549857369E-3</v>
      </c>
      <c r="Q17" s="1049">
        <v>4.9663166997542833E-3</v>
      </c>
      <c r="R17" s="63"/>
      <c r="S17" s="247"/>
    </row>
    <row r="18" spans="1:19">
      <c r="A18" s="81" t="s">
        <v>1605</v>
      </c>
      <c r="B18" s="81" t="s">
        <v>1530</v>
      </c>
      <c r="C18" s="1084">
        <v>3459.2561700000001</v>
      </c>
      <c r="D18" s="1084">
        <v>4447.3326299999999</v>
      </c>
      <c r="E18" s="1047">
        <v>128.56326364520149</v>
      </c>
      <c r="F18" s="1048">
        <v>2.9979871548843705E-2</v>
      </c>
      <c r="G18" s="1049">
        <v>3.4013528589960047E-2</v>
      </c>
      <c r="H18" s="1084">
        <v>0</v>
      </c>
      <c r="I18" s="1084">
        <v>0</v>
      </c>
      <c r="J18" s="1047">
        <v>0</v>
      </c>
      <c r="K18" s="1048">
        <v>0</v>
      </c>
      <c r="L18" s="1049">
        <v>0</v>
      </c>
      <c r="M18" s="1084">
        <v>3459.2561700000001</v>
      </c>
      <c r="N18" s="1084">
        <v>4447.3326299999999</v>
      </c>
      <c r="O18" s="1050">
        <v>128.56326364520149</v>
      </c>
      <c r="P18" s="1051">
        <v>2.4825585662464986E-2</v>
      </c>
      <c r="Q18" s="1049">
        <v>2.8970386681103553E-2</v>
      </c>
      <c r="R18" s="63"/>
      <c r="S18" s="247"/>
    </row>
    <row r="19" spans="1:19">
      <c r="A19" s="81" t="s">
        <v>1531</v>
      </c>
      <c r="B19" s="81" t="s">
        <v>1532</v>
      </c>
      <c r="C19" s="1084">
        <v>196.62402</v>
      </c>
      <c r="D19" s="1084">
        <v>200.19373999999999</v>
      </c>
      <c r="E19" s="1047">
        <v>101.81550555217007</v>
      </c>
      <c r="F19" s="1048">
        <v>1.7040550260888239E-3</v>
      </c>
      <c r="G19" s="1049">
        <v>1.531096516839809E-3</v>
      </c>
      <c r="H19" s="1084">
        <v>0</v>
      </c>
      <c r="I19" s="1084">
        <v>0</v>
      </c>
      <c r="J19" s="1047">
        <v>0</v>
      </c>
      <c r="K19" s="1048">
        <v>0</v>
      </c>
      <c r="L19" s="1049">
        <v>0</v>
      </c>
      <c r="M19" s="1084">
        <v>196.62402</v>
      </c>
      <c r="N19" s="1084">
        <v>200.19373999999999</v>
      </c>
      <c r="O19" s="1050">
        <v>101.81550555217007</v>
      </c>
      <c r="P19" s="1051">
        <v>1.4110855663540607E-3</v>
      </c>
      <c r="Q19" s="1049">
        <v>1.3040828158015039E-3</v>
      </c>
      <c r="R19" s="63"/>
      <c r="S19" s="247"/>
    </row>
    <row r="20" spans="1:19">
      <c r="A20" s="81" t="s">
        <v>1533</v>
      </c>
      <c r="B20" s="81" t="s">
        <v>1534</v>
      </c>
      <c r="C20" s="1084">
        <v>501.58841999999999</v>
      </c>
      <c r="D20" s="1084">
        <v>633.34322999999995</v>
      </c>
      <c r="E20" s="1047">
        <v>126.26751430983991</v>
      </c>
      <c r="F20" s="1048">
        <v>4.3470490946576719E-3</v>
      </c>
      <c r="G20" s="1049">
        <v>4.8438558239487116E-3</v>
      </c>
      <c r="H20" s="1084">
        <v>2754.9715799999999</v>
      </c>
      <c r="I20" s="1084">
        <v>2454.05942</v>
      </c>
      <c r="J20" s="1047">
        <v>89.077485873738127</v>
      </c>
      <c r="K20" s="1048">
        <v>0.11499929184124792</v>
      </c>
      <c r="L20" s="1049">
        <v>0.10781774702458748</v>
      </c>
      <c r="M20" s="1084">
        <v>3256.56</v>
      </c>
      <c r="N20" s="1084">
        <v>3087.40265</v>
      </c>
      <c r="O20" s="1050">
        <v>94.805643071216252</v>
      </c>
      <c r="P20" s="1051">
        <v>2.337092290131175E-2</v>
      </c>
      <c r="Q20" s="1049">
        <v>2.0111661540091239E-2</v>
      </c>
      <c r="R20" s="63"/>
      <c r="S20" s="247"/>
    </row>
    <row r="21" spans="1:19">
      <c r="A21" s="81" t="s">
        <v>1535</v>
      </c>
      <c r="B21" s="81" t="s">
        <v>1536</v>
      </c>
      <c r="C21" s="1084">
        <v>7095.2071100000003</v>
      </c>
      <c r="D21" s="1084">
        <v>7946.8225000000002</v>
      </c>
      <c r="E21" s="1047">
        <v>112.00268542971396</v>
      </c>
      <c r="F21" s="1048">
        <v>6.1491079965391104E-2</v>
      </c>
      <c r="G21" s="1049">
        <v>6.0777885710583283E-2</v>
      </c>
      <c r="H21" s="1084">
        <v>676.86639000000002</v>
      </c>
      <c r="I21" s="1084">
        <v>693.51604000000009</v>
      </c>
      <c r="J21" s="1047">
        <v>102.4598133761672</v>
      </c>
      <c r="K21" s="1047">
        <v>2.8254068421693822E-2</v>
      </c>
      <c r="L21" s="1049">
        <v>3.0469244692621866E-2</v>
      </c>
      <c r="M21" s="1084">
        <v>7772.0735000000004</v>
      </c>
      <c r="N21" s="1084">
        <v>8640.3385399999988</v>
      </c>
      <c r="O21" s="1050">
        <v>111.17160098910539</v>
      </c>
      <c r="P21" s="1051">
        <v>5.5776810668873959E-2</v>
      </c>
      <c r="Q21" s="1049">
        <v>5.6284062692077454E-2</v>
      </c>
      <c r="R21" s="63"/>
      <c r="S21" s="247"/>
    </row>
    <row r="22" spans="1:19">
      <c r="A22" s="81" t="s">
        <v>1537</v>
      </c>
      <c r="B22" s="81" t="s">
        <v>1538</v>
      </c>
      <c r="C22" s="1084">
        <v>6138.4850199999992</v>
      </c>
      <c r="D22" s="1084">
        <v>6782.7856200000006</v>
      </c>
      <c r="E22" s="1047">
        <v>110.49608491184364</v>
      </c>
      <c r="F22" s="1048">
        <v>5.3199584928138248E-2</v>
      </c>
      <c r="G22" s="1049">
        <v>5.1875245635818315E-2</v>
      </c>
      <c r="H22" s="1084">
        <v>1981.48624</v>
      </c>
      <c r="I22" s="1084">
        <v>2193.5826200000001</v>
      </c>
      <c r="J22" s="1047">
        <v>110.70390375256909</v>
      </c>
      <c r="K22" s="1047">
        <v>8.2712110733707461E-2</v>
      </c>
      <c r="L22" s="1049">
        <v>9.637384248857829E-2</v>
      </c>
      <c r="M22" s="1084">
        <v>8119.9712599999993</v>
      </c>
      <c r="N22" s="1084">
        <v>8976.3682399999998</v>
      </c>
      <c r="O22" s="1050">
        <v>110.54679816686939</v>
      </c>
      <c r="P22" s="1051">
        <v>5.8273522452627076E-2</v>
      </c>
      <c r="Q22" s="1049">
        <v>5.8472995060137194E-2</v>
      </c>
      <c r="R22" s="63"/>
      <c r="S22" s="247"/>
    </row>
    <row r="23" spans="1:19">
      <c r="A23" s="81" t="s">
        <v>1539</v>
      </c>
      <c r="B23" s="81" t="s">
        <v>1540</v>
      </c>
      <c r="C23" s="1084">
        <v>7268.0786100000005</v>
      </c>
      <c r="D23" s="1084">
        <v>8024.9711299999999</v>
      </c>
      <c r="E23" s="1047">
        <v>110.41392864076356</v>
      </c>
      <c r="F23" s="1048">
        <v>6.2989282211701164E-2</v>
      </c>
      <c r="G23" s="1049">
        <v>6.1375572207617621E-2</v>
      </c>
      <c r="H23" s="1084">
        <v>3059.3371400000001</v>
      </c>
      <c r="I23" s="1084">
        <v>2628.4901800000002</v>
      </c>
      <c r="J23" s="1047">
        <v>85.916983310966515</v>
      </c>
      <c r="K23" s="1047">
        <v>0.12770425915015382</v>
      </c>
      <c r="L23" s="1049">
        <v>0.11548126625387596</v>
      </c>
      <c r="M23" s="1084">
        <v>10327.41575</v>
      </c>
      <c r="N23" s="1084">
        <v>10653.461310000001</v>
      </c>
      <c r="O23" s="1050">
        <v>103.15708758021096</v>
      </c>
      <c r="P23" s="1051">
        <v>7.4115397002678496E-2</v>
      </c>
      <c r="Q23" s="1049">
        <v>6.9397753512058763E-2</v>
      </c>
      <c r="R23" s="63"/>
      <c r="S23" s="247"/>
    </row>
    <row r="24" spans="1:19" ht="18.75" customHeight="1">
      <c r="A24" s="1026" t="s">
        <v>509</v>
      </c>
      <c r="B24" s="367"/>
      <c r="C24" s="1085">
        <v>115385.95701999999</v>
      </c>
      <c r="D24" s="1085">
        <v>130751.87475</v>
      </c>
      <c r="E24" s="1052">
        <v>113.31697385613107</v>
      </c>
      <c r="F24" s="1053">
        <v>1</v>
      </c>
      <c r="G24" s="1054">
        <v>1</v>
      </c>
      <c r="H24" s="1085">
        <v>23956.422129999999</v>
      </c>
      <c r="I24" s="1085">
        <v>22761.182530000002</v>
      </c>
      <c r="J24" s="1052">
        <v>95.01077584326238</v>
      </c>
      <c r="K24" s="1053">
        <v>1</v>
      </c>
      <c r="L24" s="1054">
        <v>1</v>
      </c>
      <c r="M24" s="1085">
        <v>139342.37914999999</v>
      </c>
      <c r="N24" s="1085">
        <v>153513.05728000004</v>
      </c>
      <c r="O24" s="1055">
        <v>110.16968291803424</v>
      </c>
      <c r="P24" s="1056">
        <v>1</v>
      </c>
      <c r="Q24" s="1054">
        <v>1</v>
      </c>
      <c r="S24" s="247" t="str">
        <f t="shared" ref="S24:S25" si="0">IF(A24=R24,"OK","")</f>
        <v/>
      </c>
    </row>
    <row r="25" spans="1:19" ht="12.75" customHeight="1">
      <c r="A25" s="33" t="s">
        <v>510</v>
      </c>
      <c r="B25" s="33"/>
      <c r="S25" s="247" t="str">
        <f t="shared" si="0"/>
        <v/>
      </c>
    </row>
    <row r="26" spans="1:19" ht="12.75" customHeight="1">
      <c r="N26" s="76"/>
    </row>
    <row r="27" spans="1:19" ht="12.75" customHeight="1">
      <c r="A27" s="1017" t="s">
        <v>1322</v>
      </c>
      <c r="B27" s="271"/>
    </row>
    <row r="28" spans="1:19" ht="12.75" customHeight="1">
      <c r="A28" s="1018" t="s">
        <v>1323</v>
      </c>
      <c r="B28" s="812"/>
    </row>
    <row r="29" spans="1:19">
      <c r="A29" s="516"/>
      <c r="B29" s="888"/>
    </row>
    <row r="30" spans="1:19" ht="12.75" customHeight="1">
      <c r="A30" s="1033"/>
      <c r="B30" s="516"/>
    </row>
    <row r="31" spans="1:19" ht="12.75" customHeight="1">
      <c r="A31" s="50"/>
      <c r="B31" s="813"/>
    </row>
    <row r="32" spans="1:19" ht="12.75" customHeight="1">
      <c r="A32" s="813"/>
      <c r="B32" s="813"/>
    </row>
    <row r="33" spans="1:2" ht="12.75" customHeight="1">
      <c r="A33" s="580" t="s">
        <v>81</v>
      </c>
    </row>
    <row r="34" spans="1:2" ht="12.75" customHeight="1">
      <c r="B34" s="580"/>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1732</v>
      </c>
    </row>
    <row r="101" spans="1:2">
      <c r="A101" s="610"/>
      <c r="B101" s="610"/>
    </row>
    <row r="103" spans="1:2">
      <c r="A103" s="611"/>
      <c r="B103" s="611"/>
    </row>
    <row r="105" spans="1:2">
      <c r="A105" s="611"/>
      <c r="B105" s="611"/>
    </row>
    <row r="107" spans="1:2">
      <c r="A107" s="611"/>
      <c r="B107" s="611"/>
    </row>
    <row r="109" spans="1:2">
      <c r="A109" s="611"/>
      <c r="B109" s="611"/>
    </row>
    <row r="111" spans="1:2">
      <c r="A111" s="611"/>
      <c r="B111" s="611"/>
    </row>
    <row r="113" spans="1:2">
      <c r="A113" s="611"/>
      <c r="B113" s="611"/>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6" t="s">
        <v>1623</v>
      </c>
      <c r="F1" s="183"/>
    </row>
    <row r="2" spans="1:8">
      <c r="A2" s="513" t="s">
        <v>1624</v>
      </c>
    </row>
    <row r="3" spans="1:8" ht="12.75" customHeight="1"/>
    <row r="4" spans="1:8" ht="12.75" customHeight="1">
      <c r="B4" s="764"/>
      <c r="C4" s="763"/>
      <c r="D4" s="763"/>
      <c r="E4" s="763"/>
      <c r="F4" s="24" t="s">
        <v>1321</v>
      </c>
    </row>
    <row r="5" spans="1:8">
      <c r="A5" s="1232" t="s">
        <v>472</v>
      </c>
      <c r="B5" s="1232" t="s">
        <v>473</v>
      </c>
      <c r="C5" s="1233" t="s">
        <v>831</v>
      </c>
      <c r="D5" s="1233"/>
      <c r="E5" s="1234" t="s">
        <v>832</v>
      </c>
      <c r="F5" s="1234"/>
    </row>
    <row r="6" spans="1:8" ht="65.25">
      <c r="A6" s="1232"/>
      <c r="B6" s="1232"/>
      <c r="C6" s="368" t="s">
        <v>474</v>
      </c>
      <c r="D6" s="368" t="s">
        <v>1320</v>
      </c>
      <c r="E6" s="368" t="s">
        <v>475</v>
      </c>
      <c r="F6" s="368" t="s">
        <v>476</v>
      </c>
    </row>
    <row r="7" spans="1:8" ht="22.5">
      <c r="A7" s="82">
        <v>1</v>
      </c>
      <c r="B7" s="83" t="s">
        <v>477</v>
      </c>
      <c r="C7" s="1081">
        <v>267429</v>
      </c>
      <c r="D7" s="1081">
        <v>6093.1713200000004</v>
      </c>
      <c r="E7" s="1081">
        <v>1140</v>
      </c>
      <c r="F7" s="1081">
        <v>995.24856999999997</v>
      </c>
      <c r="G7" s="52"/>
    </row>
    <row r="8" spans="1:8" ht="22.5">
      <c r="A8" s="82">
        <v>2</v>
      </c>
      <c r="B8" s="83" t="s">
        <v>479</v>
      </c>
      <c r="C8" s="1081">
        <v>69924</v>
      </c>
      <c r="D8" s="1081">
        <v>12307.154420000001</v>
      </c>
      <c r="E8" s="1081">
        <v>576710</v>
      </c>
      <c r="F8" s="1081">
        <v>7788.2846</v>
      </c>
      <c r="G8" s="52"/>
    </row>
    <row r="9" spans="1:8" ht="22.5">
      <c r="A9" s="82">
        <v>3</v>
      </c>
      <c r="B9" s="83" t="s">
        <v>478</v>
      </c>
      <c r="C9" s="1081">
        <v>73802</v>
      </c>
      <c r="D9" s="1081">
        <v>25216.334579999999</v>
      </c>
      <c r="E9" s="1081">
        <v>12196</v>
      </c>
      <c r="F9" s="1081">
        <v>13461.769340000001</v>
      </c>
      <c r="G9" s="52"/>
    </row>
    <row r="10" spans="1:8" ht="22.5">
      <c r="A10" s="82">
        <v>4</v>
      </c>
      <c r="B10" s="83" t="s">
        <v>480</v>
      </c>
      <c r="C10" s="1081">
        <v>10</v>
      </c>
      <c r="D10" s="1081">
        <v>85.928080000000008</v>
      </c>
      <c r="E10" s="1081">
        <v>7</v>
      </c>
      <c r="F10" s="1081">
        <v>-12.546889999999999</v>
      </c>
    </row>
    <row r="11" spans="1:8" ht="22.5">
      <c r="A11" s="82">
        <v>5</v>
      </c>
      <c r="B11" s="83" t="s">
        <v>481</v>
      </c>
      <c r="C11" s="1081">
        <v>12</v>
      </c>
      <c r="D11" s="1081">
        <v>197.29648999999998</v>
      </c>
      <c r="E11" s="1081">
        <v>1</v>
      </c>
      <c r="F11" s="361">
        <v>211.03618</v>
      </c>
    </row>
    <row r="12" spans="1:8" ht="22.5">
      <c r="A12" s="82">
        <v>6</v>
      </c>
      <c r="B12" s="83" t="s">
        <v>482</v>
      </c>
      <c r="C12" s="1081">
        <v>1477</v>
      </c>
      <c r="D12" s="1081">
        <v>2536.9259300000003</v>
      </c>
      <c r="E12" s="1081">
        <v>99</v>
      </c>
      <c r="F12" s="1081">
        <v>1344.7022899999999</v>
      </c>
    </row>
    <row r="13" spans="1:8" ht="22.5">
      <c r="A13" s="82">
        <v>7</v>
      </c>
      <c r="B13" s="83" t="s">
        <v>483</v>
      </c>
      <c r="C13" s="1081">
        <v>2138</v>
      </c>
      <c r="D13" s="1081">
        <v>623.70344999999998</v>
      </c>
      <c r="E13" s="1081">
        <v>98</v>
      </c>
      <c r="F13" s="1081">
        <v>279.01802000000004</v>
      </c>
    </row>
    <row r="14" spans="1:8" ht="22.5">
      <c r="A14" s="82">
        <v>8</v>
      </c>
      <c r="B14" s="83" t="s">
        <v>484</v>
      </c>
      <c r="C14" s="1081">
        <v>85570</v>
      </c>
      <c r="D14" s="1081">
        <v>12109.51052</v>
      </c>
      <c r="E14" s="1081">
        <v>2551</v>
      </c>
      <c r="F14" s="1081">
        <v>4309.9872300000006</v>
      </c>
      <c r="H14" s="247"/>
    </row>
    <row r="15" spans="1:8" ht="22.5">
      <c r="A15" s="82">
        <v>9</v>
      </c>
      <c r="B15" s="83" t="s">
        <v>485</v>
      </c>
      <c r="C15" s="1081">
        <v>75024</v>
      </c>
      <c r="D15" s="1081">
        <v>10482.181060000001</v>
      </c>
      <c r="E15" s="1081">
        <v>4648</v>
      </c>
      <c r="F15" s="1081">
        <v>5197.6112899999998</v>
      </c>
    </row>
    <row r="16" spans="1:8" ht="22.5">
      <c r="A16" s="82">
        <v>10</v>
      </c>
      <c r="B16" s="83" t="s">
        <v>486</v>
      </c>
      <c r="C16" s="1081">
        <v>278618</v>
      </c>
      <c r="D16" s="1081">
        <v>46982.085659999997</v>
      </c>
      <c r="E16" s="1081">
        <v>12285</v>
      </c>
      <c r="F16" s="1081">
        <v>29087.06955</v>
      </c>
    </row>
    <row r="17" spans="1:6" ht="22.5">
      <c r="A17" s="82">
        <v>11</v>
      </c>
      <c r="B17" s="83" t="s">
        <v>487</v>
      </c>
      <c r="C17" s="1081">
        <v>266</v>
      </c>
      <c r="D17" s="1081">
        <v>68.94547</v>
      </c>
      <c r="E17" s="1081">
        <v>0</v>
      </c>
      <c r="F17" s="1081">
        <v>2.8266399999999998</v>
      </c>
    </row>
    <row r="18" spans="1:6" ht="22.5">
      <c r="A18" s="82">
        <v>12</v>
      </c>
      <c r="B18" s="83" t="s">
        <v>488</v>
      </c>
      <c r="C18" s="1081">
        <v>2562</v>
      </c>
      <c r="D18" s="1081">
        <v>283.77211</v>
      </c>
      <c r="E18" s="1081">
        <v>29</v>
      </c>
      <c r="F18" s="1081">
        <v>188.47821999999999</v>
      </c>
    </row>
    <row r="19" spans="1:6" ht="22.5">
      <c r="A19" s="82">
        <v>13</v>
      </c>
      <c r="B19" s="83" t="s">
        <v>489</v>
      </c>
      <c r="C19" s="1081">
        <v>50048</v>
      </c>
      <c r="D19" s="1081">
        <v>7967.9147699999994</v>
      </c>
      <c r="E19" s="1081">
        <v>1018</v>
      </c>
      <c r="F19" s="1081">
        <v>2309.5539800000001</v>
      </c>
    </row>
    <row r="20" spans="1:6" ht="22.5">
      <c r="A20" s="82">
        <v>14</v>
      </c>
      <c r="B20" s="83" t="s">
        <v>490</v>
      </c>
      <c r="C20" s="1081">
        <v>2722</v>
      </c>
      <c r="D20" s="1081">
        <v>850.18170999999995</v>
      </c>
      <c r="E20" s="1081">
        <v>44</v>
      </c>
      <c r="F20" s="1081">
        <v>-465.82989000000003</v>
      </c>
    </row>
    <row r="21" spans="1:6" ht="22.5">
      <c r="A21" s="82">
        <v>15</v>
      </c>
      <c r="B21" s="83" t="s">
        <v>491</v>
      </c>
      <c r="C21" s="1081">
        <v>116</v>
      </c>
      <c r="D21" s="1081">
        <v>177.65957</v>
      </c>
      <c r="E21" s="1081">
        <v>27</v>
      </c>
      <c r="F21" s="1081">
        <v>50.817550000000004</v>
      </c>
    </row>
    <row r="22" spans="1:6" ht="22.5">
      <c r="A22" s="82">
        <v>16</v>
      </c>
      <c r="B22" s="83" t="s">
        <v>492</v>
      </c>
      <c r="C22" s="1081">
        <v>33194</v>
      </c>
      <c r="D22" s="1081">
        <v>2221.4982599999998</v>
      </c>
      <c r="E22" s="1081">
        <v>637</v>
      </c>
      <c r="F22" s="1081">
        <v>570.66746000000001</v>
      </c>
    </row>
    <row r="23" spans="1:6" ht="22.5">
      <c r="A23" s="82">
        <v>17</v>
      </c>
      <c r="B23" s="83" t="s">
        <v>493</v>
      </c>
      <c r="C23" s="1081">
        <v>1141</v>
      </c>
      <c r="D23" s="1081">
        <v>27.400320000000001</v>
      </c>
      <c r="E23" s="1081">
        <v>0</v>
      </c>
      <c r="F23" s="1081">
        <v>2.7767199999999996</v>
      </c>
    </row>
    <row r="24" spans="1:6" ht="22.5">
      <c r="A24" s="82">
        <v>18</v>
      </c>
      <c r="B24" s="83" t="s">
        <v>494</v>
      </c>
      <c r="C24" s="1081">
        <v>121039</v>
      </c>
      <c r="D24" s="1081">
        <v>2520.2110400000001</v>
      </c>
      <c r="E24" s="1081">
        <v>34972</v>
      </c>
      <c r="F24" s="1081">
        <v>1241.2795599999999</v>
      </c>
    </row>
    <row r="25" spans="1:6" ht="22.5">
      <c r="A25" s="82">
        <v>19</v>
      </c>
      <c r="B25" s="83" t="s">
        <v>495</v>
      </c>
      <c r="C25" s="1081">
        <v>753896</v>
      </c>
      <c r="D25" s="1081">
        <v>17250.893390000001</v>
      </c>
      <c r="E25" s="1081">
        <v>4432</v>
      </c>
      <c r="F25" s="1081">
        <v>21874.026409999999</v>
      </c>
    </row>
    <row r="26" spans="1:6" ht="22.5">
      <c r="A26" s="82">
        <v>20</v>
      </c>
      <c r="B26" s="83" t="s">
        <v>496</v>
      </c>
      <c r="C26" s="1081">
        <v>2757</v>
      </c>
      <c r="D26" s="1081">
        <v>128.60037</v>
      </c>
      <c r="E26" s="1081">
        <v>707</v>
      </c>
      <c r="F26" s="1081">
        <v>194.68484000000001</v>
      </c>
    </row>
    <row r="27" spans="1:6" ht="33.75">
      <c r="A27" s="82">
        <v>21</v>
      </c>
      <c r="B27" s="83" t="s">
        <v>497</v>
      </c>
      <c r="C27" s="1081">
        <v>513552</v>
      </c>
      <c r="D27" s="1081">
        <v>1473.64228</v>
      </c>
      <c r="E27" s="1081">
        <v>145</v>
      </c>
      <c r="F27" s="1081">
        <v>97.066860000000005</v>
      </c>
    </row>
    <row r="28" spans="1:6" ht="22.5">
      <c r="A28" s="82">
        <v>22</v>
      </c>
      <c r="B28" s="83" t="s">
        <v>498</v>
      </c>
      <c r="C28" s="1081">
        <v>1323</v>
      </c>
      <c r="D28" s="1081">
        <v>24.12031</v>
      </c>
      <c r="E28" s="1081">
        <v>15</v>
      </c>
      <c r="F28" s="1081">
        <v>102.25307000000001</v>
      </c>
    </row>
    <row r="29" spans="1:6" ht="45">
      <c r="A29" s="82">
        <v>23</v>
      </c>
      <c r="B29" s="83" t="s">
        <v>499</v>
      </c>
      <c r="C29" s="1081">
        <v>81910</v>
      </c>
      <c r="D29" s="1081">
        <v>3883.9261800000004</v>
      </c>
      <c r="E29" s="1081">
        <v>590</v>
      </c>
      <c r="F29" s="1081">
        <v>3117.22057</v>
      </c>
    </row>
    <row r="30" spans="1:6" ht="22.5">
      <c r="A30" s="82">
        <v>24</v>
      </c>
      <c r="B30" s="83" t="s">
        <v>500</v>
      </c>
      <c r="C30" s="1081">
        <v>0</v>
      </c>
      <c r="D30" s="1081">
        <v>0</v>
      </c>
      <c r="E30" s="1081">
        <v>0</v>
      </c>
      <c r="F30" s="1081">
        <v>0</v>
      </c>
    </row>
    <row r="31" spans="1:6" ht="22.5">
      <c r="A31" s="82">
        <v>25</v>
      </c>
      <c r="B31" s="83" t="s">
        <v>501</v>
      </c>
      <c r="C31" s="1081">
        <v>0</v>
      </c>
      <c r="D31" s="1081">
        <v>0</v>
      </c>
      <c r="E31" s="1081">
        <v>0</v>
      </c>
      <c r="F31" s="1081">
        <v>0</v>
      </c>
    </row>
    <row r="32" spans="1:6" ht="22.5">
      <c r="A32" s="371"/>
      <c r="B32" s="372" t="s">
        <v>502</v>
      </c>
      <c r="C32" s="1082">
        <v>1065092</v>
      </c>
      <c r="D32" s="1082">
        <v>130751.87475</v>
      </c>
      <c r="E32" s="1082">
        <v>646462</v>
      </c>
      <c r="F32" s="1082">
        <v>66562.75043</v>
      </c>
    </row>
    <row r="33" spans="1:7" ht="22.5">
      <c r="A33" s="371"/>
      <c r="B33" s="372" t="s">
        <v>503</v>
      </c>
      <c r="C33" s="1082">
        <v>1353438</v>
      </c>
      <c r="D33" s="1082">
        <v>22761.182530000002</v>
      </c>
      <c r="E33" s="1082">
        <v>5889</v>
      </c>
      <c r="F33" s="1082">
        <v>25385.251749999999</v>
      </c>
    </row>
    <row r="34" spans="1:7">
      <c r="A34" s="369"/>
      <c r="B34" s="370" t="s">
        <v>266</v>
      </c>
      <c r="C34" s="1083">
        <v>2418530</v>
      </c>
      <c r="D34" s="1083">
        <v>153513.05728000001</v>
      </c>
      <c r="E34" s="1083">
        <v>652351</v>
      </c>
      <c r="F34" s="1083">
        <v>91948.00218000001</v>
      </c>
    </row>
    <row r="35" spans="1:7" ht="12.75" customHeight="1">
      <c r="A35" s="33" t="s">
        <v>471</v>
      </c>
      <c r="F35" s="247"/>
    </row>
    <row r="36" spans="1:7" ht="12.75" customHeight="1">
      <c r="G36" s="76"/>
    </row>
    <row r="37" spans="1:7" s="1008" customFormat="1" ht="12.75" customHeight="1">
      <c r="A37" s="271" t="s">
        <v>1324</v>
      </c>
      <c r="G37" s="76"/>
    </row>
    <row r="38" spans="1:7" s="1008" customFormat="1" ht="12.75" customHeight="1">
      <c r="A38" s="1019" t="s">
        <v>1325</v>
      </c>
      <c r="G38" s="76"/>
    </row>
    <row r="39" spans="1:7" ht="12.75" customHeight="1"/>
    <row r="40" spans="1:7" ht="12.75" customHeight="1">
      <c r="A40" s="580" t="s">
        <v>81</v>
      </c>
      <c r="F40" s="34" t="s">
        <v>1733</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65" t="s">
        <v>88</v>
      </c>
      <c r="B1" s="183"/>
      <c r="C1" s="183"/>
      <c r="D1" s="183"/>
      <c r="E1" s="183"/>
      <c r="F1" s="183"/>
      <c r="G1" s="183"/>
    </row>
    <row r="2" spans="1:7">
      <c r="A2" s="566" t="s">
        <v>89</v>
      </c>
      <c r="B2" s="183"/>
      <c r="C2" s="183"/>
      <c r="D2" s="183"/>
      <c r="E2" s="183"/>
      <c r="F2" s="183"/>
      <c r="G2" s="183"/>
    </row>
    <row r="3" spans="1:7" s="247" customFormat="1">
      <c r="A3" s="512"/>
      <c r="B3" s="183"/>
      <c r="C3" s="183"/>
      <c r="D3" s="183"/>
      <c r="E3" s="183"/>
      <c r="F3" s="183"/>
      <c r="G3" s="183"/>
    </row>
    <row r="4" spans="1:7" ht="12.75" customHeight="1">
      <c r="A4" s="23" t="s">
        <v>637</v>
      </c>
    </row>
    <row r="5" spans="1:7" ht="12.75" customHeight="1">
      <c r="A5" s="494" t="s">
        <v>638</v>
      </c>
      <c r="B5" s="183"/>
    </row>
    <row r="6" spans="1:7" ht="53.25" customHeight="1">
      <c r="A6" s="768" t="s">
        <v>1295</v>
      </c>
      <c r="B6" s="1240" t="s">
        <v>454</v>
      </c>
      <c r="C6" s="1241"/>
      <c r="D6" s="1242"/>
      <c r="E6" s="1240" t="s">
        <v>808</v>
      </c>
      <c r="F6" s="1241"/>
      <c r="G6" s="1242"/>
    </row>
    <row r="7" spans="1:7" s="247" customFormat="1">
      <c r="A7" s="1236" t="s">
        <v>818</v>
      </c>
      <c r="B7" s="380" t="str">
        <f>Naslovnica!A20</f>
        <v>Siječanj 2025.</v>
      </c>
      <c r="C7" s="1243" t="s">
        <v>819</v>
      </c>
      <c r="D7" s="1244" t="s">
        <v>814</v>
      </c>
      <c r="E7" s="380" t="str">
        <f>$B$7</f>
        <v>Siječanj 2025.</v>
      </c>
      <c r="F7" s="1243" t="s">
        <v>819</v>
      </c>
      <c r="G7" s="1244" t="s">
        <v>814</v>
      </c>
    </row>
    <row r="8" spans="1:7" s="247" customFormat="1">
      <c r="A8" s="1236"/>
      <c r="B8" s="754" t="str">
        <f>Naslovnica!A24</f>
        <v>January 2025</v>
      </c>
      <c r="C8" s="1235"/>
      <c r="D8" s="1236"/>
      <c r="E8" s="754" t="str">
        <f>$B$8</f>
        <v>January 2025</v>
      </c>
      <c r="F8" s="1235"/>
      <c r="G8" s="1236"/>
    </row>
    <row r="9" spans="1:7" ht="25.5">
      <c r="A9" s="227" t="s">
        <v>458</v>
      </c>
      <c r="B9" s="235">
        <v>47996864.469999999</v>
      </c>
      <c r="C9" s="231">
        <v>47996864.469999999</v>
      </c>
      <c r="D9" s="238">
        <v>0.74919843102685935</v>
      </c>
      <c r="E9" s="235">
        <v>371072</v>
      </c>
      <c r="F9" s="230">
        <v>371072</v>
      </c>
      <c r="G9" s="241">
        <v>4.9203382394001034</v>
      </c>
    </row>
    <row r="10" spans="1:7">
      <c r="A10" s="84" t="s">
        <v>460</v>
      </c>
      <c r="B10" s="236">
        <v>42538172.020000003</v>
      </c>
      <c r="C10" s="176">
        <v>42538172.020000003</v>
      </c>
      <c r="D10" s="239">
        <v>0.81046791075584235</v>
      </c>
      <c r="E10" s="236">
        <v>371072</v>
      </c>
      <c r="F10" s="177">
        <v>371072</v>
      </c>
      <c r="G10" s="239">
        <v>4.9203382394001034</v>
      </c>
    </row>
    <row r="11" spans="1:7">
      <c r="A11" s="84" t="s">
        <v>459</v>
      </c>
      <c r="B11" s="236">
        <v>880324</v>
      </c>
      <c r="C11" s="176">
        <v>880324</v>
      </c>
      <c r="D11" s="239">
        <v>0.5543553560631227</v>
      </c>
      <c r="E11" s="236" t="s">
        <v>138</v>
      </c>
      <c r="F11" s="177" t="s">
        <v>138</v>
      </c>
      <c r="G11" s="239" t="s">
        <v>138</v>
      </c>
    </row>
    <row r="12" spans="1:7">
      <c r="A12" s="84" t="s">
        <v>461</v>
      </c>
      <c r="B12" s="236" t="s">
        <v>138</v>
      </c>
      <c r="C12" s="177" t="s">
        <v>138</v>
      </c>
      <c r="D12" s="240" t="s">
        <v>138</v>
      </c>
      <c r="E12" s="236" t="s">
        <v>138</v>
      </c>
      <c r="F12" s="177" t="s">
        <v>138</v>
      </c>
      <c r="G12" s="239" t="s">
        <v>138</v>
      </c>
    </row>
    <row r="13" spans="1:7">
      <c r="A13" s="84" t="s">
        <v>1481</v>
      </c>
      <c r="B13" s="236">
        <v>498239.3</v>
      </c>
      <c r="C13" s="177">
        <v>498239.3</v>
      </c>
      <c r="D13" s="240">
        <v>-0.42240029046962613</v>
      </c>
      <c r="E13" s="236" t="s">
        <v>138</v>
      </c>
      <c r="F13" s="177" t="s">
        <v>138</v>
      </c>
      <c r="G13" s="239" t="s">
        <v>138</v>
      </c>
    </row>
    <row r="14" spans="1:7">
      <c r="A14" s="84" t="s">
        <v>462</v>
      </c>
      <c r="B14" s="236" t="s">
        <v>138</v>
      </c>
      <c r="C14" s="177" t="s">
        <v>138</v>
      </c>
      <c r="D14" s="240">
        <v>0</v>
      </c>
      <c r="E14" s="236" t="s">
        <v>138</v>
      </c>
      <c r="F14" s="177" t="s">
        <v>138</v>
      </c>
      <c r="G14" s="239" t="s">
        <v>138</v>
      </c>
    </row>
    <row r="15" spans="1:7" s="247" customFormat="1">
      <c r="A15" s="84" t="s">
        <v>933</v>
      </c>
      <c r="B15" s="236">
        <v>4080129.15</v>
      </c>
      <c r="C15" s="177">
        <v>4080129.15</v>
      </c>
      <c r="D15" s="240">
        <v>0.62250689326877473</v>
      </c>
      <c r="E15" s="236" t="s">
        <v>138</v>
      </c>
      <c r="F15" s="177" t="s">
        <v>138</v>
      </c>
      <c r="G15" s="239" t="s">
        <v>138</v>
      </c>
    </row>
    <row r="16" spans="1:7">
      <c r="A16" s="818" t="s">
        <v>929</v>
      </c>
      <c r="B16" s="819">
        <v>25249883</v>
      </c>
      <c r="C16" s="820">
        <v>25249883</v>
      </c>
      <c r="D16" s="821">
        <v>1.4512832857537852</v>
      </c>
      <c r="E16" s="236" t="s">
        <v>138</v>
      </c>
      <c r="F16" s="177" t="s">
        <v>138</v>
      </c>
      <c r="G16" s="239" t="s">
        <v>138</v>
      </c>
    </row>
    <row r="17" spans="1:10">
      <c r="A17" s="818" t="s">
        <v>930</v>
      </c>
      <c r="B17" s="819" t="s">
        <v>138</v>
      </c>
      <c r="C17" s="820" t="s">
        <v>138</v>
      </c>
      <c r="D17" s="821" t="s">
        <v>138</v>
      </c>
      <c r="E17" s="236" t="s">
        <v>138</v>
      </c>
      <c r="F17" s="177" t="s">
        <v>138</v>
      </c>
      <c r="G17" s="239" t="s">
        <v>138</v>
      </c>
    </row>
    <row r="18" spans="1:10" ht="18.75" customHeight="1">
      <c r="A18" s="373" t="s">
        <v>463</v>
      </c>
      <c r="B18" s="374">
        <v>73246747.469999999</v>
      </c>
      <c r="C18" s="375">
        <v>73246747.469999999</v>
      </c>
      <c r="D18" s="376">
        <v>0.6890741694517506</v>
      </c>
      <c r="E18" s="374">
        <v>371072</v>
      </c>
      <c r="F18" s="726">
        <v>371072</v>
      </c>
      <c r="G18" s="376">
        <v>4.9203382394001034</v>
      </c>
      <c r="J18" s="76"/>
    </row>
    <row r="19" spans="1:10" ht="15" customHeight="1">
      <c r="A19" s="1239" t="s">
        <v>817</v>
      </c>
      <c r="B19" s="377" t="str">
        <f>B7</f>
        <v>Siječanj 2025.</v>
      </c>
      <c r="C19" s="1235" t="s">
        <v>819</v>
      </c>
      <c r="D19" s="1236" t="s">
        <v>814</v>
      </c>
      <c r="E19" s="755" t="str">
        <f>E7</f>
        <v>Siječanj 2025.</v>
      </c>
      <c r="F19" s="1235" t="s">
        <v>819</v>
      </c>
      <c r="G19" s="1236" t="s">
        <v>814</v>
      </c>
    </row>
    <row r="20" spans="1:10" s="247" customFormat="1">
      <c r="A20" s="1239"/>
      <c r="B20" s="754" t="str">
        <f>B8</f>
        <v>January 2025</v>
      </c>
      <c r="C20" s="1235"/>
      <c r="D20" s="1236"/>
      <c r="E20" s="757" t="str">
        <f>E8</f>
        <v>January 2025</v>
      </c>
      <c r="F20" s="1235"/>
      <c r="G20" s="1236"/>
    </row>
    <row r="21" spans="1:10" ht="25.5">
      <c r="A21" s="228" t="s">
        <v>464</v>
      </c>
      <c r="B21" s="235">
        <v>3786314</v>
      </c>
      <c r="C21" s="230">
        <v>3786314</v>
      </c>
      <c r="D21" s="241">
        <v>0.48196504950433039</v>
      </c>
      <c r="E21" s="235">
        <v>970</v>
      </c>
      <c r="F21" s="230">
        <v>970</v>
      </c>
      <c r="G21" s="241">
        <v>1.4619289340101522</v>
      </c>
    </row>
    <row r="22" spans="1:10">
      <c r="A22" s="84" t="s">
        <v>460</v>
      </c>
      <c r="B22" s="236">
        <v>2237754</v>
      </c>
      <c r="C22" s="177">
        <v>2237754</v>
      </c>
      <c r="D22" s="239">
        <v>1.4848968732163521</v>
      </c>
      <c r="E22" s="236">
        <v>970</v>
      </c>
      <c r="F22" s="177">
        <v>970</v>
      </c>
      <c r="G22" s="239">
        <v>1.4619289340101522</v>
      </c>
    </row>
    <row r="23" spans="1:10">
      <c r="A23" s="84" t="s">
        <v>459</v>
      </c>
      <c r="B23" s="236">
        <v>880000</v>
      </c>
      <c r="C23" s="177">
        <v>880000</v>
      </c>
      <c r="D23" s="239">
        <v>0.34992928211374386</v>
      </c>
      <c r="E23" s="236" t="s">
        <v>138</v>
      </c>
      <c r="F23" s="177" t="s">
        <v>138</v>
      </c>
      <c r="G23" s="239" t="s">
        <v>138</v>
      </c>
    </row>
    <row r="24" spans="1:10">
      <c r="A24" s="84" t="s">
        <v>461</v>
      </c>
      <c r="B24" s="236" t="s">
        <v>138</v>
      </c>
      <c r="C24" s="177" t="s">
        <v>138</v>
      </c>
      <c r="D24" s="240" t="s">
        <v>138</v>
      </c>
      <c r="E24" s="236" t="s">
        <v>138</v>
      </c>
      <c r="F24" s="177" t="s">
        <v>138</v>
      </c>
      <c r="G24" s="239" t="s">
        <v>138</v>
      </c>
    </row>
    <row r="25" spans="1:10">
      <c r="A25" s="84" t="s">
        <v>1481</v>
      </c>
      <c r="B25" s="236">
        <v>505000</v>
      </c>
      <c r="C25" s="177">
        <v>505000</v>
      </c>
      <c r="D25" s="240">
        <v>-0.42743764172335597</v>
      </c>
      <c r="E25" s="236" t="s">
        <v>138</v>
      </c>
      <c r="F25" s="177" t="s">
        <v>138</v>
      </c>
      <c r="G25" s="239" t="s">
        <v>138</v>
      </c>
    </row>
    <row r="26" spans="1:10">
      <c r="A26" s="84" t="s">
        <v>462</v>
      </c>
      <c r="B26" s="236" t="s">
        <v>138</v>
      </c>
      <c r="C26" s="177" t="s">
        <v>138</v>
      </c>
      <c r="D26" s="240">
        <v>0</v>
      </c>
      <c r="E26" s="236" t="s">
        <v>138</v>
      </c>
      <c r="F26" s="177" t="s">
        <v>138</v>
      </c>
      <c r="G26" s="239" t="s">
        <v>138</v>
      </c>
    </row>
    <row r="27" spans="1:10" s="247" customFormat="1">
      <c r="A27" s="84" t="s">
        <v>933</v>
      </c>
      <c r="B27" s="236">
        <v>163560</v>
      </c>
      <c r="C27" s="177">
        <v>163560</v>
      </c>
      <c r="D27" s="240">
        <v>0.35734439834024889</v>
      </c>
      <c r="E27" s="236" t="s">
        <v>138</v>
      </c>
      <c r="F27" s="177" t="s">
        <v>138</v>
      </c>
      <c r="G27" s="239" t="s">
        <v>138</v>
      </c>
    </row>
    <row r="28" spans="1:10">
      <c r="A28" s="818" t="s">
        <v>931</v>
      </c>
      <c r="B28" s="819">
        <v>419618</v>
      </c>
      <c r="C28" s="820">
        <v>419618</v>
      </c>
      <c r="D28" s="867">
        <v>3.2374729062463858E-2</v>
      </c>
      <c r="E28" s="236" t="s">
        <v>138</v>
      </c>
      <c r="F28" s="177" t="s">
        <v>138</v>
      </c>
      <c r="G28" s="239" t="s">
        <v>138</v>
      </c>
    </row>
    <row r="29" spans="1:10">
      <c r="A29" s="818" t="s">
        <v>932</v>
      </c>
      <c r="B29" s="819" t="s">
        <v>138</v>
      </c>
      <c r="C29" s="820" t="s">
        <v>138</v>
      </c>
      <c r="D29" s="821" t="s">
        <v>138</v>
      </c>
      <c r="E29" s="236" t="s">
        <v>138</v>
      </c>
      <c r="F29" s="177" t="s">
        <v>138</v>
      </c>
      <c r="G29" s="239" t="s">
        <v>138</v>
      </c>
    </row>
    <row r="30" spans="1:10" ht="18.75" customHeight="1">
      <c r="A30" s="373" t="s">
        <v>465</v>
      </c>
      <c r="B30" s="374">
        <v>4205932</v>
      </c>
      <c r="C30" s="378">
        <v>4205932</v>
      </c>
      <c r="D30" s="376">
        <v>-0.5306605997486773</v>
      </c>
      <c r="E30" s="374">
        <v>970</v>
      </c>
      <c r="F30" s="378">
        <v>970</v>
      </c>
      <c r="G30" s="376">
        <v>1.4619289340101522</v>
      </c>
    </row>
    <row r="31" spans="1:10" ht="18.75" customHeight="1">
      <c r="A31" s="381" t="s">
        <v>466</v>
      </c>
      <c r="B31" s="235">
        <v>10407</v>
      </c>
      <c r="C31" s="382">
        <v>10407</v>
      </c>
      <c r="D31" s="383">
        <v>0.69329645297754627</v>
      </c>
      <c r="E31" s="235">
        <v>110</v>
      </c>
      <c r="F31" s="382">
        <v>110</v>
      </c>
      <c r="G31" s="383">
        <v>2.9285714285714284</v>
      </c>
    </row>
    <row r="32" spans="1:10" ht="15" customHeight="1">
      <c r="A32" s="1239" t="s">
        <v>816</v>
      </c>
      <c r="B32" s="377" t="str">
        <f>B7</f>
        <v>Siječanj 2025.</v>
      </c>
      <c r="C32" s="1235" t="s">
        <v>819</v>
      </c>
      <c r="D32" s="1236" t="s">
        <v>814</v>
      </c>
      <c r="E32" s="377" t="str">
        <f>E7</f>
        <v>Siječanj 2025.</v>
      </c>
      <c r="F32" s="1235" t="s">
        <v>819</v>
      </c>
      <c r="G32" s="1236" t="s">
        <v>814</v>
      </c>
    </row>
    <row r="33" spans="1:7" s="247" customFormat="1">
      <c r="A33" s="1239"/>
      <c r="B33" s="754" t="str">
        <f>B8</f>
        <v>January 2025</v>
      </c>
      <c r="C33" s="1235"/>
      <c r="D33" s="1236"/>
      <c r="E33" s="754" t="str">
        <f>E8</f>
        <v>January 2025</v>
      </c>
      <c r="F33" s="1235"/>
      <c r="G33" s="1236"/>
    </row>
    <row r="34" spans="1:7" ht="17.25" customHeight="1">
      <c r="A34" s="229" t="s">
        <v>467</v>
      </c>
      <c r="B34" s="236">
        <v>69330004.25</v>
      </c>
      <c r="C34" s="177">
        <v>69330004.25</v>
      </c>
      <c r="D34" s="239">
        <v>0.61852692801786713</v>
      </c>
      <c r="E34" s="236" t="s">
        <v>138</v>
      </c>
      <c r="F34" s="177" t="s">
        <v>138</v>
      </c>
      <c r="G34" s="239" t="s">
        <v>138</v>
      </c>
    </row>
    <row r="35" spans="1:7" ht="17.25" customHeight="1">
      <c r="A35" s="229" t="s">
        <v>468</v>
      </c>
      <c r="B35" s="236">
        <v>68456721.75</v>
      </c>
      <c r="C35" s="245">
        <v>68456721.75</v>
      </c>
      <c r="D35" s="239">
        <v>0.6096310023975875</v>
      </c>
      <c r="E35" s="236" t="s">
        <v>138</v>
      </c>
      <c r="F35" s="177" t="s">
        <v>138</v>
      </c>
      <c r="G35" s="239" t="s">
        <v>138</v>
      </c>
    </row>
    <row r="36" spans="1:7">
      <c r="A36" s="1239" t="s">
        <v>812</v>
      </c>
      <c r="B36" s="756" t="str">
        <f>B7</f>
        <v>Siječanj 2025.</v>
      </c>
      <c r="C36" s="1237" t="s">
        <v>813</v>
      </c>
      <c r="D36" s="1236" t="s">
        <v>814</v>
      </c>
      <c r="E36" s="379"/>
      <c r="F36" s="1237"/>
      <c r="G36" s="1236"/>
    </row>
    <row r="37" spans="1:7" s="247" customFormat="1" ht="21" customHeight="1">
      <c r="A37" s="1239"/>
      <c r="B37" s="754" t="str">
        <f>B8</f>
        <v>January 2025</v>
      </c>
      <c r="C37" s="1237"/>
      <c r="D37" s="1236"/>
      <c r="E37" s="379"/>
      <c r="F37" s="1237"/>
      <c r="G37" s="1236"/>
    </row>
    <row r="38" spans="1:7">
      <c r="A38" s="178" t="s">
        <v>62</v>
      </c>
      <c r="B38" s="237">
        <v>3481.33</v>
      </c>
      <c r="C38" s="85">
        <v>9.0932735847578439E-2</v>
      </c>
      <c r="D38" s="239">
        <v>9.0932735847578439E-2</v>
      </c>
      <c r="E38" s="237"/>
      <c r="F38" s="85"/>
      <c r="G38" s="239"/>
    </row>
    <row r="39" spans="1:7">
      <c r="A39" s="86" t="s">
        <v>110</v>
      </c>
      <c r="B39" s="237">
        <v>2677.73</v>
      </c>
      <c r="C39" s="85">
        <v>9.172561410661495E-2</v>
      </c>
      <c r="D39" s="239">
        <v>9.172561410661495E-2</v>
      </c>
      <c r="E39" s="237"/>
      <c r="F39" s="85"/>
      <c r="G39" s="239"/>
    </row>
    <row r="40" spans="1:7">
      <c r="A40" s="86" t="s">
        <v>63</v>
      </c>
      <c r="B40" s="237">
        <v>2192.7199999999998</v>
      </c>
      <c r="C40" s="85">
        <v>9.4870975473356101E-2</v>
      </c>
      <c r="D40" s="239">
        <v>9.4870975473356101E-2</v>
      </c>
      <c r="E40" s="237"/>
      <c r="F40" s="85"/>
      <c r="G40" s="239"/>
    </row>
    <row r="41" spans="1:7" s="247" customFormat="1">
      <c r="A41" s="86" t="s">
        <v>923</v>
      </c>
      <c r="B41" s="237">
        <v>2459.2199999999998</v>
      </c>
      <c r="C41" s="85">
        <v>9.4562837152165624E-2</v>
      </c>
      <c r="D41" s="239">
        <v>9.4562837152165624E-2</v>
      </c>
      <c r="E41" s="237"/>
      <c r="F41" s="85"/>
      <c r="G41" s="239"/>
    </row>
    <row r="42" spans="1:7">
      <c r="A42" s="86" t="s">
        <v>780</v>
      </c>
      <c r="B42" s="237">
        <v>1929.11</v>
      </c>
      <c r="C42" s="85">
        <v>5.1102804960442949E-2</v>
      </c>
      <c r="D42" s="239">
        <v>5.1102804960442949E-2</v>
      </c>
      <c r="E42" s="237"/>
      <c r="F42" s="85"/>
      <c r="G42" s="239"/>
    </row>
    <row r="43" spans="1:7" s="247" customFormat="1">
      <c r="A43" s="86" t="s">
        <v>90</v>
      </c>
      <c r="B43" s="237">
        <v>2144.33</v>
      </c>
      <c r="C43" s="85">
        <v>6.7680740888269142E-2</v>
      </c>
      <c r="D43" s="239">
        <v>6.7680740888269142E-2</v>
      </c>
      <c r="E43" s="237"/>
      <c r="F43" s="85"/>
      <c r="G43" s="239"/>
    </row>
    <row r="44" spans="1:7">
      <c r="A44" s="86" t="s">
        <v>91</v>
      </c>
      <c r="B44" s="237">
        <v>2472.67</v>
      </c>
      <c r="C44" s="85">
        <v>8.6653863563452393E-2</v>
      </c>
      <c r="D44" s="239">
        <v>8.6653863563452393E-2</v>
      </c>
      <c r="E44" s="237"/>
      <c r="F44" s="85"/>
      <c r="G44" s="239"/>
    </row>
    <row r="45" spans="1:7">
      <c r="A45" s="86" t="s">
        <v>92</v>
      </c>
      <c r="B45" s="237">
        <v>767.21</v>
      </c>
      <c r="C45" s="85">
        <v>0.15630746043707622</v>
      </c>
      <c r="D45" s="239">
        <v>0.15630746043707622</v>
      </c>
      <c r="E45" s="237"/>
      <c r="F45" s="85"/>
      <c r="G45" s="239"/>
    </row>
    <row r="46" spans="1:7">
      <c r="A46" s="86" t="s">
        <v>93</v>
      </c>
      <c r="B46" s="237">
        <v>865.55</v>
      </c>
      <c r="C46" s="85">
        <v>-1.442690897497223E-2</v>
      </c>
      <c r="D46" s="239">
        <v>-1.442690897497223E-2</v>
      </c>
      <c r="E46" s="237"/>
      <c r="F46" s="85"/>
      <c r="G46" s="239"/>
    </row>
    <row r="47" spans="1:7">
      <c r="A47" s="86" t="s">
        <v>94</v>
      </c>
      <c r="B47" s="237">
        <v>1255.57</v>
      </c>
      <c r="C47" s="85">
        <v>2.1087472756253778E-2</v>
      </c>
      <c r="D47" s="239">
        <v>2.1087472756253778E-2</v>
      </c>
      <c r="E47" s="237"/>
      <c r="F47" s="85"/>
      <c r="G47" s="239"/>
    </row>
    <row r="48" spans="1:7">
      <c r="A48" s="86" t="s">
        <v>95</v>
      </c>
      <c r="B48" s="237">
        <v>4430.26</v>
      </c>
      <c r="C48" s="85">
        <v>7.8481061961551912E-2</v>
      </c>
      <c r="D48" s="239">
        <v>7.8481061961551912E-2</v>
      </c>
      <c r="E48" s="237"/>
      <c r="F48" s="85"/>
      <c r="G48" s="239"/>
    </row>
    <row r="49" spans="1:7">
      <c r="A49" s="178" t="s">
        <v>64</v>
      </c>
      <c r="B49" s="237">
        <v>99.380099999999999</v>
      </c>
      <c r="C49" s="85">
        <v>-2.9716191311274232E-3</v>
      </c>
      <c r="D49" s="239">
        <v>-2.9716191311274232E-3</v>
      </c>
      <c r="E49" s="237"/>
      <c r="F49" s="85"/>
      <c r="G49" s="239"/>
    </row>
    <row r="50" spans="1:7">
      <c r="A50" s="178" t="s">
        <v>82</v>
      </c>
      <c r="B50" s="237">
        <v>182.45490000000001</v>
      </c>
      <c r="C50" s="85">
        <v>-7.6508286663468095E-4</v>
      </c>
      <c r="D50" s="239">
        <v>-7.6508286663468095E-4</v>
      </c>
      <c r="E50" s="237"/>
      <c r="F50" s="85"/>
      <c r="G50" s="239"/>
    </row>
    <row r="51" spans="1:7" ht="15" customHeight="1">
      <c r="A51" s="1239" t="s">
        <v>815</v>
      </c>
      <c r="B51" s="377" t="str">
        <f>B7</f>
        <v>Siječanj 2025.</v>
      </c>
      <c r="C51" s="1238"/>
      <c r="D51" s="1236" t="s">
        <v>814</v>
      </c>
      <c r="E51" s="377" t="str">
        <f>E7</f>
        <v>Siječanj 2025.</v>
      </c>
      <c r="F51" s="1238"/>
      <c r="G51" s="1236" t="s">
        <v>814</v>
      </c>
    </row>
    <row r="52" spans="1:7" s="247" customFormat="1">
      <c r="A52" s="1239"/>
      <c r="B52" s="754" t="str">
        <f>B8</f>
        <v>January 2025</v>
      </c>
      <c r="C52" s="1238"/>
      <c r="D52" s="1236"/>
      <c r="E52" s="754" t="str">
        <f>E8</f>
        <v>January 2025</v>
      </c>
      <c r="F52" s="1238"/>
      <c r="G52" s="1236"/>
    </row>
    <row r="53" spans="1:7">
      <c r="A53" s="84" t="s">
        <v>460</v>
      </c>
      <c r="B53" s="236">
        <v>30610.133487679999</v>
      </c>
      <c r="C53" s="177"/>
      <c r="D53" s="239">
        <v>5.7383965706012674E-2</v>
      </c>
      <c r="E53" s="236">
        <v>69.444444000000004</v>
      </c>
      <c r="F53" s="177"/>
      <c r="G53" s="239">
        <v>8.5617674425584989E-2</v>
      </c>
    </row>
    <row r="54" spans="1:7">
      <c r="A54" s="84" t="s">
        <v>459</v>
      </c>
      <c r="B54" s="236">
        <v>18662.890491270002</v>
      </c>
      <c r="C54" s="177"/>
      <c r="D54" s="239">
        <v>9.1251415125626067E-4</v>
      </c>
      <c r="E54" s="236">
        <v>1.32722808</v>
      </c>
      <c r="F54" s="177"/>
      <c r="G54" s="239">
        <v>0</v>
      </c>
    </row>
    <row r="55" spans="1:7">
      <c r="A55" s="84" t="s">
        <v>461</v>
      </c>
      <c r="B55" s="236" t="s">
        <v>138</v>
      </c>
      <c r="C55" s="177"/>
      <c r="D55" s="240" t="s">
        <v>138</v>
      </c>
      <c r="E55" s="236" t="s">
        <v>138</v>
      </c>
      <c r="F55" s="177"/>
      <c r="G55" s="239" t="s">
        <v>138</v>
      </c>
    </row>
    <row r="56" spans="1:7">
      <c r="A56" s="84" t="s">
        <v>1481</v>
      </c>
      <c r="B56" s="236">
        <v>3276.63880075</v>
      </c>
      <c r="C56" s="177"/>
      <c r="D56" s="240">
        <v>0.22221129959497898</v>
      </c>
      <c r="E56" s="236" t="s">
        <v>138</v>
      </c>
      <c r="F56" s="177"/>
      <c r="G56" s="239" t="s">
        <v>138</v>
      </c>
    </row>
    <row r="57" spans="1:7" s="247" customFormat="1">
      <c r="A57" s="84" t="s">
        <v>933</v>
      </c>
      <c r="B57" s="236">
        <v>73.080937919999997</v>
      </c>
      <c r="C57" s="177"/>
      <c r="D57" s="239">
        <v>-3.7921126222261181E-3</v>
      </c>
      <c r="E57" s="236" t="s">
        <v>138</v>
      </c>
      <c r="F57" s="177"/>
      <c r="G57" s="239" t="s">
        <v>138</v>
      </c>
    </row>
    <row r="58" spans="1:7" ht="18.75" customHeight="1">
      <c r="A58" s="373" t="s">
        <v>469</v>
      </c>
      <c r="B58" s="374">
        <v>52622.743717620004</v>
      </c>
      <c r="C58" s="378"/>
      <c r="D58" s="376">
        <v>4.5158116115960878E-2</v>
      </c>
      <c r="E58" s="374">
        <v>70.771672080000002</v>
      </c>
      <c r="F58" s="378"/>
      <c r="G58" s="376">
        <v>8.3877352171011887E-2</v>
      </c>
    </row>
    <row r="59" spans="1:7" s="183" customFormat="1">
      <c r="A59" s="19" t="s">
        <v>470</v>
      </c>
      <c r="B59" s="242"/>
      <c r="C59" s="223"/>
      <c r="D59" s="223"/>
    </row>
    <row r="60" spans="1:7" s="183" customFormat="1">
      <c r="A60" s="272"/>
      <c r="B60" s="243"/>
      <c r="C60" s="225"/>
      <c r="D60" s="226"/>
    </row>
    <row r="61" spans="1:7" s="183" customFormat="1">
      <c r="B61" s="224"/>
      <c r="C61" s="225"/>
      <c r="D61" s="226"/>
    </row>
    <row r="62" spans="1:7" s="183" customFormat="1">
      <c r="A62" s="580" t="s">
        <v>81</v>
      </c>
      <c r="B62" s="224"/>
      <c r="C62" s="225"/>
      <c r="D62" s="226"/>
    </row>
    <row r="63" spans="1:7" ht="12.75" customHeight="1">
      <c r="B63" s="35"/>
      <c r="C63" s="35"/>
      <c r="D63" s="35"/>
    </row>
    <row r="64" spans="1:7" ht="12.75" customHeight="1">
      <c r="B64" s="51"/>
      <c r="C64" s="51"/>
      <c r="G64" s="13" t="s">
        <v>1734</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10"/>
    </row>
    <row r="118" spans="1:1">
      <c r="A118" s="611"/>
    </row>
    <row r="120" spans="1:1">
      <c r="A120" s="611"/>
    </row>
    <row r="122" spans="1:1">
      <c r="A122" s="611"/>
    </row>
    <row r="124" spans="1:1">
      <c r="A124" s="611"/>
    </row>
    <row r="126" spans="1:1">
      <c r="A126" s="611"/>
    </row>
    <row r="128" spans="1:1">
      <c r="A128" s="611"/>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8" t="s">
        <v>639</v>
      </c>
      <c r="E1" s="126" t="str">
        <f>Naslovnica!A20</f>
        <v>Siječanj 2025.</v>
      </c>
      <c r="G1" s="128" t="s">
        <v>846</v>
      </c>
      <c r="H1" s="247"/>
      <c r="I1" s="247"/>
      <c r="J1" s="247"/>
      <c r="K1" s="126" t="str">
        <f>E1</f>
        <v>Siječanj 2025.</v>
      </c>
    </row>
    <row r="2" spans="1:18" ht="12.75" customHeight="1">
      <c r="A2" s="500" t="s">
        <v>640</v>
      </c>
      <c r="E2" s="510" t="str">
        <f>Naslovnica!A24</f>
        <v>January 2025</v>
      </c>
      <c r="G2" s="500" t="s">
        <v>847</v>
      </c>
      <c r="H2" s="247"/>
      <c r="I2" s="247"/>
      <c r="J2" s="247"/>
      <c r="K2" s="498" t="str">
        <f>E2</f>
        <v>January 2025</v>
      </c>
    </row>
    <row r="3" spans="1:18" ht="12.75" customHeight="1">
      <c r="A3" s="38" t="s">
        <v>1293</v>
      </c>
      <c r="G3" s="38" t="s">
        <v>1293</v>
      </c>
      <c r="H3" s="247"/>
      <c r="I3" s="247"/>
      <c r="J3" s="247"/>
      <c r="K3" s="247"/>
    </row>
    <row r="4" spans="1:18" ht="45" customHeight="1">
      <c r="A4" s="384" t="s">
        <v>442</v>
      </c>
      <c r="B4" s="384" t="s">
        <v>443</v>
      </c>
      <c r="C4" s="384" t="s">
        <v>444</v>
      </c>
      <c r="D4" s="384" t="s">
        <v>445</v>
      </c>
      <c r="E4" s="384" t="s">
        <v>446</v>
      </c>
      <c r="G4" s="384" t="s">
        <v>442</v>
      </c>
      <c r="H4" s="384" t="s">
        <v>443</v>
      </c>
      <c r="I4" s="384" t="s">
        <v>444</v>
      </c>
      <c r="J4" s="384" t="s">
        <v>445</v>
      </c>
      <c r="K4" s="384" t="s">
        <v>449</v>
      </c>
    </row>
    <row r="5" spans="1:18" ht="12.75" customHeight="1">
      <c r="A5" s="87" t="s">
        <v>1634</v>
      </c>
      <c r="B5" s="88">
        <v>8105961</v>
      </c>
      <c r="C5" s="89">
        <v>0.19055734214880823</v>
      </c>
      <c r="D5" s="90">
        <v>545</v>
      </c>
      <c r="E5" s="232">
        <v>22.75</v>
      </c>
      <c r="F5" s="52"/>
      <c r="G5" s="87" t="s">
        <v>1658</v>
      </c>
      <c r="H5" s="88">
        <v>362750</v>
      </c>
      <c r="I5" s="89">
        <v>0.97757308554674027</v>
      </c>
      <c r="J5" s="90">
        <v>396</v>
      </c>
      <c r="K5" s="232">
        <v>10</v>
      </c>
      <c r="P5" s="76"/>
      <c r="R5" s="753"/>
    </row>
    <row r="6" spans="1:18" ht="12.75" customHeight="1">
      <c r="A6" s="87" t="s">
        <v>1635</v>
      </c>
      <c r="B6" s="88">
        <v>3744660</v>
      </c>
      <c r="C6" s="89">
        <v>8.8030581056454157E-2</v>
      </c>
      <c r="D6" s="90">
        <v>2320</v>
      </c>
      <c r="E6" s="232">
        <v>18.970000000000002</v>
      </c>
      <c r="F6" s="52"/>
      <c r="G6" s="87" t="s">
        <v>1659</v>
      </c>
      <c r="H6" s="88">
        <v>5620</v>
      </c>
      <c r="I6" s="89">
        <v>1.5145308727147292E-2</v>
      </c>
      <c r="J6" s="90">
        <v>2900</v>
      </c>
      <c r="K6" s="232">
        <v>9.85</v>
      </c>
      <c r="P6" s="76"/>
      <c r="R6" s="753"/>
    </row>
    <row r="7" spans="1:18" ht="12.75" customHeight="1">
      <c r="A7" s="87" t="s">
        <v>1636</v>
      </c>
      <c r="B7" s="88">
        <v>3521137.3</v>
      </c>
      <c r="C7" s="89">
        <v>8.2775942942364358E-2</v>
      </c>
      <c r="D7" s="90">
        <v>6.14</v>
      </c>
      <c r="E7" s="232">
        <v>17.18</v>
      </c>
      <c r="F7" s="52"/>
      <c r="G7" s="87" t="s">
        <v>1660</v>
      </c>
      <c r="H7" s="88">
        <v>2702</v>
      </c>
      <c r="I7" s="89">
        <v>7.2816057261124523E-3</v>
      </c>
      <c r="J7" s="90">
        <v>52</v>
      </c>
      <c r="K7" s="232">
        <v>0</v>
      </c>
      <c r="P7" s="76"/>
      <c r="R7" s="753"/>
    </row>
    <row r="8" spans="1:18" ht="12.75" customHeight="1">
      <c r="A8" s="87" t="s">
        <v>1637</v>
      </c>
      <c r="B8" s="88">
        <v>3516169.42</v>
      </c>
      <c r="C8" s="89">
        <v>8.2659156541724857E-2</v>
      </c>
      <c r="D8" s="90">
        <v>4.66</v>
      </c>
      <c r="E8" s="232">
        <v>25.95</v>
      </c>
      <c r="G8" s="87"/>
      <c r="H8" s="88"/>
      <c r="I8" s="89"/>
      <c r="J8" s="90"/>
      <c r="K8" s="232"/>
      <c r="P8" s="76"/>
      <c r="R8" s="753"/>
    </row>
    <row r="9" spans="1:18" ht="12.75" customHeight="1">
      <c r="A9" s="87" t="s">
        <v>1638</v>
      </c>
      <c r="B9" s="88">
        <v>3190180</v>
      </c>
      <c r="C9" s="89">
        <v>7.4995700297137508E-2</v>
      </c>
      <c r="D9" s="90">
        <v>2240</v>
      </c>
      <c r="E9" s="232">
        <v>13.13</v>
      </c>
      <c r="G9" s="87"/>
      <c r="H9" s="88"/>
      <c r="I9" s="89"/>
      <c r="J9" s="90"/>
      <c r="K9" s="232"/>
      <c r="P9" s="76"/>
      <c r="R9" s="753"/>
    </row>
    <row r="10" spans="1:18" ht="12.75" customHeight="1">
      <c r="A10" s="87" t="s">
        <v>1639</v>
      </c>
      <c r="B10" s="88">
        <v>3015501.5</v>
      </c>
      <c r="C10" s="89">
        <v>7.0889306164407209E-2</v>
      </c>
      <c r="D10" s="90">
        <v>29.7</v>
      </c>
      <c r="E10" s="233">
        <v>10</v>
      </c>
      <c r="G10" s="87"/>
      <c r="H10" s="88"/>
      <c r="I10" s="89"/>
      <c r="J10" s="90"/>
      <c r="K10" s="233"/>
    </row>
    <row r="11" spans="1:18" ht="12.75" customHeight="1">
      <c r="A11" s="87" t="s">
        <v>1640</v>
      </c>
      <c r="B11" s="88">
        <v>2855869.4</v>
      </c>
      <c r="C11" s="89">
        <v>6.7136627278136629E-2</v>
      </c>
      <c r="D11" s="90">
        <v>42.9</v>
      </c>
      <c r="E11" s="232">
        <v>6.72</v>
      </c>
      <c r="G11" s="87"/>
      <c r="H11" s="88"/>
      <c r="I11" s="89"/>
      <c r="J11" s="90"/>
      <c r="K11" s="232"/>
    </row>
    <row r="12" spans="1:18" ht="12.75" customHeight="1">
      <c r="A12" s="87" t="s">
        <v>1641</v>
      </c>
      <c r="B12" s="88">
        <v>2625662.2000000002</v>
      </c>
      <c r="C12" s="89">
        <v>6.1724847949872021E-2</v>
      </c>
      <c r="D12" s="90">
        <v>63</v>
      </c>
      <c r="E12" s="232">
        <v>6.78</v>
      </c>
      <c r="G12" s="87"/>
      <c r="H12" s="88"/>
      <c r="I12" s="89"/>
      <c r="J12" s="90"/>
      <c r="K12" s="232"/>
    </row>
    <row r="13" spans="1:18" ht="12.75" customHeight="1">
      <c r="A13" s="87" t="s">
        <v>1642</v>
      </c>
      <c r="B13" s="88">
        <v>2133018</v>
      </c>
      <c r="C13" s="89">
        <v>5.014362156881419E-2</v>
      </c>
      <c r="D13" s="90">
        <v>143</v>
      </c>
      <c r="E13" s="232">
        <v>-3.6999999999999997</v>
      </c>
      <c r="G13" s="87"/>
      <c r="H13" s="88"/>
      <c r="I13" s="89"/>
      <c r="J13" s="90"/>
      <c r="K13" s="232"/>
    </row>
    <row r="14" spans="1:18" ht="12.75" customHeight="1">
      <c r="A14" s="87" t="s">
        <v>1643</v>
      </c>
      <c r="B14" s="88">
        <v>1783013.9</v>
      </c>
      <c r="C14" s="89">
        <v>4.1915621084086259E-2</v>
      </c>
      <c r="D14" s="90">
        <v>50.4</v>
      </c>
      <c r="E14" s="232">
        <v>14.030000000000001</v>
      </c>
      <c r="G14" s="87"/>
      <c r="H14" s="88"/>
      <c r="I14" s="89"/>
      <c r="J14" s="90"/>
      <c r="K14" s="232"/>
    </row>
    <row r="15" spans="1:18" ht="12.75" customHeight="1">
      <c r="A15" s="87" t="s">
        <v>450</v>
      </c>
      <c r="B15" s="88">
        <v>8046999.3000000045</v>
      </c>
      <c r="C15" s="89">
        <v>0.18917125296819476</v>
      </c>
      <c r="D15" s="91"/>
      <c r="E15" s="234"/>
      <c r="G15" s="87" t="s">
        <v>450</v>
      </c>
      <c r="H15" s="88"/>
      <c r="I15" s="89"/>
      <c r="J15" s="91"/>
      <c r="K15" s="234"/>
    </row>
    <row r="16" spans="1:18" ht="15.75" customHeight="1">
      <c r="A16" s="386" t="s">
        <v>447</v>
      </c>
      <c r="B16" s="387">
        <f>SUM(B5:B15)</f>
        <v>42538172.020000003</v>
      </c>
      <c r="C16" s="914">
        <f>SUM(C5:C15)</f>
        <v>1.0000000000000002</v>
      </c>
      <c r="D16" s="388"/>
      <c r="E16" s="388"/>
      <c r="G16" s="386" t="s">
        <v>447</v>
      </c>
      <c r="H16" s="387">
        <f>SUM(H5:H15)</f>
        <v>371072</v>
      </c>
      <c r="I16" s="914">
        <f>SUM(I5:I15)</f>
        <v>1</v>
      </c>
      <c r="J16" s="388"/>
      <c r="K16" s="388"/>
    </row>
    <row r="17" spans="1:11" ht="12.75" customHeight="1">
      <c r="A17" s="37" t="s">
        <v>448</v>
      </c>
      <c r="G17" s="37" t="s">
        <v>448</v>
      </c>
      <c r="H17" s="247"/>
      <c r="I17" s="247"/>
      <c r="J17" s="247"/>
      <c r="K17" s="247"/>
    </row>
    <row r="18" spans="1:11" ht="12.75" customHeight="1"/>
    <row r="19" spans="1:11" ht="12.75" customHeight="1">
      <c r="A19" s="128" t="s">
        <v>848</v>
      </c>
      <c r="G19" s="128" t="s">
        <v>1421</v>
      </c>
    </row>
    <row r="20" spans="1:11" ht="12.75" customHeight="1">
      <c r="A20" s="500" t="s">
        <v>849</v>
      </c>
      <c r="G20" s="500" t="s">
        <v>1422</v>
      </c>
    </row>
    <row r="21" spans="1:11" ht="12.75" customHeight="1">
      <c r="A21" s="38" t="s">
        <v>1294</v>
      </c>
      <c r="G21" s="38" t="s">
        <v>1294</v>
      </c>
    </row>
    <row r="22" spans="1:11" ht="43.5">
      <c r="A22" s="384" t="s">
        <v>451</v>
      </c>
      <c r="B22" s="384" t="s">
        <v>443</v>
      </c>
      <c r="C22" s="384" t="s">
        <v>444</v>
      </c>
      <c r="D22" s="384" t="s">
        <v>452</v>
      </c>
      <c r="G22" s="384" t="s">
        <v>451</v>
      </c>
      <c r="H22" s="384" t="s">
        <v>443</v>
      </c>
      <c r="I22" s="384" t="s">
        <v>444</v>
      </c>
      <c r="J22" s="384" t="s">
        <v>452</v>
      </c>
    </row>
    <row r="23" spans="1:11" ht="15" customHeight="1">
      <c r="A23" s="93" t="s">
        <v>1644</v>
      </c>
      <c r="B23" s="88">
        <v>436340</v>
      </c>
      <c r="C23" s="94">
        <v>0.49565841667386101</v>
      </c>
      <c r="D23" s="123">
        <v>101</v>
      </c>
      <c r="E23" s="52"/>
      <c r="F23" s="52"/>
      <c r="G23" s="1036" t="s">
        <v>1661</v>
      </c>
      <c r="H23" s="88">
        <v>0</v>
      </c>
      <c r="I23" s="89" t="s">
        <v>138</v>
      </c>
      <c r="J23" s="123">
        <v>0</v>
      </c>
    </row>
    <row r="24" spans="1:11" ht="12.75" customHeight="1">
      <c r="A24" s="93" t="s">
        <v>1645</v>
      </c>
      <c r="B24" s="88">
        <v>430116.1</v>
      </c>
      <c r="C24" s="94">
        <v>0.48858840608684984</v>
      </c>
      <c r="D24" s="123">
        <v>100.02</v>
      </c>
      <c r="E24" s="52"/>
      <c r="F24" s="52"/>
      <c r="G24" s="93" t="s">
        <v>1662</v>
      </c>
      <c r="H24" s="88">
        <v>0</v>
      </c>
      <c r="I24" s="89" t="s">
        <v>138</v>
      </c>
      <c r="J24" s="123">
        <v>100</v>
      </c>
    </row>
    <row r="25" spans="1:11" ht="12.75" customHeight="1">
      <c r="A25" s="93" t="s">
        <v>1646</v>
      </c>
      <c r="B25" s="88">
        <v>13867.9</v>
      </c>
      <c r="C25" s="94">
        <v>1.5753177239289172E-2</v>
      </c>
      <c r="D25" s="123">
        <v>85</v>
      </c>
      <c r="E25" s="52"/>
      <c r="F25" s="52"/>
      <c r="G25" s="93"/>
      <c r="H25" s="88"/>
      <c r="I25" s="94"/>
      <c r="J25" s="123"/>
    </row>
    <row r="26" spans="1:11" ht="12.75" customHeight="1">
      <c r="A26" s="93"/>
      <c r="B26" s="88"/>
      <c r="C26" s="94"/>
      <c r="D26" s="123"/>
      <c r="E26" s="52"/>
      <c r="G26" s="93"/>
      <c r="H26" s="88"/>
      <c r="I26" s="94"/>
      <c r="J26" s="123"/>
    </row>
    <row r="27" spans="1:11" ht="12.75" customHeight="1">
      <c r="A27" s="93"/>
      <c r="B27" s="88"/>
      <c r="C27" s="94"/>
      <c r="D27" s="123"/>
      <c r="G27" s="93"/>
      <c r="H27" s="88"/>
      <c r="I27" s="94"/>
      <c r="J27" s="123"/>
    </row>
    <row r="28" spans="1:11" ht="12.75" customHeight="1">
      <c r="A28" s="93"/>
      <c r="B28" s="88"/>
      <c r="C28" s="94"/>
      <c r="D28" s="123"/>
      <c r="G28" s="93"/>
      <c r="H28" s="88"/>
      <c r="I28" s="94"/>
      <c r="J28" s="123"/>
    </row>
    <row r="29" spans="1:11" ht="12.75" customHeight="1">
      <c r="A29" s="93"/>
      <c r="B29" s="88"/>
      <c r="C29" s="94"/>
      <c r="D29" s="124"/>
      <c r="G29" s="93"/>
      <c r="H29" s="88"/>
      <c r="I29" s="94"/>
      <c r="J29" s="124"/>
    </row>
    <row r="30" spans="1:11" ht="12.75" customHeight="1">
      <c r="A30" s="93"/>
      <c r="B30" s="88"/>
      <c r="C30" s="94"/>
      <c r="D30" s="123"/>
      <c r="G30" s="93"/>
      <c r="H30" s="88"/>
      <c r="I30" s="94"/>
      <c r="J30" s="123"/>
    </row>
    <row r="31" spans="1:11" ht="12.75" customHeight="1">
      <c r="A31" s="93"/>
      <c r="B31" s="88"/>
      <c r="C31" s="94"/>
      <c r="D31" s="123"/>
      <c r="G31" s="93"/>
      <c r="H31" s="88"/>
      <c r="I31" s="94"/>
      <c r="J31" s="123"/>
    </row>
    <row r="32" spans="1:11" ht="12.75" customHeight="1">
      <c r="A32" s="93"/>
      <c r="B32" s="88"/>
      <c r="C32" s="94"/>
      <c r="D32" s="123"/>
      <c r="G32" s="93"/>
      <c r="H32" s="88"/>
      <c r="I32" s="94"/>
      <c r="J32" s="123"/>
    </row>
    <row r="33" spans="1:10" ht="15" customHeight="1">
      <c r="A33" s="87" t="s">
        <v>450</v>
      </c>
      <c r="B33" s="249"/>
      <c r="C33" s="94"/>
      <c r="D33" s="95"/>
      <c r="G33" s="87" t="s">
        <v>450</v>
      </c>
      <c r="H33" s="249"/>
      <c r="I33" s="249"/>
      <c r="J33" s="95"/>
    </row>
    <row r="34" spans="1:10" ht="25.5">
      <c r="A34" s="1063" t="s">
        <v>1592</v>
      </c>
      <c r="B34" s="392">
        <f>SUM(B23:B33)</f>
        <v>880324</v>
      </c>
      <c r="C34" s="1046">
        <f>SUM(C23:C33)</f>
        <v>1</v>
      </c>
      <c r="D34" s="393"/>
      <c r="G34" s="391" t="s">
        <v>447</v>
      </c>
      <c r="H34" s="392">
        <f>SUM(H23:H33)</f>
        <v>0</v>
      </c>
      <c r="I34" s="1046" t="s">
        <v>138</v>
      </c>
      <c r="J34" s="393"/>
    </row>
    <row r="35" spans="1:10" ht="15" customHeight="1">
      <c r="A35" s="92" t="s">
        <v>453</v>
      </c>
      <c r="B35" s="88"/>
      <c r="C35" s="94"/>
      <c r="D35" s="95"/>
    </row>
    <row r="36" spans="1:10" ht="12.75" customHeight="1">
      <c r="A36" s="173"/>
      <c r="B36" s="249"/>
      <c r="C36" s="94"/>
      <c r="D36" s="95"/>
    </row>
    <row r="37" spans="1:10" ht="12.75" customHeight="1">
      <c r="A37" s="87" t="s">
        <v>450</v>
      </c>
      <c r="B37" s="250"/>
      <c r="C37" s="94"/>
      <c r="D37" s="95"/>
    </row>
    <row r="38" spans="1:10" ht="25.5">
      <c r="A38" s="1064" t="s">
        <v>1593</v>
      </c>
      <c r="B38" s="88"/>
      <c r="C38" s="94"/>
      <c r="D38" s="95"/>
    </row>
    <row r="39" spans="1:10" ht="26.25" customHeight="1">
      <c r="A39" s="391" t="s">
        <v>447</v>
      </c>
      <c r="B39" s="389">
        <f>B34+B38</f>
        <v>880324</v>
      </c>
      <c r="C39" s="1065">
        <f>(B34+B38)/B39</f>
        <v>1</v>
      </c>
      <c r="D39" s="390"/>
    </row>
    <row r="40" spans="1:10" ht="12.75" customHeight="1"/>
    <row r="41" spans="1:10" ht="12.75" customHeight="1">
      <c r="A41" s="128" t="s">
        <v>850</v>
      </c>
      <c r="G41" s="133"/>
      <c r="H41" s="183"/>
      <c r="I41" s="183"/>
      <c r="J41" s="183"/>
    </row>
    <row r="42" spans="1:10" ht="12.75" customHeight="1">
      <c r="A42" s="500" t="s">
        <v>851</v>
      </c>
      <c r="B42" s="44"/>
      <c r="G42" s="151"/>
      <c r="H42" s="183"/>
      <c r="I42" s="183"/>
      <c r="J42" s="183"/>
    </row>
    <row r="43" spans="1:10" ht="12.75" customHeight="1">
      <c r="A43" s="38" t="s">
        <v>1296</v>
      </c>
      <c r="G43" s="196"/>
      <c r="H43" s="183"/>
      <c r="I43" s="183"/>
      <c r="J43" s="183"/>
    </row>
    <row r="44" spans="1:10" ht="43.5">
      <c r="A44" s="384" t="s">
        <v>894</v>
      </c>
      <c r="B44" s="384" t="s">
        <v>443</v>
      </c>
      <c r="C44" s="384" t="s">
        <v>444</v>
      </c>
      <c r="D44" s="186"/>
      <c r="G44" s="186"/>
      <c r="H44" s="197"/>
      <c r="I44" s="186"/>
      <c r="J44" s="186"/>
    </row>
    <row r="45" spans="1:10" ht="12.75" customHeight="1">
      <c r="A45" s="93" t="s">
        <v>1647</v>
      </c>
      <c r="B45" s="88">
        <v>53231880.850000001</v>
      </c>
      <c r="C45" s="94">
        <v>0.76780437886674446</v>
      </c>
      <c r="D45" s="188"/>
      <c r="E45" s="52"/>
      <c r="F45" s="52"/>
      <c r="G45" s="185"/>
      <c r="H45" s="182"/>
      <c r="I45" s="187"/>
      <c r="J45" s="188"/>
    </row>
    <row r="46" spans="1:10" ht="12.75" customHeight="1">
      <c r="A46" s="93" t="s">
        <v>1648</v>
      </c>
      <c r="B46" s="88">
        <v>6984600</v>
      </c>
      <c r="C46" s="94">
        <v>0.10074426037555018</v>
      </c>
      <c r="D46" s="188"/>
      <c r="E46" s="52"/>
      <c r="F46" s="52"/>
      <c r="G46" s="193"/>
      <c r="H46" s="194"/>
      <c r="I46" s="187"/>
      <c r="J46" s="188"/>
    </row>
    <row r="47" spans="1:10" ht="12.75" customHeight="1">
      <c r="A47" s="93" t="s">
        <v>1649</v>
      </c>
      <c r="B47" s="88">
        <v>5117200</v>
      </c>
      <c r="C47" s="94">
        <v>7.3809313231074841E-2</v>
      </c>
      <c r="D47" s="188"/>
      <c r="E47" s="52"/>
      <c r="G47" s="193"/>
      <c r="H47" s="194"/>
      <c r="I47" s="187"/>
      <c r="J47" s="188"/>
    </row>
    <row r="48" spans="1:10" ht="12.75" customHeight="1">
      <c r="A48" s="93" t="s">
        <v>1650</v>
      </c>
      <c r="B48" s="88">
        <v>1672020</v>
      </c>
      <c r="C48" s="94">
        <v>2.4116831061639522E-2</v>
      </c>
      <c r="D48" s="188"/>
      <c r="G48" s="193"/>
      <c r="H48" s="194"/>
      <c r="I48" s="187"/>
      <c r="J48" s="188"/>
    </row>
    <row r="49" spans="1:10" ht="12.75" customHeight="1">
      <c r="A49" s="93" t="s">
        <v>1651</v>
      </c>
      <c r="B49" s="88">
        <v>1112100</v>
      </c>
      <c r="C49" s="94">
        <v>1.6040674049143736E-2</v>
      </c>
      <c r="D49" s="188"/>
      <c r="G49" s="193"/>
      <c r="H49" s="194"/>
      <c r="I49" s="187"/>
      <c r="J49" s="188"/>
    </row>
    <row r="50" spans="1:10" ht="12.75" customHeight="1">
      <c r="A50" s="93" t="s">
        <v>1652</v>
      </c>
      <c r="B50" s="88">
        <v>959000</v>
      </c>
      <c r="C50" s="94">
        <v>1.3832394940319076E-2</v>
      </c>
      <c r="D50" s="189"/>
      <c r="G50" s="193"/>
      <c r="H50" s="194"/>
      <c r="I50" s="187"/>
      <c r="J50" s="189"/>
    </row>
    <row r="51" spans="1:10" ht="12.75" customHeight="1">
      <c r="A51" s="93" t="s">
        <v>1653</v>
      </c>
      <c r="B51" s="88">
        <v>164700</v>
      </c>
      <c r="C51" s="94">
        <v>2.3755948349015138E-3</v>
      </c>
      <c r="D51" s="188"/>
      <c r="G51" s="193"/>
      <c r="H51" s="194"/>
      <c r="I51" s="187"/>
      <c r="J51" s="188"/>
    </row>
    <row r="52" spans="1:10" ht="12.75" customHeight="1">
      <c r="A52" s="93" t="s">
        <v>1008</v>
      </c>
      <c r="B52" s="88">
        <v>36690.22</v>
      </c>
      <c r="C52" s="94">
        <v>5.2921127579477973E-4</v>
      </c>
      <c r="D52" s="188"/>
      <c r="G52" s="193"/>
      <c r="H52" s="194"/>
      <c r="I52" s="187"/>
      <c r="J52" s="188"/>
    </row>
    <row r="53" spans="1:10" ht="12.75" customHeight="1">
      <c r="A53" s="93" t="s">
        <v>928</v>
      </c>
      <c r="B53" s="88">
        <v>24408.86</v>
      </c>
      <c r="C53" s="94">
        <v>3.5206777013864097E-4</v>
      </c>
      <c r="D53" s="188"/>
      <c r="G53" s="193"/>
      <c r="H53" s="194"/>
      <c r="I53" s="187"/>
      <c r="J53" s="188"/>
    </row>
    <row r="54" spans="1:10" ht="12.75" customHeight="1">
      <c r="A54" s="96" t="s">
        <v>1359</v>
      </c>
      <c r="B54" s="88">
        <v>22405.54</v>
      </c>
      <c r="C54" s="94">
        <v>3.231723442451686E-4</v>
      </c>
      <c r="D54" s="188"/>
      <c r="G54" s="193"/>
      <c r="H54" s="194"/>
      <c r="I54" s="187"/>
      <c r="J54" s="188"/>
    </row>
    <row r="55" spans="1:10" ht="24">
      <c r="A55" s="97" t="s">
        <v>455</v>
      </c>
      <c r="B55" s="88">
        <v>4998.7800000011921</v>
      </c>
      <c r="C55" s="94">
        <v>7.2101250448159207E-5</v>
      </c>
      <c r="D55" s="190"/>
      <c r="G55" s="195"/>
      <c r="H55" s="194"/>
      <c r="I55" s="187"/>
      <c r="J55" s="190"/>
    </row>
    <row r="56" spans="1:10">
      <c r="A56" s="386" t="s">
        <v>447</v>
      </c>
      <c r="B56" s="389">
        <f>SUM(B45:B55)</f>
        <v>69330004.25</v>
      </c>
      <c r="C56" s="913">
        <f>SUM(C45:C55)</f>
        <v>1</v>
      </c>
      <c r="D56" s="192"/>
      <c r="G56" s="185"/>
      <c r="H56" s="182"/>
      <c r="I56" s="191"/>
      <c r="J56" s="192"/>
    </row>
    <row r="57" spans="1:10" ht="12.75" customHeight="1">
      <c r="G57" s="183"/>
      <c r="H57" s="183"/>
      <c r="I57" s="183"/>
      <c r="J57" s="183"/>
    </row>
    <row r="58" spans="1:10" ht="12.75" customHeight="1">
      <c r="A58" s="129" t="s">
        <v>852</v>
      </c>
      <c r="G58" s="198"/>
      <c r="H58" s="183"/>
      <c r="I58" s="183"/>
      <c r="J58" s="183"/>
    </row>
    <row r="59" spans="1:10" ht="12.75" customHeight="1">
      <c r="A59" s="511" t="s">
        <v>853</v>
      </c>
      <c r="G59" s="199"/>
      <c r="H59" s="183"/>
      <c r="I59" s="183"/>
      <c r="J59" s="183"/>
    </row>
    <row r="60" spans="1:10" ht="12.75" customHeight="1">
      <c r="A60" s="38" t="s">
        <v>1293</v>
      </c>
      <c r="G60" s="196"/>
      <c r="H60" s="183"/>
      <c r="I60" s="183"/>
      <c r="J60" s="183"/>
    </row>
    <row r="61" spans="1:10" ht="12.75" customHeight="1">
      <c r="A61" s="385"/>
      <c r="B61" s="822" t="s">
        <v>65</v>
      </c>
      <c r="C61" s="822" t="s">
        <v>66</v>
      </c>
      <c r="D61" s="822" t="s">
        <v>67</v>
      </c>
      <c r="E61" s="822" t="s">
        <v>68</v>
      </c>
      <c r="F61" s="822" t="s">
        <v>69</v>
      </c>
      <c r="G61" s="200"/>
      <c r="H61" s="180"/>
      <c r="I61" s="180"/>
      <c r="J61" s="180"/>
    </row>
    <row r="62" spans="1:10" ht="12.75" customHeight="1">
      <c r="A62" s="385"/>
      <c r="B62" s="823" t="s">
        <v>70</v>
      </c>
      <c r="C62" s="823" t="s">
        <v>71</v>
      </c>
      <c r="D62" s="823" t="s">
        <v>186</v>
      </c>
      <c r="E62" s="823" t="s">
        <v>72</v>
      </c>
      <c r="F62" s="823" t="s">
        <v>73</v>
      </c>
      <c r="G62" s="200"/>
      <c r="H62" s="181"/>
      <c r="I62" s="181"/>
      <c r="J62" s="181"/>
    </row>
    <row r="63" spans="1:10" ht="12.75" customHeight="1">
      <c r="A63" s="98" t="s">
        <v>138</v>
      </c>
      <c r="B63" s="99" t="s">
        <v>138</v>
      </c>
      <c r="C63" s="99" t="s">
        <v>138</v>
      </c>
      <c r="D63" s="99" t="s">
        <v>138</v>
      </c>
      <c r="E63" s="100" t="s">
        <v>138</v>
      </c>
      <c r="F63" s="100" t="s">
        <v>138</v>
      </c>
      <c r="G63" s="185"/>
      <c r="H63" s="182"/>
      <c r="I63" s="182"/>
      <c r="J63" s="184"/>
    </row>
    <row r="64" spans="1:10" ht="15" customHeight="1">
      <c r="A64" s="386" t="s">
        <v>447</v>
      </c>
      <c r="B64" s="394"/>
      <c r="C64" s="394"/>
      <c r="D64" s="394"/>
      <c r="E64" s="395" t="str">
        <f>IF(SUM(E63:E63)=0,"",SUM(E63:E63))</f>
        <v/>
      </c>
      <c r="F64" s="395" t="str">
        <f>IF(SUM(F63:F63)=0,"",SUM(F63:F63))</f>
        <v/>
      </c>
      <c r="G64" s="185"/>
      <c r="H64" s="182"/>
      <c r="I64" s="182"/>
      <c r="J64" s="184"/>
    </row>
    <row r="65" spans="1:7" ht="12.75" customHeight="1"/>
    <row r="66" spans="1:7" ht="12.75" customHeight="1">
      <c r="A66" s="129" t="s">
        <v>1479</v>
      </c>
    </row>
    <row r="67" spans="1:7" ht="12.75" customHeight="1">
      <c r="A67" s="511" t="s">
        <v>1480</v>
      </c>
    </row>
    <row r="68" spans="1:7" ht="12.75" customHeight="1">
      <c r="A68" s="38" t="s">
        <v>1293</v>
      </c>
    </row>
    <row r="69" spans="1:7" ht="12.75" customHeight="1">
      <c r="A69" s="385"/>
      <c r="B69" s="822" t="s">
        <v>65</v>
      </c>
      <c r="C69" s="822" t="s">
        <v>66</v>
      </c>
      <c r="D69" s="822" t="s">
        <v>67</v>
      </c>
      <c r="E69" s="822" t="s">
        <v>68</v>
      </c>
      <c r="F69" s="822" t="s">
        <v>69</v>
      </c>
    </row>
    <row r="70" spans="1:7" ht="12.75" customHeight="1">
      <c r="A70" s="385"/>
      <c r="B70" s="823" t="s">
        <v>70</v>
      </c>
      <c r="C70" s="823" t="s">
        <v>71</v>
      </c>
      <c r="D70" s="823" t="s">
        <v>186</v>
      </c>
      <c r="E70" s="823" t="s">
        <v>72</v>
      </c>
      <c r="F70" s="823" t="s">
        <v>73</v>
      </c>
    </row>
    <row r="71" spans="1:7" ht="12.75" customHeight="1">
      <c r="A71" s="98" t="s">
        <v>1654</v>
      </c>
      <c r="B71" s="101">
        <v>99.46</v>
      </c>
      <c r="C71" s="101">
        <v>99.33</v>
      </c>
      <c r="D71" s="101">
        <v>99.45</v>
      </c>
      <c r="E71" s="102">
        <v>178000</v>
      </c>
      <c r="F71" s="102">
        <v>176965</v>
      </c>
      <c r="G71" s="52"/>
    </row>
    <row r="72" spans="1:7" s="1008" customFormat="1" ht="12.75" customHeight="1">
      <c r="A72" s="98" t="s">
        <v>1655</v>
      </c>
      <c r="B72" s="101">
        <v>97.7</v>
      </c>
      <c r="C72" s="101">
        <v>97.63</v>
      </c>
      <c r="D72" s="101">
        <v>97.65</v>
      </c>
      <c r="E72" s="102">
        <v>140000</v>
      </c>
      <c r="F72" s="102">
        <v>136742.29999999999</v>
      </c>
      <c r="G72" s="52"/>
    </row>
    <row r="73" spans="1:7" s="1008" customFormat="1" ht="12.75" customHeight="1">
      <c r="A73" s="98" t="s">
        <v>1656</v>
      </c>
      <c r="B73" s="101">
        <v>98.47</v>
      </c>
      <c r="C73" s="101">
        <v>98</v>
      </c>
      <c r="D73" s="101">
        <v>98.45</v>
      </c>
      <c r="E73" s="102">
        <v>125000</v>
      </c>
      <c r="F73" s="102">
        <v>122954</v>
      </c>
      <c r="G73" s="52"/>
    </row>
    <row r="74" spans="1:7" s="1008" customFormat="1" ht="12.75" customHeight="1">
      <c r="A74" s="98" t="s">
        <v>1657</v>
      </c>
      <c r="B74" s="101">
        <v>99.5</v>
      </c>
      <c r="C74" s="101">
        <v>99.3</v>
      </c>
      <c r="D74" s="101">
        <v>99.3</v>
      </c>
      <c r="E74" s="102">
        <v>62000</v>
      </c>
      <c r="F74" s="102">
        <v>61578</v>
      </c>
      <c r="G74" s="52"/>
    </row>
    <row r="75" spans="1:7" ht="15" customHeight="1">
      <c r="A75" s="386" t="s">
        <v>447</v>
      </c>
      <c r="B75" s="396"/>
      <c r="C75" s="396"/>
      <c r="D75" s="396"/>
      <c r="E75" s="395">
        <f>IF(SUM(E71:E74)=0,"",SUM(E71:E74))</f>
        <v>505000</v>
      </c>
      <c r="F75" s="395">
        <f>IF(SUM(F71:F74)=0,"",SUM(F71:F74))</f>
        <v>498239.3</v>
      </c>
    </row>
    <row r="76" spans="1:7" ht="12.75" customHeight="1">
      <c r="A76" s="16"/>
    </row>
    <row r="77" spans="1:7" s="247" customFormat="1" ht="12.75" customHeight="1">
      <c r="A77" s="129" t="s">
        <v>935</v>
      </c>
    </row>
    <row r="78" spans="1:7" s="247" customFormat="1" ht="12.75" customHeight="1">
      <c r="A78" s="511" t="s">
        <v>936</v>
      </c>
    </row>
    <row r="79" spans="1:7" ht="12.75" customHeight="1">
      <c r="A79" s="38" t="s">
        <v>1293</v>
      </c>
    </row>
    <row r="80" spans="1:7" ht="43.5">
      <c r="A80" s="384" t="s">
        <v>934</v>
      </c>
      <c r="B80" s="384" t="s">
        <v>443</v>
      </c>
      <c r="C80" s="384" t="s">
        <v>444</v>
      </c>
      <c r="D80" s="384" t="s">
        <v>445</v>
      </c>
      <c r="E80" s="384" t="s">
        <v>446</v>
      </c>
    </row>
    <row r="81" spans="1:11" ht="12.75" customHeight="1">
      <c r="A81" s="87" t="s">
        <v>1008</v>
      </c>
      <c r="B81" s="88">
        <v>2326973.21</v>
      </c>
      <c r="C81" s="89">
        <v>0.57031851798122613</v>
      </c>
      <c r="D81" s="90">
        <v>37.549999999999997</v>
      </c>
      <c r="E81" s="232">
        <v>15.110000000000001</v>
      </c>
    </row>
    <row r="82" spans="1:11" s="1008" customFormat="1" ht="12.75" customHeight="1">
      <c r="A82" s="87" t="s">
        <v>1359</v>
      </c>
      <c r="B82" s="88">
        <v>554562.59</v>
      </c>
      <c r="C82" s="89">
        <v>0.13591790103016715</v>
      </c>
      <c r="D82" s="90">
        <v>14.66</v>
      </c>
      <c r="E82" s="232">
        <v>2.16</v>
      </c>
    </row>
    <row r="83" spans="1:11" s="1008" customFormat="1" ht="12.75" customHeight="1">
      <c r="A83" s="87" t="s">
        <v>1558</v>
      </c>
      <c r="B83" s="88">
        <v>417760.11</v>
      </c>
      <c r="C83" s="89">
        <v>0.10238894276177507</v>
      </c>
      <c r="D83" s="90">
        <v>10.14</v>
      </c>
      <c r="E83" s="232">
        <v>-0.1</v>
      </c>
    </row>
    <row r="84" spans="1:11" s="1008" customFormat="1" ht="12.75" customHeight="1">
      <c r="A84" s="87" t="s">
        <v>928</v>
      </c>
      <c r="B84" s="88">
        <v>414517.32</v>
      </c>
      <c r="C84" s="89">
        <v>0.1015941664493635</v>
      </c>
      <c r="D84" s="90">
        <v>29.87</v>
      </c>
      <c r="E84" s="232">
        <v>9.65</v>
      </c>
    </row>
    <row r="85" spans="1:11" s="1008" customFormat="1" ht="12.75" customHeight="1">
      <c r="A85" s="87" t="s">
        <v>1418</v>
      </c>
      <c r="B85" s="88">
        <v>366315.92</v>
      </c>
      <c r="C85" s="89">
        <v>8.9780471777468118E-2</v>
      </c>
      <c r="D85" s="90">
        <v>104.34</v>
      </c>
      <c r="E85" s="232">
        <v>0.31</v>
      </c>
    </row>
    <row r="86" spans="1:11" ht="12.75" customHeight="1">
      <c r="A86" s="386" t="s">
        <v>447</v>
      </c>
      <c r="B86" s="387">
        <f>SUM(B81:B85)</f>
        <v>4080129.1499999994</v>
      </c>
      <c r="C86" s="914">
        <f>SUM(C81:C85)</f>
        <v>0.99999999999999978</v>
      </c>
      <c r="D86" s="388"/>
      <c r="E86" s="388"/>
    </row>
    <row r="87" spans="1:11" ht="12.75" customHeight="1">
      <c r="A87" s="16" t="s">
        <v>457</v>
      </c>
      <c r="B87" s="247"/>
      <c r="C87" s="247"/>
      <c r="D87" s="247"/>
      <c r="E87" s="247"/>
    </row>
    <row r="88" spans="1:11" ht="12.75" customHeight="1">
      <c r="A88" s="247"/>
      <c r="B88" s="247"/>
      <c r="C88" s="247"/>
      <c r="D88" s="247"/>
      <c r="E88" s="247"/>
    </row>
    <row r="89" spans="1:11" ht="12.75" customHeight="1">
      <c r="A89" s="580" t="s">
        <v>81</v>
      </c>
      <c r="K89" s="34" t="s">
        <v>959</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9"/>
    <col min="2" max="2" width="13.42578125" style="299" customWidth="1"/>
    <col min="3" max="4" width="14.85546875" style="299" bestFit="1" customWidth="1"/>
    <col min="5" max="5" width="14.42578125" style="299" bestFit="1" customWidth="1"/>
    <col min="6" max="6" width="10.5703125" style="299" bestFit="1" customWidth="1"/>
    <col min="7" max="7" width="11.140625" style="299" bestFit="1" customWidth="1"/>
    <col min="8" max="8" width="13.5703125" style="299" customWidth="1"/>
    <col min="9" max="9" width="12.5703125" style="299" bestFit="1" customWidth="1"/>
    <col min="10" max="10" width="12.85546875" style="299" bestFit="1" customWidth="1"/>
    <col min="11" max="11" width="10.5703125" style="299" bestFit="1" customWidth="1"/>
    <col min="12" max="16384" width="9.140625" style="299"/>
  </cols>
  <sheetData>
    <row r="1" spans="1:7" ht="15">
      <c r="A1" s="679" t="s">
        <v>641</v>
      </c>
      <c r="B1" s="678"/>
      <c r="C1" s="678"/>
      <c r="D1" s="678"/>
    </row>
    <row r="2" spans="1:7">
      <c r="A2" s="680" t="s">
        <v>642</v>
      </c>
      <c r="B2" s="678"/>
      <c r="C2" s="678"/>
      <c r="D2" s="678"/>
    </row>
    <row r="3" spans="1:7">
      <c r="A3" s="41" t="s">
        <v>809</v>
      </c>
    </row>
    <row r="4" spans="1:7">
      <c r="A4" s="1245"/>
      <c r="B4" s="1245"/>
      <c r="C4" s="1245"/>
      <c r="D4" s="1245"/>
      <c r="E4" s="1245"/>
      <c r="F4" s="1245"/>
      <c r="G4" s="1245"/>
    </row>
    <row r="5" spans="1:7">
      <c r="A5" s="137" t="s">
        <v>644</v>
      </c>
    </row>
    <row r="6" spans="1:7" s="682" customFormat="1">
      <c r="A6" s="681" t="s">
        <v>645</v>
      </c>
    </row>
    <row r="8" spans="1:7" ht="63.75">
      <c r="A8" s="701" t="s">
        <v>643</v>
      </c>
      <c r="B8" s="685" t="s">
        <v>606</v>
      </c>
      <c r="C8" s="685" t="s">
        <v>607</v>
      </c>
      <c r="D8" s="685" t="s">
        <v>608</v>
      </c>
      <c r="E8" s="677"/>
    </row>
    <row r="9" spans="1:7">
      <c r="A9" s="686" t="s">
        <v>1307</v>
      </c>
      <c r="B9" s="687">
        <v>5</v>
      </c>
      <c r="C9" s="687">
        <v>12</v>
      </c>
      <c r="D9" s="687">
        <v>6</v>
      </c>
    </row>
    <row r="10" spans="1:7">
      <c r="A10" s="686" t="s">
        <v>1356</v>
      </c>
      <c r="B10" s="687">
        <v>5</v>
      </c>
      <c r="C10" s="687">
        <v>12</v>
      </c>
      <c r="D10" s="687">
        <v>6</v>
      </c>
    </row>
    <row r="11" spans="1:7">
      <c r="A11" s="686" t="s">
        <v>1381</v>
      </c>
      <c r="B11" s="687">
        <v>5</v>
      </c>
      <c r="C11" s="687">
        <v>12</v>
      </c>
      <c r="D11" s="687">
        <v>6</v>
      </c>
    </row>
    <row r="12" spans="1:7">
      <c r="A12" s="686" t="s">
        <v>1412</v>
      </c>
      <c r="B12" s="687">
        <v>5</v>
      </c>
      <c r="C12" s="687">
        <v>11</v>
      </c>
      <c r="D12" s="687">
        <v>6</v>
      </c>
    </row>
    <row r="13" spans="1:7">
      <c r="A13" s="686" t="s">
        <v>1474</v>
      </c>
      <c r="B13" s="687">
        <v>5</v>
      </c>
      <c r="C13" s="687">
        <v>11</v>
      </c>
      <c r="D13" s="687">
        <v>6</v>
      </c>
    </row>
    <row r="14" spans="1:7">
      <c r="A14" s="686" t="s">
        <v>1513</v>
      </c>
      <c r="B14" s="687">
        <v>5</v>
      </c>
      <c r="C14" s="687">
        <v>11</v>
      </c>
      <c r="D14" s="687">
        <v>6</v>
      </c>
    </row>
    <row r="15" spans="1:7">
      <c r="A15" s="686" t="s">
        <v>1565</v>
      </c>
      <c r="B15" s="687">
        <v>5</v>
      </c>
      <c r="C15" s="687">
        <v>11</v>
      </c>
      <c r="D15" s="687">
        <v>4</v>
      </c>
    </row>
    <row r="16" spans="1:7">
      <c r="A16" s="299" t="s">
        <v>1594</v>
      </c>
      <c r="B16" s="299">
        <v>6</v>
      </c>
      <c r="C16" s="299">
        <v>11</v>
      </c>
      <c r="D16" s="299">
        <v>4</v>
      </c>
    </row>
    <row r="17" spans="1:9">
      <c r="A17" s="767" t="s">
        <v>1663</v>
      </c>
      <c r="B17" s="299">
        <v>6</v>
      </c>
      <c r="C17" s="299">
        <v>11</v>
      </c>
      <c r="D17" s="299">
        <v>4</v>
      </c>
    </row>
    <row r="18" spans="1:9">
      <c r="A18" s="33" t="s">
        <v>471</v>
      </c>
    </row>
    <row r="19" spans="1:9">
      <c r="A19" s="33"/>
    </row>
    <row r="20" spans="1:9">
      <c r="A20" s="137" t="s">
        <v>646</v>
      </c>
    </row>
    <row r="21" spans="1:9" s="682" customFormat="1">
      <c r="A21" s="681" t="s">
        <v>647</v>
      </c>
    </row>
    <row r="23" spans="1:9" s="683" customFormat="1">
      <c r="D23" s="126" t="s">
        <v>1309</v>
      </c>
    </row>
    <row r="24" spans="1:9" s="683" customFormat="1" ht="63.75">
      <c r="A24" s="701" t="s">
        <v>643</v>
      </c>
      <c r="B24" s="685" t="s">
        <v>606</v>
      </c>
      <c r="C24" s="685" t="s">
        <v>607</v>
      </c>
      <c r="D24" s="685" t="s">
        <v>608</v>
      </c>
      <c r="H24" s="581"/>
    </row>
    <row r="25" spans="1:9">
      <c r="A25" s="686" t="s">
        <v>1307</v>
      </c>
      <c r="B25" s="688">
        <v>3958593.9345676554</v>
      </c>
      <c r="C25" s="688">
        <v>50289952.219788969</v>
      </c>
      <c r="D25" s="688">
        <v>577498269.5600239</v>
      </c>
      <c r="H25" s="582"/>
    </row>
    <row r="26" spans="1:9">
      <c r="A26" s="686" t="s">
        <v>1356</v>
      </c>
      <c r="B26" s="688">
        <v>4622276</v>
      </c>
      <c r="C26" s="688">
        <v>50920135</v>
      </c>
      <c r="D26" s="688">
        <v>591068571</v>
      </c>
    </row>
    <row r="27" spans="1:9">
      <c r="A27" s="686" t="s">
        <v>1381</v>
      </c>
      <c r="B27" s="688">
        <v>4990328.72</v>
      </c>
      <c r="C27" s="688">
        <v>48373007.909999996</v>
      </c>
      <c r="D27" s="688">
        <v>596464408.23999989</v>
      </c>
      <c r="E27" s="1012"/>
      <c r="F27" s="1012"/>
      <c r="G27" s="1012"/>
      <c r="I27" s="1012"/>
    </row>
    <row r="28" spans="1:9">
      <c r="A28" s="686" t="s">
        <v>1412</v>
      </c>
      <c r="B28" s="688">
        <v>5150111.82</v>
      </c>
      <c r="C28" s="688">
        <v>47781620.990000002</v>
      </c>
      <c r="D28" s="688">
        <v>619227317.36000001</v>
      </c>
    </row>
    <row r="29" spans="1:9">
      <c r="A29" s="686" t="s">
        <v>1474</v>
      </c>
      <c r="B29" s="688">
        <v>5530726.3100000005</v>
      </c>
      <c r="C29" s="688">
        <v>50993044.340000004</v>
      </c>
      <c r="D29" s="688">
        <v>648160243.52999997</v>
      </c>
      <c r="E29" s="875"/>
      <c r="F29" s="875"/>
      <c r="G29" s="875"/>
    </row>
    <row r="30" spans="1:9">
      <c r="A30" s="686" t="s">
        <v>1513</v>
      </c>
      <c r="B30" s="688">
        <v>6900843.9000000004</v>
      </c>
      <c r="C30" s="688">
        <v>53636877.539999999</v>
      </c>
      <c r="D30" s="688">
        <v>660889391.06999993</v>
      </c>
    </row>
    <row r="31" spans="1:9">
      <c r="A31" s="686" t="s">
        <v>1565</v>
      </c>
      <c r="B31" s="688">
        <v>7251772.1699999999</v>
      </c>
      <c r="C31" s="688">
        <v>50674672.359999999</v>
      </c>
      <c r="D31" s="688">
        <v>171802095.93000001</v>
      </c>
    </row>
    <row r="32" spans="1:9">
      <c r="A32" s="299" t="s">
        <v>1594</v>
      </c>
      <c r="B32" s="688">
        <v>7734172.9299999997</v>
      </c>
      <c r="C32" s="688">
        <v>51542386.640000001</v>
      </c>
      <c r="D32" s="688">
        <v>172561738.19999999</v>
      </c>
    </row>
    <row r="33" spans="1:11">
      <c r="A33" s="767" t="s">
        <v>1663</v>
      </c>
      <c r="B33" s="688">
        <v>8457818.6999999993</v>
      </c>
      <c r="C33" s="688">
        <v>55303179.720000006</v>
      </c>
      <c r="D33" s="688">
        <v>197870406.38</v>
      </c>
      <c r="E33" s="688"/>
      <c r="F33" s="688"/>
      <c r="G33" s="688"/>
      <c r="I33" s="758"/>
      <c r="J33" s="758"/>
      <c r="K33" s="758"/>
    </row>
    <row r="34" spans="1:11">
      <c r="A34" s="33" t="s">
        <v>471</v>
      </c>
      <c r="E34" s="875"/>
      <c r="F34" s="875"/>
      <c r="G34" s="875"/>
      <c r="I34" s="875"/>
      <c r="J34" s="875"/>
      <c r="K34" s="875"/>
    </row>
    <row r="35" spans="1:11">
      <c r="A35" s="524"/>
    </row>
    <row r="36" spans="1:11" s="682" customFormat="1">
      <c r="A36" s="137" t="s">
        <v>648</v>
      </c>
      <c r="B36" s="299"/>
      <c r="C36" s="299"/>
      <c r="D36" s="299"/>
      <c r="E36" s="299"/>
      <c r="F36" s="299"/>
      <c r="G36" s="299"/>
      <c r="H36" s="299"/>
      <c r="I36" s="299"/>
      <c r="J36" s="299"/>
    </row>
    <row r="37" spans="1:11">
      <c r="A37" s="681" t="s">
        <v>649</v>
      </c>
      <c r="B37" s="682"/>
      <c r="C37" s="682"/>
      <c r="D37" s="682"/>
      <c r="E37" s="682"/>
      <c r="F37" s="682"/>
      <c r="G37" s="682"/>
      <c r="H37" s="682"/>
      <c r="I37" s="682"/>
      <c r="J37" s="682"/>
    </row>
    <row r="38" spans="1:11" s="683" customFormat="1">
      <c r="A38" s="299"/>
      <c r="B38" s="299"/>
      <c r="C38" s="299"/>
      <c r="D38" s="299"/>
      <c r="E38" s="299"/>
      <c r="F38" s="299"/>
      <c r="G38" s="299"/>
      <c r="H38" s="299"/>
      <c r="I38" s="299"/>
      <c r="J38" s="299"/>
    </row>
    <row r="39" spans="1:11" s="683" customFormat="1">
      <c r="C39" s="126" t="s">
        <v>1309</v>
      </c>
    </row>
    <row r="40" spans="1:11" ht="51">
      <c r="A40" s="701" t="s">
        <v>643</v>
      </c>
      <c r="B40" s="685" t="s">
        <v>606</v>
      </c>
      <c r="C40" s="685" t="s">
        <v>607</v>
      </c>
      <c r="D40" s="683"/>
      <c r="E40" s="683"/>
      <c r="F40" s="683"/>
      <c r="G40" s="683"/>
      <c r="H40" s="683"/>
      <c r="I40" s="683"/>
      <c r="J40" s="683"/>
    </row>
    <row r="41" spans="1:11">
      <c r="A41" s="686" t="s">
        <v>1307</v>
      </c>
      <c r="B41" s="688">
        <v>659669627.4470768</v>
      </c>
      <c r="C41" s="688">
        <v>10772312419.669519</v>
      </c>
      <c r="D41" s="1012"/>
      <c r="E41" s="1012"/>
      <c r="F41" s="1012"/>
      <c r="G41" s="1012"/>
      <c r="I41" s="1012"/>
    </row>
    <row r="42" spans="1:11">
      <c r="A42" s="686" t="s">
        <v>1356</v>
      </c>
      <c r="B42" s="688">
        <v>748991921</v>
      </c>
      <c r="C42" s="688">
        <v>12434586514</v>
      </c>
    </row>
    <row r="43" spans="1:11">
      <c r="A43" s="686" t="s">
        <v>1381</v>
      </c>
      <c r="B43" s="688">
        <v>843540092.06000006</v>
      </c>
      <c r="C43" s="688">
        <v>12545109063.289999</v>
      </c>
    </row>
    <row r="44" spans="1:11">
      <c r="A44" s="686" t="s">
        <v>1412</v>
      </c>
      <c r="B44" s="688">
        <v>1399133793.3699999</v>
      </c>
      <c r="C44" s="688">
        <v>14837057660.85</v>
      </c>
      <c r="D44" s="675"/>
      <c r="E44" s="675"/>
      <c r="F44" s="675"/>
      <c r="G44" s="675"/>
      <c r="H44" s="675"/>
      <c r="I44" s="675"/>
      <c r="J44" s="675"/>
    </row>
    <row r="45" spans="1:11">
      <c r="A45" s="686" t="s">
        <v>1474</v>
      </c>
      <c r="B45" s="688">
        <v>977784997.59000003</v>
      </c>
      <c r="C45" s="688">
        <v>19160539854.84</v>
      </c>
      <c r="H45" s="582"/>
    </row>
    <row r="46" spans="1:11">
      <c r="A46" s="686" t="s">
        <v>1513</v>
      </c>
      <c r="B46" s="688">
        <v>1069299115.05</v>
      </c>
      <c r="C46" s="688">
        <v>19508207662.389999</v>
      </c>
    </row>
    <row r="47" spans="1:11">
      <c r="A47" s="686" t="s">
        <v>1565</v>
      </c>
      <c r="B47" s="688">
        <v>1024787953.86</v>
      </c>
      <c r="C47" s="688">
        <v>19634183961.16</v>
      </c>
    </row>
    <row r="48" spans="1:11">
      <c r="A48" s="299" t="s">
        <v>1594</v>
      </c>
      <c r="B48" s="688">
        <v>1032842945.9699999</v>
      </c>
      <c r="C48" s="688">
        <v>19965335308.479996</v>
      </c>
    </row>
    <row r="49" spans="1:10">
      <c r="A49" s="767" t="s">
        <v>1663</v>
      </c>
      <c r="B49" s="688">
        <v>1090631809.2500002</v>
      </c>
      <c r="C49" s="688">
        <v>22254829384.259998</v>
      </c>
    </row>
    <row r="50" spans="1:10">
      <c r="A50" s="261" t="s">
        <v>794</v>
      </c>
    </row>
    <row r="51" spans="1:10">
      <c r="A51" s="730" t="s">
        <v>795</v>
      </c>
    </row>
    <row r="52" spans="1:10">
      <c r="A52" s="33" t="s">
        <v>471</v>
      </c>
    </row>
    <row r="53" spans="1:10">
      <c r="A53" s="33"/>
    </row>
    <row r="54" spans="1:10">
      <c r="A54" s="137" t="s">
        <v>828</v>
      </c>
    </row>
    <row r="55" spans="1:10" ht="15" customHeight="1">
      <c r="A55" s="681" t="s">
        <v>829</v>
      </c>
    </row>
    <row r="56" spans="1:10" ht="15" customHeight="1">
      <c r="J56" s="126" t="s">
        <v>1309</v>
      </c>
    </row>
    <row r="57" spans="1:10" ht="15">
      <c r="A57" s="678"/>
      <c r="B57" s="1246" t="s">
        <v>837</v>
      </c>
      <c r="C57" s="1246"/>
      <c r="D57" s="1246"/>
      <c r="E57" s="1246"/>
      <c r="F57" s="1246"/>
      <c r="G57" s="1246"/>
      <c r="H57" s="1246"/>
      <c r="I57" s="1246"/>
      <c r="J57" s="1246"/>
    </row>
    <row r="58" spans="1:10" ht="84">
      <c r="A58" s="701" t="s">
        <v>643</v>
      </c>
      <c r="B58" s="760" t="s">
        <v>838</v>
      </c>
      <c r="C58" s="760" t="s">
        <v>839</v>
      </c>
      <c r="D58" s="760" t="s">
        <v>840</v>
      </c>
      <c r="E58" s="760" t="s">
        <v>841</v>
      </c>
      <c r="F58" s="760" t="s">
        <v>842</v>
      </c>
      <c r="G58" s="760" t="s">
        <v>843</v>
      </c>
      <c r="H58" s="766" t="s">
        <v>844</v>
      </c>
      <c r="I58" s="766" t="s">
        <v>845</v>
      </c>
      <c r="J58" s="760" t="s">
        <v>830</v>
      </c>
    </row>
    <row r="59" spans="1:10">
      <c r="A59" s="767" t="s">
        <v>1307</v>
      </c>
      <c r="B59" s="1011">
        <v>148711049.57196894</v>
      </c>
      <c r="C59" s="1011">
        <v>26924559.161191851</v>
      </c>
      <c r="D59" s="1011">
        <v>0</v>
      </c>
      <c r="E59" s="1011">
        <v>0</v>
      </c>
      <c r="F59" s="1011">
        <v>0</v>
      </c>
      <c r="G59" s="1011">
        <v>18415374.875572365</v>
      </c>
      <c r="H59" s="1011">
        <v>0</v>
      </c>
      <c r="I59" s="1011">
        <v>2139229.1459287279</v>
      </c>
      <c r="J59" s="1011">
        <v>196190212.75466189</v>
      </c>
    </row>
    <row r="60" spans="1:10">
      <c r="A60" s="767" t="s">
        <v>1356</v>
      </c>
      <c r="B60" s="1011">
        <v>248972818</v>
      </c>
      <c r="C60" s="1011">
        <v>33219541</v>
      </c>
      <c r="D60" s="1011">
        <v>0</v>
      </c>
      <c r="E60" s="1011">
        <v>0</v>
      </c>
      <c r="F60" s="1011">
        <v>0</v>
      </c>
      <c r="G60" s="1011">
        <v>9737234</v>
      </c>
      <c r="H60" s="1011">
        <v>0</v>
      </c>
      <c r="I60" s="1011">
        <v>12861896</v>
      </c>
      <c r="J60" s="1011">
        <v>304791489</v>
      </c>
    </row>
    <row r="61" spans="1:10">
      <c r="A61" s="767" t="s">
        <v>1381</v>
      </c>
      <c r="B61" s="1011">
        <v>192578298.73612595</v>
      </c>
      <c r="C61" s="1011">
        <v>19248480.18</v>
      </c>
      <c r="D61" s="1011">
        <v>0</v>
      </c>
      <c r="E61" s="1011">
        <v>0</v>
      </c>
      <c r="F61" s="1011">
        <v>0</v>
      </c>
      <c r="G61" s="1011">
        <v>20068584.364</v>
      </c>
      <c r="H61" s="1011">
        <v>13157</v>
      </c>
      <c r="I61" s="1011">
        <v>8798086.5</v>
      </c>
      <c r="J61" s="1011">
        <v>240706606.78012595</v>
      </c>
    </row>
    <row r="62" spans="1:10">
      <c r="A62" s="767" t="s">
        <v>1412</v>
      </c>
      <c r="B62" s="1011">
        <v>155571450.64124143</v>
      </c>
      <c r="C62" s="1011">
        <v>17924453.780000001</v>
      </c>
      <c r="D62" s="1011">
        <v>0</v>
      </c>
      <c r="E62" s="1011">
        <v>0</v>
      </c>
      <c r="F62" s="1011">
        <v>0</v>
      </c>
      <c r="G62" s="1011">
        <v>2362062.5</v>
      </c>
      <c r="H62" s="1011">
        <v>0</v>
      </c>
      <c r="I62" s="1011">
        <v>3884281.2800000003</v>
      </c>
      <c r="J62" s="1011">
        <v>179742248.20124143</v>
      </c>
    </row>
    <row r="63" spans="1:10">
      <c r="A63" s="767" t="s">
        <v>1474</v>
      </c>
      <c r="B63" s="1011">
        <v>227033204.83233634</v>
      </c>
      <c r="C63" s="1011">
        <v>38749856.410000004</v>
      </c>
      <c r="D63" s="1011">
        <v>0</v>
      </c>
      <c r="E63" s="1011">
        <v>0</v>
      </c>
      <c r="F63" s="1011">
        <v>0</v>
      </c>
      <c r="G63" s="1011">
        <v>23928707.57</v>
      </c>
      <c r="H63" s="1011">
        <v>0</v>
      </c>
      <c r="I63" s="1011">
        <v>3856463.9834752027</v>
      </c>
      <c r="J63" s="1011">
        <v>293568232.79581153</v>
      </c>
    </row>
    <row r="64" spans="1:10">
      <c r="A64" s="767" t="s">
        <v>1513</v>
      </c>
      <c r="B64" s="1011">
        <v>375491974.08786798</v>
      </c>
      <c r="C64" s="1011">
        <v>45925286.585696653</v>
      </c>
      <c r="D64" s="1011">
        <v>0</v>
      </c>
      <c r="E64" s="1011">
        <v>0</v>
      </c>
      <c r="F64" s="1011">
        <v>0</v>
      </c>
      <c r="G64" s="1011">
        <v>10975910.35</v>
      </c>
      <c r="H64" s="1011">
        <v>0</v>
      </c>
      <c r="I64" s="1011">
        <v>15741386.039999999</v>
      </c>
      <c r="J64" s="1011">
        <v>448134557.06356466</v>
      </c>
    </row>
    <row r="65" spans="1:10">
      <c r="A65" s="767" t="s">
        <v>1565</v>
      </c>
      <c r="B65" s="1011">
        <v>456606935.1764468</v>
      </c>
      <c r="C65" s="1011">
        <v>18428722.329999998</v>
      </c>
      <c r="D65" s="1011">
        <v>0</v>
      </c>
      <c r="E65" s="1011">
        <v>0</v>
      </c>
      <c r="F65" s="1011">
        <v>0</v>
      </c>
      <c r="G65" s="1011">
        <v>17784305.09</v>
      </c>
      <c r="H65" s="1011">
        <v>8500000</v>
      </c>
      <c r="I65" s="1011">
        <v>2974572.0876133051</v>
      </c>
      <c r="J65" s="1011">
        <v>504294534.68406004</v>
      </c>
    </row>
    <row r="66" spans="1:10">
      <c r="A66" s="767" t="s">
        <v>1594</v>
      </c>
      <c r="B66" s="1011">
        <v>254197461.53150675</v>
      </c>
      <c r="C66" s="1011">
        <v>3974778.6999999993</v>
      </c>
      <c r="D66" s="1011">
        <v>0</v>
      </c>
      <c r="E66" s="1011">
        <v>0</v>
      </c>
      <c r="F66" s="1011">
        <v>0</v>
      </c>
      <c r="G66" s="1011">
        <v>1084724.97</v>
      </c>
      <c r="H66" s="1011">
        <v>2713662.22</v>
      </c>
      <c r="I66" s="1011">
        <v>2713662.22</v>
      </c>
      <c r="J66" s="1011">
        <v>264684289.64150673</v>
      </c>
    </row>
    <row r="67" spans="1:10">
      <c r="A67" s="767" t="s">
        <v>1663</v>
      </c>
      <c r="B67" s="1011">
        <v>316799687.21999508</v>
      </c>
      <c r="C67" s="1011">
        <v>39985428.539999999</v>
      </c>
      <c r="D67" s="1011">
        <v>0</v>
      </c>
      <c r="E67" s="1011">
        <v>0</v>
      </c>
      <c r="F67" s="1011">
        <v>0</v>
      </c>
      <c r="G67" s="1011">
        <v>22303808.495558973</v>
      </c>
      <c r="H67" s="1011">
        <v>1100000</v>
      </c>
      <c r="I67" s="1011">
        <v>445020</v>
      </c>
      <c r="J67" s="1011">
        <v>380633944.25555408</v>
      </c>
    </row>
    <row r="68" spans="1:10">
      <c r="A68" s="33" t="s">
        <v>471</v>
      </c>
    </row>
    <row r="70" spans="1:10">
      <c r="A70" s="580" t="s">
        <v>81</v>
      </c>
    </row>
    <row r="75" spans="1:10">
      <c r="J75" s="34" t="s">
        <v>1735</v>
      </c>
    </row>
    <row r="106" spans="2:2">
      <c r="B106" s="684"/>
    </row>
    <row r="107" spans="2:2">
      <c r="B107" s="689"/>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42"/>
  <sheetViews>
    <sheetView showGridLines="0" zoomScaleNormal="100" workbookViewId="0">
      <pane ySplit="10" topLeftCell="A11" activePane="bottomLeft" state="frozen"/>
      <selection pane="bottomLeft"/>
    </sheetView>
  </sheetViews>
  <sheetFormatPr defaultRowHeight="15"/>
  <cols>
    <col min="1" max="1" width="39.42578125" customWidth="1"/>
    <col min="2" max="2" width="11.140625" bestFit="1" customWidth="1"/>
    <col min="3" max="3" width="14.42578125" customWidth="1"/>
    <col min="4" max="4" width="33.42578125" customWidth="1"/>
    <col min="5" max="5" width="6.42578125" bestFit="1" customWidth="1"/>
    <col min="6" max="6" width="5.5703125" customWidth="1"/>
    <col min="7" max="7" width="8.42578125" style="247"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67" t="s">
        <v>650</v>
      </c>
      <c r="B1" s="506"/>
      <c r="C1" s="506"/>
      <c r="D1" s="506"/>
      <c r="E1" s="507"/>
      <c r="F1" s="507"/>
      <c r="G1" s="507"/>
      <c r="H1" s="507"/>
      <c r="I1" s="507"/>
      <c r="J1" s="507"/>
      <c r="K1" s="507"/>
      <c r="L1" s="507"/>
    </row>
    <row r="2" spans="1:19" ht="15" customHeight="1">
      <c r="A2" s="568" t="s">
        <v>651</v>
      </c>
      <c r="B2" s="509"/>
      <c r="C2" s="509"/>
      <c r="D2" s="509"/>
      <c r="E2" s="509"/>
      <c r="F2" s="509"/>
      <c r="G2" s="509"/>
      <c r="H2" s="509"/>
      <c r="I2" s="509"/>
      <c r="J2" s="507"/>
      <c r="K2" s="507"/>
      <c r="L2" s="507"/>
    </row>
    <row r="3" spans="1:19" s="247" customFormat="1">
      <c r="A3" s="508"/>
      <c r="B3" s="509"/>
      <c r="C3" s="509"/>
      <c r="D3" s="509"/>
      <c r="E3" s="509"/>
      <c r="F3" s="509"/>
      <c r="G3" s="509"/>
      <c r="H3" s="509"/>
      <c r="I3" s="509"/>
      <c r="J3" s="507"/>
      <c r="K3" s="507"/>
      <c r="L3" s="507"/>
    </row>
    <row r="4" spans="1:19" ht="12.75" customHeight="1">
      <c r="A4" s="128" t="s">
        <v>652</v>
      </c>
    </row>
    <row r="5" spans="1:19" ht="12.75" customHeight="1">
      <c r="A5" s="500" t="s">
        <v>653</v>
      </c>
      <c r="H5" s="247"/>
      <c r="I5" s="247"/>
    </row>
    <row r="6" spans="1:19" ht="12.75" customHeight="1">
      <c r="F6" s="126"/>
      <c r="G6" s="126"/>
      <c r="H6" s="1248" t="str">
        <f>Naslovnica!A20</f>
        <v>Siječanj 2025.</v>
      </c>
      <c r="I6" s="1248"/>
    </row>
    <row r="7" spans="1:19" ht="12.75" customHeight="1">
      <c r="F7" s="266"/>
      <c r="G7" s="266"/>
      <c r="H7" s="1249" t="str">
        <f>Naslovnica!A24</f>
        <v>January 2025</v>
      </c>
      <c r="I7" s="1249"/>
    </row>
    <row r="8" spans="1:19" ht="15" customHeight="1">
      <c r="A8" s="528"/>
      <c r="B8" s="529"/>
      <c r="C8" s="529"/>
      <c r="D8" s="529"/>
      <c r="E8" s="529"/>
      <c r="F8" s="529"/>
      <c r="G8" s="529"/>
      <c r="H8" s="705"/>
      <c r="I8" s="705"/>
      <c r="J8" s="530"/>
      <c r="K8" s="1247" t="s">
        <v>1007</v>
      </c>
      <c r="L8" s="1247"/>
    </row>
    <row r="9" spans="1:19" ht="33.75">
      <c r="A9" s="531" t="s">
        <v>74</v>
      </c>
      <c r="B9" s="532" t="s">
        <v>155</v>
      </c>
      <c r="C9" s="532" t="s">
        <v>156</v>
      </c>
      <c r="D9" s="533" t="s">
        <v>75</v>
      </c>
      <c r="E9" s="532" t="s">
        <v>103</v>
      </c>
      <c r="F9" s="532" t="s">
        <v>140</v>
      </c>
      <c r="G9" s="532" t="s">
        <v>615</v>
      </c>
      <c r="H9" s="532" t="s">
        <v>1297</v>
      </c>
      <c r="I9" s="532" t="s">
        <v>1299</v>
      </c>
      <c r="J9" s="532" t="s">
        <v>611</v>
      </c>
      <c r="K9" s="532" t="s">
        <v>613</v>
      </c>
      <c r="L9" s="532" t="s">
        <v>59</v>
      </c>
    </row>
    <row r="10" spans="1:19" ht="31.5">
      <c r="A10" s="534" t="s">
        <v>187</v>
      </c>
      <c r="B10" s="535" t="s">
        <v>158</v>
      </c>
      <c r="C10" s="535" t="s">
        <v>157</v>
      </c>
      <c r="D10" s="536" t="s">
        <v>76</v>
      </c>
      <c r="E10" s="535" t="s">
        <v>439</v>
      </c>
      <c r="F10" s="535" t="s">
        <v>141</v>
      </c>
      <c r="G10" s="537" t="s">
        <v>616</v>
      </c>
      <c r="H10" s="537" t="s">
        <v>1298</v>
      </c>
      <c r="I10" s="537" t="s">
        <v>1300</v>
      </c>
      <c r="J10" s="537" t="s">
        <v>741</v>
      </c>
      <c r="K10" s="537" t="s">
        <v>228</v>
      </c>
      <c r="L10" s="537" t="s">
        <v>229</v>
      </c>
    </row>
    <row r="11" spans="1:19" ht="12.75" customHeight="1">
      <c r="A11" s="122" t="s">
        <v>1046</v>
      </c>
      <c r="B11" s="175">
        <v>37695515978</v>
      </c>
      <c r="C11" s="397" t="s">
        <v>1047</v>
      </c>
      <c r="D11" s="397" t="s">
        <v>77</v>
      </c>
      <c r="E11" s="398" t="s">
        <v>1041</v>
      </c>
      <c r="F11" s="398" t="s">
        <v>1040</v>
      </c>
      <c r="G11" s="398" t="s">
        <v>1042</v>
      </c>
      <c r="H11" s="399">
        <v>859353.28</v>
      </c>
      <c r="I11" s="400">
        <v>14.024699999999999</v>
      </c>
      <c r="J11" s="401">
        <v>6.4007149664926599E-2</v>
      </c>
      <c r="K11" s="401">
        <v>6.3984584221586482E-2</v>
      </c>
      <c r="L11" s="401">
        <v>6.3984584221586482E-2</v>
      </c>
      <c r="M11" s="273"/>
      <c r="N11" s="273"/>
      <c r="O11" s="273"/>
      <c r="P11" s="152"/>
      <c r="Q11" s="179"/>
      <c r="R11" s="76"/>
      <c r="S11" s="76"/>
    </row>
    <row r="12" spans="1:19" ht="12.75" customHeight="1">
      <c r="A12" s="122" t="s">
        <v>1048</v>
      </c>
      <c r="B12" s="175">
        <v>56499633647</v>
      </c>
      <c r="C12" s="397" t="s">
        <v>1049</v>
      </c>
      <c r="D12" s="397" t="s">
        <v>102</v>
      </c>
      <c r="E12" s="398" t="s">
        <v>1045</v>
      </c>
      <c r="F12" s="398" t="s">
        <v>1040</v>
      </c>
      <c r="G12" s="398" t="s">
        <v>1042</v>
      </c>
      <c r="H12" s="399">
        <v>81319690.260000005</v>
      </c>
      <c r="I12" s="400">
        <v>113.0107</v>
      </c>
      <c r="J12" s="401">
        <v>-1.1056569398952609E-2</v>
      </c>
      <c r="K12" s="401">
        <v>-1.0333464159055783E-3</v>
      </c>
      <c r="L12" s="401">
        <v>-1.0333464159055783E-3</v>
      </c>
      <c r="M12" s="273"/>
      <c r="N12" s="273"/>
      <c r="O12" s="273"/>
      <c r="P12" s="152"/>
      <c r="Q12" s="179"/>
      <c r="R12" s="76"/>
      <c r="S12" s="76"/>
    </row>
    <row r="13" spans="1:19" ht="12.75" customHeight="1">
      <c r="A13" s="122" t="s">
        <v>1050</v>
      </c>
      <c r="B13" s="175">
        <v>29300390100</v>
      </c>
      <c r="C13" s="397" t="s">
        <v>1051</v>
      </c>
      <c r="D13" s="397" t="s">
        <v>102</v>
      </c>
      <c r="E13" s="104" t="s">
        <v>1041</v>
      </c>
      <c r="F13" s="104" t="s">
        <v>1040</v>
      </c>
      <c r="G13" s="104" t="s">
        <v>1042</v>
      </c>
      <c r="H13" s="399">
        <v>25995516.460000001</v>
      </c>
      <c r="I13" s="400">
        <v>137.9402</v>
      </c>
      <c r="J13" s="401">
        <v>9.850171669820651E-2</v>
      </c>
      <c r="K13" s="401">
        <v>7.7468413755394483E-2</v>
      </c>
      <c r="L13" s="401">
        <v>7.7468413755394483E-2</v>
      </c>
      <c r="M13" s="273"/>
      <c r="N13" s="273"/>
      <c r="O13" s="273"/>
      <c r="P13" s="152"/>
      <c r="Q13" s="179"/>
      <c r="R13" s="76"/>
      <c r="S13" s="76"/>
    </row>
    <row r="14" spans="1:19" s="1008" customFormat="1" ht="12.75" customHeight="1">
      <c r="A14" s="122" t="s">
        <v>1052</v>
      </c>
      <c r="B14" s="175" t="s">
        <v>1053</v>
      </c>
      <c r="C14" s="397" t="s">
        <v>1054</v>
      </c>
      <c r="D14" s="397" t="s">
        <v>102</v>
      </c>
      <c r="E14" s="104" t="s">
        <v>1055</v>
      </c>
      <c r="F14" s="104" t="s">
        <v>1040</v>
      </c>
      <c r="G14" s="104" t="s">
        <v>1042</v>
      </c>
      <c r="H14" s="399">
        <v>24591854.129999999</v>
      </c>
      <c r="I14" s="400">
        <v>99.848399999999998</v>
      </c>
      <c r="J14" s="401">
        <v>1.2788930942712939E-2</v>
      </c>
      <c r="K14" s="401">
        <v>6.4297629787168908E-3</v>
      </c>
      <c r="L14" s="401">
        <v>6.4297629787168908E-3</v>
      </c>
      <c r="M14" s="273"/>
      <c r="N14" s="273"/>
      <c r="O14" s="273"/>
      <c r="P14" s="152"/>
      <c r="Q14" s="179"/>
      <c r="R14" s="76"/>
      <c r="S14" s="76"/>
    </row>
    <row r="15" spans="1:19" s="1008" customFormat="1" ht="12.75" customHeight="1">
      <c r="A15" s="122" t="s">
        <v>1210</v>
      </c>
      <c r="B15" s="175" t="s">
        <v>1211</v>
      </c>
      <c r="C15" s="397" t="s">
        <v>1212</v>
      </c>
      <c r="D15" s="397" t="s">
        <v>102</v>
      </c>
      <c r="E15" s="104" t="s">
        <v>1057</v>
      </c>
      <c r="F15" s="104" t="s">
        <v>1040</v>
      </c>
      <c r="G15" s="104" t="s">
        <v>1042</v>
      </c>
      <c r="H15" s="399">
        <v>3379456.31</v>
      </c>
      <c r="I15" s="400">
        <v>111.9466</v>
      </c>
      <c r="J15" s="401">
        <v>0.11893131503216359</v>
      </c>
      <c r="K15" s="401">
        <v>7.5122466630486162E-3</v>
      </c>
      <c r="L15" s="401">
        <v>7.5122466630486162E-3</v>
      </c>
      <c r="M15" s="273"/>
      <c r="N15" s="273"/>
      <c r="O15" s="273"/>
      <c r="P15" s="152"/>
      <c r="Q15" s="179"/>
      <c r="R15" s="76"/>
      <c r="S15" s="76"/>
    </row>
    <row r="16" spans="1:19" s="1008" customFormat="1" ht="12.75" customHeight="1">
      <c r="A16" s="122" t="s">
        <v>1056</v>
      </c>
      <c r="B16" s="175" t="s">
        <v>1172</v>
      </c>
      <c r="C16" s="397" t="s">
        <v>1173</v>
      </c>
      <c r="D16" s="397" t="s">
        <v>102</v>
      </c>
      <c r="E16" s="104" t="s">
        <v>1057</v>
      </c>
      <c r="F16" s="104" t="s">
        <v>1040</v>
      </c>
      <c r="G16" s="104" t="s">
        <v>1042</v>
      </c>
      <c r="H16" s="399">
        <v>4572028.3099999996</v>
      </c>
      <c r="I16" s="400">
        <v>86.858599999999996</v>
      </c>
      <c r="J16" s="401">
        <v>9.7826684193427216E-3</v>
      </c>
      <c r="K16" s="401">
        <v>1.3325337974996687E-2</v>
      </c>
      <c r="L16" s="401">
        <v>1.3325337974996687E-2</v>
      </c>
      <c r="M16" s="273"/>
      <c r="N16" s="273"/>
      <c r="O16" s="273"/>
      <c r="P16" s="152"/>
      <c r="Q16" s="179"/>
      <c r="R16" s="76"/>
      <c r="S16" s="76"/>
    </row>
    <row r="17" spans="1:19" s="1008" customFormat="1" ht="12.75" customHeight="1">
      <c r="A17" s="122" t="s">
        <v>1213</v>
      </c>
      <c r="B17" s="175" t="s">
        <v>1214</v>
      </c>
      <c r="C17" s="397" t="s">
        <v>1215</v>
      </c>
      <c r="D17" s="397" t="s">
        <v>102</v>
      </c>
      <c r="E17" s="104" t="s">
        <v>1057</v>
      </c>
      <c r="F17" s="104" t="s">
        <v>1040</v>
      </c>
      <c r="G17" s="104" t="s">
        <v>1042</v>
      </c>
      <c r="H17" s="399">
        <v>2889592.26</v>
      </c>
      <c r="I17" s="400">
        <v>96.296400000000006</v>
      </c>
      <c r="J17" s="401">
        <v>8.9778457886784402E-3</v>
      </c>
      <c r="K17" s="401">
        <v>1.0048417007208155E-2</v>
      </c>
      <c r="L17" s="401">
        <v>1.0048417007208155E-2</v>
      </c>
      <c r="M17" s="273"/>
      <c r="N17" s="273"/>
      <c r="O17" s="273"/>
      <c r="P17" s="152"/>
      <c r="Q17" s="179"/>
      <c r="R17" s="76"/>
      <c r="S17" s="76"/>
    </row>
    <row r="18" spans="1:19" s="1008" customFormat="1" ht="12.75" customHeight="1">
      <c r="A18" s="122" t="s">
        <v>1366</v>
      </c>
      <c r="B18" s="175" t="s">
        <v>1367</v>
      </c>
      <c r="C18" s="397" t="s">
        <v>1407</v>
      </c>
      <c r="D18" s="397" t="s">
        <v>102</v>
      </c>
      <c r="E18" s="104" t="s">
        <v>1055</v>
      </c>
      <c r="F18" s="104" t="s">
        <v>1040</v>
      </c>
      <c r="G18" s="104" t="s">
        <v>1042</v>
      </c>
      <c r="H18" s="399">
        <v>10051562.09</v>
      </c>
      <c r="I18" s="400">
        <v>105.3841</v>
      </c>
      <c r="J18" s="401">
        <v>1.3032850776202309E-3</v>
      </c>
      <c r="K18" s="401">
        <v>1.6481213412704587E-3</v>
      </c>
      <c r="L18" s="401">
        <v>1.6481213412704587E-3</v>
      </c>
      <c r="M18" s="273"/>
      <c r="N18" s="273"/>
      <c r="O18" s="273"/>
      <c r="P18" s="152"/>
      <c r="Q18" s="179"/>
      <c r="R18" s="76"/>
      <c r="S18" s="76"/>
    </row>
    <row r="19" spans="1:19" s="1008" customFormat="1" ht="12.75" customHeight="1">
      <c r="A19" s="122" t="s">
        <v>1462</v>
      </c>
      <c r="B19" s="175" t="s">
        <v>1483</v>
      </c>
      <c r="C19" s="397" t="s">
        <v>1484</v>
      </c>
      <c r="D19" s="397" t="s">
        <v>102</v>
      </c>
      <c r="E19" s="104" t="s">
        <v>1055</v>
      </c>
      <c r="F19" s="104" t="s">
        <v>1040</v>
      </c>
      <c r="G19" s="104" t="s">
        <v>1042</v>
      </c>
      <c r="H19" s="399">
        <v>5202664.05</v>
      </c>
      <c r="I19" s="400">
        <v>103.5532</v>
      </c>
      <c r="J19" s="401">
        <v>1.1604377701681656E-3</v>
      </c>
      <c r="K19" s="401">
        <v>1.160169075306694E-3</v>
      </c>
      <c r="L19" s="401">
        <v>1.160169075306694E-3</v>
      </c>
      <c r="M19" s="273"/>
      <c r="N19" s="273"/>
      <c r="O19" s="273"/>
      <c r="P19" s="152"/>
      <c r="Q19" s="179"/>
      <c r="R19" s="76"/>
      <c r="S19" s="76"/>
    </row>
    <row r="20" spans="1:19" s="1008" customFormat="1" ht="12.75" customHeight="1">
      <c r="A20" s="122" t="s">
        <v>1413</v>
      </c>
      <c r="B20" s="175" t="s">
        <v>1452</v>
      </c>
      <c r="C20" s="397" t="s">
        <v>1453</v>
      </c>
      <c r="D20" s="397" t="s">
        <v>102</v>
      </c>
      <c r="E20" s="104" t="s">
        <v>1055</v>
      </c>
      <c r="F20" s="104" t="s">
        <v>1040</v>
      </c>
      <c r="G20" s="104" t="s">
        <v>1064</v>
      </c>
      <c r="H20" s="399">
        <v>10184453.529999999</v>
      </c>
      <c r="I20" s="400">
        <v>106.4374</v>
      </c>
      <c r="J20" s="401">
        <v>2.3368160709857921E-3</v>
      </c>
      <c r="K20" s="401">
        <v>-1.2137836379495504E-3</v>
      </c>
      <c r="L20" s="401">
        <v>-1.2137836379495504E-3</v>
      </c>
      <c r="M20" s="273"/>
      <c r="N20" s="273"/>
      <c r="O20" s="273"/>
      <c r="P20" s="152"/>
      <c r="Q20" s="179"/>
      <c r="R20" s="76"/>
      <c r="S20" s="76"/>
    </row>
    <row r="21" spans="1:19" s="1008" customFormat="1" ht="12.75" customHeight="1">
      <c r="A21" s="122" t="s">
        <v>1335</v>
      </c>
      <c r="B21" s="175" t="s">
        <v>1337</v>
      </c>
      <c r="C21" s="397" t="s">
        <v>1338</v>
      </c>
      <c r="D21" s="397" t="s">
        <v>102</v>
      </c>
      <c r="E21" s="104" t="s">
        <v>1055</v>
      </c>
      <c r="F21" s="104" t="s">
        <v>1040</v>
      </c>
      <c r="G21" s="104" t="s">
        <v>1042</v>
      </c>
      <c r="H21" s="399">
        <v>15308737.83</v>
      </c>
      <c r="I21" s="400">
        <v>105.5176</v>
      </c>
      <c r="J21" s="401">
        <v>2.3467605619784671E-3</v>
      </c>
      <c r="K21" s="401">
        <v>2.3463341141780614E-3</v>
      </c>
      <c r="L21" s="401">
        <v>2.3463341141780614E-3</v>
      </c>
      <c r="M21" s="273"/>
      <c r="N21" s="273"/>
      <c r="O21" s="273"/>
      <c r="P21" s="152"/>
      <c r="Q21" s="179"/>
      <c r="R21" s="76"/>
      <c r="S21" s="76"/>
    </row>
    <row r="22" spans="1:19" s="247" customFormat="1" ht="12.75" customHeight="1">
      <c r="A22" s="122" t="s">
        <v>1339</v>
      </c>
      <c r="B22" s="175" t="s">
        <v>1340</v>
      </c>
      <c r="C22" s="397" t="s">
        <v>1341</v>
      </c>
      <c r="D22" s="397" t="s">
        <v>102</v>
      </c>
      <c r="E22" s="104" t="s">
        <v>1055</v>
      </c>
      <c r="F22" s="104" t="s">
        <v>1040</v>
      </c>
      <c r="G22" s="104" t="s">
        <v>1042</v>
      </c>
      <c r="H22" s="399">
        <v>2852019.51</v>
      </c>
      <c r="I22" s="400">
        <v>106.09099999999999</v>
      </c>
      <c r="J22" s="401">
        <v>2.3068961609498118E-3</v>
      </c>
      <c r="K22" s="401">
        <v>2.3071080089336338E-3</v>
      </c>
      <c r="L22" s="401">
        <v>2.3071080089336338E-3</v>
      </c>
      <c r="M22" s="273"/>
      <c r="N22" s="273"/>
      <c r="O22" s="273"/>
      <c r="P22" s="152"/>
      <c r="Q22" s="179"/>
      <c r="R22" s="76"/>
      <c r="S22" s="76"/>
    </row>
    <row r="23" spans="1:19" s="247" customFormat="1" ht="12.75" customHeight="1">
      <c r="A23" s="122" t="s">
        <v>1414</v>
      </c>
      <c r="B23" s="175" t="s">
        <v>1454</v>
      </c>
      <c r="C23" s="397" t="s">
        <v>1455</v>
      </c>
      <c r="D23" s="397" t="s">
        <v>102</v>
      </c>
      <c r="E23" s="104" t="s">
        <v>1055</v>
      </c>
      <c r="F23" s="104" t="s">
        <v>1040</v>
      </c>
      <c r="G23" s="104" t="s">
        <v>1042</v>
      </c>
      <c r="H23" s="399">
        <v>14326287.07</v>
      </c>
      <c r="I23" s="400">
        <v>106.64149999999999</v>
      </c>
      <c r="J23" s="401">
        <v>2.6695152473836803E-3</v>
      </c>
      <c r="K23" s="401">
        <v>3.2069433286359139E-3</v>
      </c>
      <c r="L23" s="401">
        <v>3.2069433286359139E-3</v>
      </c>
      <c r="M23" s="273"/>
      <c r="N23" s="273"/>
      <c r="O23" s="273"/>
      <c r="P23" s="152"/>
      <c r="Q23" s="179"/>
      <c r="R23" s="76"/>
      <c r="S23" s="76"/>
    </row>
    <row r="24" spans="1:19" s="247" customFormat="1" ht="12.75" customHeight="1">
      <c r="A24" s="122" t="s">
        <v>1419</v>
      </c>
      <c r="B24" s="175" t="s">
        <v>1456</v>
      </c>
      <c r="C24" s="397" t="s">
        <v>1457</v>
      </c>
      <c r="D24" s="397" t="s">
        <v>102</v>
      </c>
      <c r="E24" s="104" t="s">
        <v>1055</v>
      </c>
      <c r="F24" s="104" t="s">
        <v>1040</v>
      </c>
      <c r="G24" s="104" t="s">
        <v>1042</v>
      </c>
      <c r="H24" s="399">
        <v>6250211.3499999996</v>
      </c>
      <c r="I24" s="400">
        <v>105.3014</v>
      </c>
      <c r="J24" s="401">
        <v>3.1124853811730357E-3</v>
      </c>
      <c r="K24" s="401">
        <v>3.1379796517168046E-3</v>
      </c>
      <c r="L24" s="401">
        <v>3.1379796517168046E-3</v>
      </c>
      <c r="M24" s="273"/>
      <c r="N24" s="273"/>
      <c r="O24" s="273"/>
      <c r="P24" s="152"/>
      <c r="Q24" s="179"/>
      <c r="R24" s="76"/>
      <c r="S24" s="76"/>
    </row>
    <row r="25" spans="1:19" s="247" customFormat="1" ht="12.75" customHeight="1">
      <c r="A25" s="122" t="s">
        <v>1482</v>
      </c>
      <c r="B25" s="175" t="s">
        <v>1485</v>
      </c>
      <c r="C25" s="397" t="s">
        <v>1486</v>
      </c>
      <c r="D25" s="397" t="s">
        <v>102</v>
      </c>
      <c r="E25" s="104" t="s">
        <v>1055</v>
      </c>
      <c r="F25" s="104" t="s">
        <v>1040</v>
      </c>
      <c r="G25" s="104" t="s">
        <v>1064</v>
      </c>
      <c r="H25" s="399">
        <v>9633747.4299999997</v>
      </c>
      <c r="I25" s="400">
        <v>103.72629999999999</v>
      </c>
      <c r="J25" s="401">
        <v>2.3146198756982539E-3</v>
      </c>
      <c r="K25" s="401">
        <v>-1.2353993077417469E-3</v>
      </c>
      <c r="L25" s="401">
        <v>-1.2353993077417469E-3</v>
      </c>
      <c r="M25" s="273"/>
      <c r="N25" s="273"/>
      <c r="O25" s="273"/>
      <c r="P25" s="152"/>
      <c r="Q25" s="179"/>
      <c r="R25" s="76"/>
      <c r="S25" s="76"/>
    </row>
    <row r="26" spans="1:19" s="247" customFormat="1" ht="12.75" customHeight="1">
      <c r="A26" s="122" t="s">
        <v>1487</v>
      </c>
      <c r="B26" s="175" t="s">
        <v>1488</v>
      </c>
      <c r="C26" s="397" t="s">
        <v>1489</v>
      </c>
      <c r="D26" s="397" t="s">
        <v>102</v>
      </c>
      <c r="E26" s="104" t="s">
        <v>1416</v>
      </c>
      <c r="F26" s="104" t="s">
        <v>113</v>
      </c>
      <c r="G26" s="104" t="s">
        <v>1042</v>
      </c>
      <c r="H26" s="399">
        <v>205577439.00999999</v>
      </c>
      <c r="I26" s="400">
        <v>102.64570000000001</v>
      </c>
      <c r="J26" s="401">
        <v>7.1496827481553282E-2</v>
      </c>
      <c r="K26" s="401">
        <v>1.9131339574445239E-3</v>
      </c>
      <c r="L26" s="401">
        <v>1.9131339574445239E-3</v>
      </c>
      <c r="M26" s="273"/>
      <c r="N26" s="273"/>
      <c r="O26" s="273"/>
      <c r="P26" s="152"/>
      <c r="Q26" s="179"/>
      <c r="R26" s="76"/>
      <c r="S26" s="76"/>
    </row>
    <row r="27" spans="1:19" s="247" customFormat="1" ht="12.75" customHeight="1">
      <c r="A27" s="122" t="s">
        <v>1040</v>
      </c>
      <c r="B27" s="175" t="s">
        <v>1040</v>
      </c>
      <c r="C27" s="397" t="s">
        <v>1040</v>
      </c>
      <c r="D27" s="397" t="s">
        <v>1040</v>
      </c>
      <c r="E27" s="104" t="s">
        <v>1040</v>
      </c>
      <c r="F27" s="104" t="s">
        <v>114</v>
      </c>
      <c r="G27" s="104" t="s">
        <v>1042</v>
      </c>
      <c r="H27" s="399">
        <v>18778861.789999999</v>
      </c>
      <c r="I27" s="400">
        <v>102.8511</v>
      </c>
      <c r="J27" s="401">
        <v>6.407462402157349E-2</v>
      </c>
      <c r="K27" s="401">
        <v>2.1670351470886029E-3</v>
      </c>
      <c r="L27" s="401">
        <v>2.1670351470886029E-3</v>
      </c>
      <c r="M27" s="273"/>
      <c r="N27" s="273"/>
      <c r="O27" s="273"/>
      <c r="P27" s="152"/>
      <c r="Q27" s="179"/>
      <c r="R27" s="76"/>
      <c r="S27" s="76"/>
    </row>
    <row r="28" spans="1:19" s="1008" customFormat="1" ht="12.75" customHeight="1">
      <c r="A28" s="122" t="s">
        <v>1040</v>
      </c>
      <c r="B28" s="175" t="s">
        <v>1040</v>
      </c>
      <c r="C28" s="397" t="s">
        <v>1040</v>
      </c>
      <c r="D28" s="397" t="s">
        <v>1040</v>
      </c>
      <c r="E28" s="104" t="s">
        <v>1040</v>
      </c>
      <c r="F28" s="104" t="s">
        <v>115</v>
      </c>
      <c r="G28" s="104" t="s">
        <v>1042</v>
      </c>
      <c r="H28" s="399">
        <v>35425326.960000001</v>
      </c>
      <c r="I28" s="400">
        <v>102.9537</v>
      </c>
      <c r="J28" s="401">
        <v>-9.962546600128197E-2</v>
      </c>
      <c r="K28" s="401">
        <v>2.293656132658084E-3</v>
      </c>
      <c r="L28" s="401">
        <v>2.293656132658084E-3</v>
      </c>
      <c r="M28" s="273"/>
      <c r="N28" s="273"/>
      <c r="O28" s="273"/>
      <c r="P28" s="152"/>
      <c r="Q28" s="179"/>
      <c r="R28" s="76"/>
      <c r="S28" s="76"/>
    </row>
    <row r="29" spans="1:19" s="1008" customFormat="1" ht="12.75" customHeight="1">
      <c r="A29" s="122" t="s">
        <v>1040</v>
      </c>
      <c r="B29" s="175" t="s">
        <v>1040</v>
      </c>
      <c r="C29" s="397" t="s">
        <v>1040</v>
      </c>
      <c r="D29" s="397" t="s">
        <v>1040</v>
      </c>
      <c r="E29" s="104" t="s">
        <v>1040</v>
      </c>
      <c r="F29" s="104" t="s">
        <v>1041</v>
      </c>
      <c r="G29" s="104" t="s">
        <v>1042</v>
      </c>
      <c r="H29" s="399">
        <v>63525564.43</v>
      </c>
      <c r="I29" s="400">
        <v>102.9573</v>
      </c>
      <c r="J29" s="401">
        <v>2.2972064455881736E-3</v>
      </c>
      <c r="K29" s="401">
        <v>2.2974787118155149E-3</v>
      </c>
      <c r="L29" s="401">
        <v>2.2974787118155149E-3</v>
      </c>
      <c r="M29" s="273"/>
      <c r="N29" s="273"/>
      <c r="O29" s="273"/>
      <c r="P29" s="152"/>
      <c r="Q29" s="179"/>
      <c r="R29" s="76"/>
      <c r="S29" s="76"/>
    </row>
    <row r="30" spans="1:19" s="1008" customFormat="1" ht="12.75" customHeight="1">
      <c r="A30" s="122" t="s">
        <v>1547</v>
      </c>
      <c r="B30" s="175" t="s">
        <v>1552</v>
      </c>
      <c r="C30" s="397" t="s">
        <v>1553</v>
      </c>
      <c r="D30" s="397" t="s">
        <v>102</v>
      </c>
      <c r="E30" s="104" t="s">
        <v>1416</v>
      </c>
      <c r="F30" s="104" t="s">
        <v>1040</v>
      </c>
      <c r="G30" s="104" t="s">
        <v>1064</v>
      </c>
      <c r="H30" s="399">
        <v>23038924.23</v>
      </c>
      <c r="I30" s="400">
        <v>102.67189999999999</v>
      </c>
      <c r="J30" s="401">
        <v>4.661216517612754E-2</v>
      </c>
      <c r="K30" s="401">
        <v>-8.3981378165343123E-4</v>
      </c>
      <c r="L30" s="401">
        <v>-8.3981378165343123E-4</v>
      </c>
      <c r="M30" s="273"/>
      <c r="N30" s="273"/>
      <c r="O30" s="273"/>
      <c r="P30" s="152"/>
      <c r="Q30" s="179"/>
      <c r="R30" s="76"/>
      <c r="S30" s="76"/>
    </row>
    <row r="31" spans="1:19" s="1008" customFormat="1" ht="12.75" customHeight="1">
      <c r="A31" s="122" t="s">
        <v>1058</v>
      </c>
      <c r="B31" s="175" t="s">
        <v>1174</v>
      </c>
      <c r="C31" s="397" t="s">
        <v>1175</v>
      </c>
      <c r="D31" s="397" t="s">
        <v>102</v>
      </c>
      <c r="E31" s="104" t="s">
        <v>1057</v>
      </c>
      <c r="F31" s="104" t="s">
        <v>1040</v>
      </c>
      <c r="G31" s="104" t="s">
        <v>1042</v>
      </c>
      <c r="H31" s="399">
        <v>16903773.420000002</v>
      </c>
      <c r="I31" s="400">
        <v>153.53309999999999</v>
      </c>
      <c r="J31" s="401">
        <v>8.19630976830521E-2</v>
      </c>
      <c r="K31" s="401">
        <v>3.9911812815589087E-2</v>
      </c>
      <c r="L31" s="401">
        <v>3.9911812815589087E-2</v>
      </c>
      <c r="M31" s="273"/>
      <c r="N31" s="273"/>
      <c r="O31" s="273"/>
      <c r="P31" s="152"/>
      <c r="Q31" s="179"/>
      <c r="R31" s="76"/>
      <c r="S31" s="76"/>
    </row>
    <row r="32" spans="1:19" s="1008" customFormat="1" ht="12.75" customHeight="1">
      <c r="A32" s="122" t="s">
        <v>1247</v>
      </c>
      <c r="B32" s="175" t="s">
        <v>1284</v>
      </c>
      <c r="C32" s="397" t="s">
        <v>1285</v>
      </c>
      <c r="D32" s="397" t="s">
        <v>1198</v>
      </c>
      <c r="E32" s="104" t="s">
        <v>1055</v>
      </c>
      <c r="F32" s="104" t="s">
        <v>1040</v>
      </c>
      <c r="G32" s="104" t="s">
        <v>1042</v>
      </c>
      <c r="H32" s="399">
        <v>13246982.48</v>
      </c>
      <c r="I32" s="400">
        <v>105.4092</v>
      </c>
      <c r="J32" s="401">
        <v>2.444154490920103E-2</v>
      </c>
      <c r="K32" s="401">
        <v>2.4613859268835636E-2</v>
      </c>
      <c r="L32" s="401">
        <v>2.4613859268835636E-2</v>
      </c>
      <c r="M32" s="273"/>
      <c r="N32" s="273"/>
      <c r="O32" s="273"/>
      <c r="P32" s="152"/>
      <c r="Q32" s="179"/>
      <c r="R32" s="76"/>
      <c r="S32" s="76"/>
    </row>
    <row r="33" spans="1:19" s="1008" customFormat="1" ht="12.75" customHeight="1">
      <c r="A33" s="122" t="s">
        <v>1225</v>
      </c>
      <c r="B33" s="175" t="s">
        <v>1226</v>
      </c>
      <c r="C33" s="397" t="s">
        <v>1227</v>
      </c>
      <c r="D33" s="397" t="s">
        <v>1198</v>
      </c>
      <c r="E33" s="104" t="s">
        <v>1055</v>
      </c>
      <c r="F33" s="104" t="s">
        <v>1040</v>
      </c>
      <c r="G33" s="104" t="s">
        <v>1042</v>
      </c>
      <c r="H33" s="399">
        <v>9404882.3200000003</v>
      </c>
      <c r="I33" s="400">
        <v>109.09180000000001</v>
      </c>
      <c r="J33" s="401">
        <v>3.1675843793165459E-2</v>
      </c>
      <c r="K33" s="401">
        <v>3.1676065302154388E-2</v>
      </c>
      <c r="L33" s="401">
        <v>3.1676065302154388E-2</v>
      </c>
      <c r="M33" s="273"/>
      <c r="N33" s="273"/>
      <c r="O33" s="273"/>
      <c r="P33" s="152"/>
      <c r="Q33" s="179"/>
      <c r="R33" s="76"/>
      <c r="S33" s="76"/>
    </row>
    <row r="34" spans="1:19" s="1008" customFormat="1" ht="12.75" customHeight="1">
      <c r="A34" s="122" t="s">
        <v>1197</v>
      </c>
      <c r="B34" s="175" t="s">
        <v>1110</v>
      </c>
      <c r="C34" s="397" t="s">
        <v>1111</v>
      </c>
      <c r="D34" s="397" t="s">
        <v>1198</v>
      </c>
      <c r="E34" s="104" t="s">
        <v>1045</v>
      </c>
      <c r="F34" s="104" t="s">
        <v>1040</v>
      </c>
      <c r="G34" s="104" t="s">
        <v>1042</v>
      </c>
      <c r="H34" s="399">
        <v>63189590.780000001</v>
      </c>
      <c r="I34" s="400">
        <v>131.3835</v>
      </c>
      <c r="J34" s="401">
        <v>-3.1562429874317122E-2</v>
      </c>
      <c r="K34" s="401">
        <v>-1.0857144160520971E-3</v>
      </c>
      <c r="L34" s="401">
        <v>-1.0857144160520971E-3</v>
      </c>
      <c r="M34" s="273"/>
      <c r="N34" s="273"/>
      <c r="O34" s="273"/>
      <c r="P34" s="152"/>
      <c r="Q34" s="179"/>
      <c r="R34" s="76"/>
      <c r="S34" s="76"/>
    </row>
    <row r="35" spans="1:19" s="1008" customFormat="1" ht="12.75" customHeight="1">
      <c r="A35" s="122" t="s">
        <v>1463</v>
      </c>
      <c r="B35" s="175" t="s">
        <v>1554</v>
      </c>
      <c r="C35" s="397" t="s">
        <v>1555</v>
      </c>
      <c r="D35" s="397" t="s">
        <v>1198</v>
      </c>
      <c r="E35" s="104" t="s">
        <v>1416</v>
      </c>
      <c r="F35" s="104" t="s">
        <v>113</v>
      </c>
      <c r="G35" s="104" t="s">
        <v>1042</v>
      </c>
      <c r="H35" s="399">
        <v>243505851.03999999</v>
      </c>
      <c r="I35" s="400">
        <v>103.50700000000001</v>
      </c>
      <c r="J35" s="401">
        <v>0.12658251640490814</v>
      </c>
      <c r="K35" s="401">
        <v>2.0601350317830391E-3</v>
      </c>
      <c r="L35" s="401">
        <v>2.0601350317830391E-3</v>
      </c>
      <c r="M35" s="273"/>
      <c r="N35" s="273"/>
      <c r="O35" s="273"/>
      <c r="P35" s="152"/>
      <c r="Q35" s="179"/>
      <c r="R35" s="76"/>
      <c r="S35" s="76"/>
    </row>
    <row r="36" spans="1:19" s="1008" customFormat="1" ht="12.75" customHeight="1">
      <c r="A36" s="122" t="s">
        <v>1040</v>
      </c>
      <c r="B36" s="175" t="s">
        <v>1040</v>
      </c>
      <c r="C36" s="397" t="s">
        <v>1040</v>
      </c>
      <c r="D36" s="397" t="s">
        <v>1040</v>
      </c>
      <c r="E36" s="104" t="s">
        <v>1040</v>
      </c>
      <c r="F36" s="104" t="s">
        <v>114</v>
      </c>
      <c r="G36" s="104" t="s">
        <v>1042</v>
      </c>
      <c r="H36" s="399">
        <v>32933030.73</v>
      </c>
      <c r="I36" s="400">
        <v>103.5626</v>
      </c>
      <c r="J36" s="401">
        <v>0.19906248401799176</v>
      </c>
      <c r="K36" s="401">
        <v>2.1026597242448375E-3</v>
      </c>
      <c r="L36" s="401">
        <v>2.1026597242448375E-3</v>
      </c>
      <c r="M36" s="273"/>
      <c r="N36" s="273"/>
      <c r="O36" s="273"/>
      <c r="P36" s="152"/>
      <c r="Q36" s="179"/>
      <c r="R36" s="76"/>
      <c r="S36" s="76"/>
    </row>
    <row r="37" spans="1:19" s="1008" customFormat="1" ht="12.75" customHeight="1">
      <c r="A37" s="122" t="s">
        <v>1040</v>
      </c>
      <c r="B37" s="175" t="s">
        <v>1040</v>
      </c>
      <c r="C37" s="397" t="s">
        <v>1040</v>
      </c>
      <c r="D37" s="397" t="s">
        <v>1040</v>
      </c>
      <c r="E37" s="104" t="s">
        <v>1040</v>
      </c>
      <c r="F37" s="104" t="s">
        <v>115</v>
      </c>
      <c r="G37" s="104" t="s">
        <v>1042</v>
      </c>
      <c r="H37" s="399">
        <v>12499511.24</v>
      </c>
      <c r="I37" s="400">
        <v>103.61360000000001</v>
      </c>
      <c r="J37" s="401">
        <v>0.11863584781483238</v>
      </c>
      <c r="K37" s="401">
        <v>2.1471763663587495E-3</v>
      </c>
      <c r="L37" s="401">
        <v>2.1471763663587495E-3</v>
      </c>
      <c r="M37" s="273"/>
      <c r="N37" s="273"/>
      <c r="O37" s="273"/>
      <c r="P37" s="152"/>
      <c r="Q37" s="179"/>
      <c r="R37" s="76"/>
      <c r="S37" s="76"/>
    </row>
    <row r="38" spans="1:19" s="1008" customFormat="1" ht="12.75" customHeight="1">
      <c r="A38" s="122" t="s">
        <v>1199</v>
      </c>
      <c r="B38" s="175">
        <v>97407922886</v>
      </c>
      <c r="C38" s="397" t="s">
        <v>1112</v>
      </c>
      <c r="D38" s="397" t="s">
        <v>1198</v>
      </c>
      <c r="E38" s="104" t="s">
        <v>1045</v>
      </c>
      <c r="F38" s="104" t="s">
        <v>1040</v>
      </c>
      <c r="G38" s="104" t="s">
        <v>1042</v>
      </c>
      <c r="H38" s="399">
        <v>53042549.630000003</v>
      </c>
      <c r="I38" s="400">
        <v>118.44710000000001</v>
      </c>
      <c r="J38" s="401">
        <v>-5.0339274906694431E-3</v>
      </c>
      <c r="K38" s="401">
        <v>-2.886531461082642E-4</v>
      </c>
      <c r="L38" s="401">
        <v>-2.886531461082642E-4</v>
      </c>
      <c r="M38" s="273"/>
      <c r="N38" s="273"/>
      <c r="O38" s="273"/>
      <c r="P38" s="152"/>
      <c r="Q38" s="179"/>
      <c r="R38" s="76"/>
      <c r="S38" s="76"/>
    </row>
    <row r="39" spans="1:19" s="1008" customFormat="1" ht="12.75" customHeight="1">
      <c r="A39" s="122" t="s">
        <v>1336</v>
      </c>
      <c r="B39" s="175" t="s">
        <v>1286</v>
      </c>
      <c r="C39" s="397" t="s">
        <v>1287</v>
      </c>
      <c r="D39" s="397" t="s">
        <v>1198</v>
      </c>
      <c r="E39" s="104" t="s">
        <v>1055</v>
      </c>
      <c r="F39" s="104" t="s">
        <v>1040</v>
      </c>
      <c r="G39" s="104" t="s">
        <v>1064</v>
      </c>
      <c r="H39" s="399">
        <v>11404581.699999999</v>
      </c>
      <c r="I39" s="400">
        <v>108.9973</v>
      </c>
      <c r="J39" s="401">
        <v>-1.3870931184056801E-3</v>
      </c>
      <c r="K39" s="401">
        <v>-9.7161801607870135E-4</v>
      </c>
      <c r="L39" s="401">
        <v>-9.7161801607870135E-4</v>
      </c>
      <c r="M39" s="273"/>
      <c r="N39" s="273"/>
      <c r="O39" s="273"/>
      <c r="P39" s="152"/>
      <c r="Q39" s="179"/>
      <c r="R39" s="76"/>
      <c r="S39" s="76"/>
    </row>
    <row r="40" spans="1:19" s="247" customFormat="1" ht="12.75" customHeight="1">
      <c r="A40" s="122" t="s">
        <v>1200</v>
      </c>
      <c r="B40" s="175" t="s">
        <v>1113</v>
      </c>
      <c r="C40" s="397" t="s">
        <v>1114</v>
      </c>
      <c r="D40" s="397" t="s">
        <v>1198</v>
      </c>
      <c r="E40" s="104" t="s">
        <v>1055</v>
      </c>
      <c r="F40" s="104" t="s">
        <v>1040</v>
      </c>
      <c r="G40" s="104" t="s">
        <v>1064</v>
      </c>
      <c r="H40" s="399">
        <v>9850161.0999999996</v>
      </c>
      <c r="I40" s="400">
        <v>107.5343</v>
      </c>
      <c r="J40" s="401">
        <v>3.6966197047656912E-2</v>
      </c>
      <c r="K40" s="401">
        <v>8.2244528314598941E-3</v>
      </c>
      <c r="L40" s="401">
        <v>8.2244528314598941E-3</v>
      </c>
      <c r="M40" s="273"/>
      <c r="N40" s="273"/>
      <c r="O40" s="273"/>
      <c r="P40" s="152"/>
      <c r="Q40" s="179"/>
      <c r="R40" s="76"/>
      <c r="S40" s="76"/>
    </row>
    <row r="41" spans="1:19" s="247" customFormat="1" ht="12.75" customHeight="1">
      <c r="A41" s="122" t="s">
        <v>1201</v>
      </c>
      <c r="B41" s="175">
        <v>30096106301</v>
      </c>
      <c r="C41" s="397" t="s">
        <v>1115</v>
      </c>
      <c r="D41" s="397" t="s">
        <v>1198</v>
      </c>
      <c r="E41" s="104" t="s">
        <v>1045</v>
      </c>
      <c r="F41" s="104" t="s">
        <v>1040</v>
      </c>
      <c r="G41" s="104" t="s">
        <v>1064</v>
      </c>
      <c r="H41" s="399">
        <v>52355143.289999999</v>
      </c>
      <c r="I41" s="400">
        <v>149.69980000000001</v>
      </c>
      <c r="J41" s="401">
        <v>4.5526304221716885E-3</v>
      </c>
      <c r="K41" s="401">
        <v>5.3896987047408196E-4</v>
      </c>
      <c r="L41" s="401">
        <v>5.3896987047408196E-4</v>
      </c>
      <c r="M41" s="273"/>
      <c r="N41" s="273"/>
      <c r="O41" s="273"/>
      <c r="P41" s="152"/>
      <c r="Q41" s="179"/>
      <c r="R41" s="76"/>
      <c r="S41" s="76"/>
    </row>
    <row r="42" spans="1:19" s="247" customFormat="1" ht="12.75" customHeight="1">
      <c r="A42" s="122" t="s">
        <v>1202</v>
      </c>
      <c r="B42" s="175">
        <v>18911840764</v>
      </c>
      <c r="C42" s="397" t="s">
        <v>1116</v>
      </c>
      <c r="D42" s="397" t="s">
        <v>1198</v>
      </c>
      <c r="E42" s="104" t="s">
        <v>1041</v>
      </c>
      <c r="F42" s="104" t="s">
        <v>1040</v>
      </c>
      <c r="G42" s="104" t="s">
        <v>1042</v>
      </c>
      <c r="H42" s="399">
        <v>135577855.94999999</v>
      </c>
      <c r="I42" s="400">
        <v>23.086200000000002</v>
      </c>
      <c r="J42" s="401">
        <v>0.14069833857859249</v>
      </c>
      <c r="K42" s="401">
        <v>6.8291193129234262E-2</v>
      </c>
      <c r="L42" s="401">
        <v>6.8291193129234262E-2</v>
      </c>
      <c r="M42" s="273"/>
      <c r="N42" s="273"/>
      <c r="O42" s="273"/>
      <c r="P42" s="152"/>
      <c r="Q42" s="179"/>
      <c r="R42" s="76"/>
      <c r="S42" s="76"/>
    </row>
    <row r="43" spans="1:19" s="1008" customFormat="1" ht="12.75" customHeight="1">
      <c r="A43" s="122" t="s">
        <v>1203</v>
      </c>
      <c r="B43" s="175" t="s">
        <v>1182</v>
      </c>
      <c r="C43" s="397" t="s">
        <v>1183</v>
      </c>
      <c r="D43" s="397" t="s">
        <v>1198</v>
      </c>
      <c r="E43" s="104" t="s">
        <v>1055</v>
      </c>
      <c r="F43" s="104" t="s">
        <v>1040</v>
      </c>
      <c r="G43" s="104" t="s">
        <v>1042</v>
      </c>
      <c r="H43" s="399">
        <v>20181279.969999999</v>
      </c>
      <c r="I43" s="400">
        <v>130.95150000000001</v>
      </c>
      <c r="J43" s="401">
        <v>4.0109511719985669E-2</v>
      </c>
      <c r="K43" s="401">
        <v>3.4659715813559533E-2</v>
      </c>
      <c r="L43" s="401">
        <v>3.4659715813559533E-2</v>
      </c>
      <c r="M43" s="273"/>
      <c r="N43" s="273"/>
      <c r="O43" s="273"/>
      <c r="P43" s="152"/>
      <c r="Q43" s="179"/>
      <c r="R43" s="76"/>
      <c r="S43" s="76"/>
    </row>
    <row r="44" spans="1:19" s="1008" customFormat="1" ht="12.75" customHeight="1">
      <c r="A44" s="122" t="s">
        <v>1204</v>
      </c>
      <c r="B44" s="175" t="s">
        <v>1117</v>
      </c>
      <c r="C44" s="397" t="s">
        <v>1118</v>
      </c>
      <c r="D44" s="397" t="s">
        <v>1198</v>
      </c>
      <c r="E44" s="104" t="s">
        <v>1045</v>
      </c>
      <c r="F44" s="104" t="s">
        <v>1040</v>
      </c>
      <c r="G44" s="104" t="s">
        <v>1042</v>
      </c>
      <c r="H44" s="399">
        <v>48917769.200000003</v>
      </c>
      <c r="I44" s="400">
        <v>104.35420000000001</v>
      </c>
      <c r="J44" s="401">
        <v>-1.6286280545357412E-2</v>
      </c>
      <c r="K44" s="401">
        <v>2.3436704568813305E-3</v>
      </c>
      <c r="L44" s="401">
        <v>2.3436704568813305E-3</v>
      </c>
      <c r="M44" s="273"/>
      <c r="N44" s="273"/>
      <c r="O44" s="273"/>
      <c r="P44" s="152"/>
      <c r="Q44" s="179"/>
      <c r="R44" s="76"/>
      <c r="S44" s="76"/>
    </row>
    <row r="45" spans="1:19" s="1008" customFormat="1" ht="12.75" customHeight="1">
      <c r="A45" s="122" t="s">
        <v>1205</v>
      </c>
      <c r="B45" s="175">
        <v>62937824927</v>
      </c>
      <c r="C45" s="397" t="s">
        <v>1119</v>
      </c>
      <c r="D45" s="397" t="s">
        <v>1198</v>
      </c>
      <c r="E45" s="104" t="s">
        <v>1055</v>
      </c>
      <c r="F45" s="104" t="s">
        <v>1040</v>
      </c>
      <c r="G45" s="104" t="s">
        <v>1042</v>
      </c>
      <c r="H45" s="399">
        <v>22141092.5</v>
      </c>
      <c r="I45" s="400">
        <v>112.57129999999999</v>
      </c>
      <c r="J45" s="401">
        <v>7.3058722602481474E-4</v>
      </c>
      <c r="K45" s="401">
        <v>7.2466880336143902E-3</v>
      </c>
      <c r="L45" s="401">
        <v>7.2466880336143902E-3</v>
      </c>
      <c r="M45" s="273"/>
      <c r="N45" s="273"/>
      <c r="O45" s="273"/>
      <c r="P45" s="152"/>
      <c r="Q45" s="179"/>
      <c r="R45" s="76"/>
      <c r="S45" s="76"/>
    </row>
    <row r="46" spans="1:19" s="1008" customFormat="1" ht="12.75" customHeight="1">
      <c r="A46" s="122" t="s">
        <v>1206</v>
      </c>
      <c r="B46" s="175">
        <v>52772437018</v>
      </c>
      <c r="C46" s="397" t="s">
        <v>1120</v>
      </c>
      <c r="D46" s="397" t="s">
        <v>1198</v>
      </c>
      <c r="E46" s="104" t="s">
        <v>1043</v>
      </c>
      <c r="F46" s="104" t="s">
        <v>1040</v>
      </c>
      <c r="G46" s="104" t="s">
        <v>1042</v>
      </c>
      <c r="H46" s="399">
        <v>67574581.519999996</v>
      </c>
      <c r="I46" s="400">
        <v>21.708300000000001</v>
      </c>
      <c r="J46" s="401">
        <v>2.4813136485580367E-2</v>
      </c>
      <c r="K46" s="401">
        <v>2.2139456919404443E-2</v>
      </c>
      <c r="L46" s="401">
        <v>2.2139456919404443E-2</v>
      </c>
      <c r="M46" s="273"/>
      <c r="N46" s="273"/>
      <c r="O46" s="273"/>
      <c r="P46" s="152"/>
      <c r="Q46" s="179"/>
      <c r="R46" s="76"/>
      <c r="S46" s="76"/>
    </row>
    <row r="47" spans="1:19" s="1008" customFormat="1" ht="12.75" customHeight="1">
      <c r="A47" s="122" t="s">
        <v>1207</v>
      </c>
      <c r="B47" s="175" t="s">
        <v>1121</v>
      </c>
      <c r="C47" s="397" t="s">
        <v>1122</v>
      </c>
      <c r="D47" s="397" t="s">
        <v>1198</v>
      </c>
      <c r="E47" s="104" t="s">
        <v>1055</v>
      </c>
      <c r="F47" s="104" t="s">
        <v>1040</v>
      </c>
      <c r="G47" s="104" t="s">
        <v>1042</v>
      </c>
      <c r="H47" s="399">
        <v>3397929.96</v>
      </c>
      <c r="I47" s="400">
        <v>103.54730000000001</v>
      </c>
      <c r="J47" s="401">
        <v>1.0029676579571989E-2</v>
      </c>
      <c r="K47" s="401">
        <v>8.8602748107668994E-3</v>
      </c>
      <c r="L47" s="401">
        <v>8.8602748107668994E-3</v>
      </c>
      <c r="M47" s="273"/>
      <c r="N47" s="273"/>
      <c r="O47" s="273"/>
      <c r="P47" s="152"/>
      <c r="Q47" s="179"/>
      <c r="R47" s="76"/>
      <c r="S47" s="76"/>
    </row>
    <row r="48" spans="1:19" s="247" customFormat="1" ht="12.75" customHeight="1">
      <c r="A48" s="122" t="s">
        <v>1208</v>
      </c>
      <c r="B48" s="175" t="s">
        <v>1123</v>
      </c>
      <c r="C48" s="397" t="s">
        <v>1124</v>
      </c>
      <c r="D48" s="397" t="s">
        <v>1198</v>
      </c>
      <c r="E48" s="104" t="s">
        <v>1055</v>
      </c>
      <c r="F48" s="104" t="s">
        <v>1040</v>
      </c>
      <c r="G48" s="104" t="s">
        <v>1042</v>
      </c>
      <c r="H48" s="399">
        <v>3268530.75</v>
      </c>
      <c r="I48" s="400">
        <v>99.117000000000004</v>
      </c>
      <c r="J48" s="401">
        <v>-1.5631883651066159E-2</v>
      </c>
      <c r="K48" s="401">
        <v>7.4319668082183377E-3</v>
      </c>
      <c r="L48" s="401">
        <v>7.4319668082183377E-3</v>
      </c>
      <c r="M48" s="273"/>
      <c r="N48" s="273"/>
      <c r="O48" s="273"/>
      <c r="P48" s="152"/>
      <c r="Q48" s="179"/>
      <c r="R48" s="76"/>
      <c r="S48" s="76"/>
    </row>
    <row r="49" spans="1:19" s="247" customFormat="1" ht="12.75" customHeight="1">
      <c r="A49" s="122" t="s">
        <v>1209</v>
      </c>
      <c r="B49" s="175">
        <v>66324185184</v>
      </c>
      <c r="C49" s="397" t="s">
        <v>1125</v>
      </c>
      <c r="D49" s="397" t="s">
        <v>1198</v>
      </c>
      <c r="E49" s="104" t="s">
        <v>1045</v>
      </c>
      <c r="F49" s="104" t="s">
        <v>1040</v>
      </c>
      <c r="G49" s="104" t="s">
        <v>1042</v>
      </c>
      <c r="H49" s="399">
        <v>77103507.829999998</v>
      </c>
      <c r="I49" s="400">
        <v>19.675799999999999</v>
      </c>
      <c r="J49" s="401">
        <v>-1.2537898042112028E-3</v>
      </c>
      <c r="K49" s="401">
        <v>1.5831242014385793E-3</v>
      </c>
      <c r="L49" s="401">
        <v>1.5831242014385793E-3</v>
      </c>
      <c r="M49" s="273"/>
      <c r="N49" s="273"/>
      <c r="O49" s="273"/>
      <c r="P49" s="152"/>
      <c r="Q49" s="179"/>
      <c r="R49" s="76"/>
      <c r="S49" s="76"/>
    </row>
    <row r="50" spans="1:19" s="247" customFormat="1" ht="12.75" customHeight="1">
      <c r="A50" s="122" t="s">
        <v>1261</v>
      </c>
      <c r="B50" s="175" t="s">
        <v>1280</v>
      </c>
      <c r="C50" s="397" t="s">
        <v>1281</v>
      </c>
      <c r="D50" s="397" t="s">
        <v>1198</v>
      </c>
      <c r="E50" s="104" t="s">
        <v>1055</v>
      </c>
      <c r="F50" s="104" t="s">
        <v>1040</v>
      </c>
      <c r="G50" s="104" t="s">
        <v>1042</v>
      </c>
      <c r="H50" s="399">
        <v>18205142.440000001</v>
      </c>
      <c r="I50" s="400">
        <v>104.42359999999999</v>
      </c>
      <c r="J50" s="401">
        <v>7.4229155737626229E-4</v>
      </c>
      <c r="K50" s="401">
        <v>1.4654150538788713E-3</v>
      </c>
      <c r="L50" s="401">
        <v>1.4654150538788713E-3</v>
      </c>
      <c r="M50" s="273"/>
      <c r="N50" s="273"/>
      <c r="O50" s="273"/>
      <c r="P50" s="152"/>
      <c r="Q50" s="179"/>
      <c r="R50" s="76"/>
      <c r="S50" s="76"/>
    </row>
    <row r="51" spans="1:19" s="1008" customFormat="1" ht="12.75" customHeight="1">
      <c r="A51" s="122" t="s">
        <v>1269</v>
      </c>
      <c r="B51" s="175" t="s">
        <v>1278</v>
      </c>
      <c r="C51" s="397" t="s">
        <v>1279</v>
      </c>
      <c r="D51" s="397" t="s">
        <v>1198</v>
      </c>
      <c r="E51" s="104" t="s">
        <v>1055</v>
      </c>
      <c r="F51" s="104" t="s">
        <v>1040</v>
      </c>
      <c r="G51" s="104" t="s">
        <v>1042</v>
      </c>
      <c r="H51" s="399">
        <v>4181370.1</v>
      </c>
      <c r="I51" s="400">
        <v>105.29349999999999</v>
      </c>
      <c r="J51" s="401">
        <v>1.7999209068086941E-5</v>
      </c>
      <c r="K51" s="401">
        <v>1.3494801790936428E-3</v>
      </c>
      <c r="L51" s="401">
        <v>1.3494801790936428E-3</v>
      </c>
      <c r="M51" s="273"/>
      <c r="N51" s="273"/>
      <c r="O51" s="273"/>
      <c r="P51" s="152"/>
      <c r="Q51" s="179"/>
      <c r="R51" s="76"/>
      <c r="S51" s="76"/>
    </row>
    <row r="52" spans="1:19" s="1008" customFormat="1" ht="12.75" customHeight="1">
      <c r="A52" s="122" t="s">
        <v>1303</v>
      </c>
      <c r="B52" s="175" t="s">
        <v>1276</v>
      </c>
      <c r="C52" s="397" t="s">
        <v>1277</v>
      </c>
      <c r="D52" s="397" t="s">
        <v>1198</v>
      </c>
      <c r="E52" s="104" t="s">
        <v>1055</v>
      </c>
      <c r="F52" s="104" t="s">
        <v>1040</v>
      </c>
      <c r="G52" s="104" t="s">
        <v>1042</v>
      </c>
      <c r="H52" s="399">
        <v>25959121.879999999</v>
      </c>
      <c r="I52" s="400">
        <v>104.5702</v>
      </c>
      <c r="J52" s="401">
        <v>-1.3525567610034317E-3</v>
      </c>
      <c r="K52" s="401">
        <v>1.7751609667682189E-3</v>
      </c>
      <c r="L52" s="401">
        <v>1.7751609667682189E-3</v>
      </c>
      <c r="M52" s="273"/>
      <c r="N52" s="273"/>
      <c r="O52" s="273"/>
      <c r="P52" s="152"/>
      <c r="Q52" s="179"/>
      <c r="R52" s="76"/>
      <c r="S52" s="76"/>
    </row>
    <row r="53" spans="1:19" s="1008" customFormat="1" ht="12.75" customHeight="1">
      <c r="A53" s="122" t="s">
        <v>1342</v>
      </c>
      <c r="B53" s="175" t="s">
        <v>1343</v>
      </c>
      <c r="C53" s="397" t="s">
        <v>1344</v>
      </c>
      <c r="D53" s="397" t="s">
        <v>1198</v>
      </c>
      <c r="E53" s="104" t="s">
        <v>1055</v>
      </c>
      <c r="F53" s="104" t="s">
        <v>1040</v>
      </c>
      <c r="G53" s="104" t="s">
        <v>1042</v>
      </c>
      <c r="H53" s="399">
        <v>31906932.75</v>
      </c>
      <c r="I53" s="400">
        <v>104.2424</v>
      </c>
      <c r="J53" s="401">
        <v>1.5861819200320149E-3</v>
      </c>
      <c r="K53" s="401">
        <v>1.7990451222043014E-3</v>
      </c>
      <c r="L53" s="401">
        <v>1.7990451222043014E-3</v>
      </c>
      <c r="M53" s="273"/>
      <c r="N53" s="273"/>
      <c r="O53" s="273"/>
      <c r="P53" s="152"/>
      <c r="Q53" s="179"/>
      <c r="R53" s="76"/>
      <c r="S53" s="76"/>
    </row>
    <row r="54" spans="1:19" s="247" customFormat="1" ht="12.75" customHeight="1">
      <c r="A54" s="122" t="s">
        <v>1372</v>
      </c>
      <c r="B54" s="175" t="s">
        <v>1373</v>
      </c>
      <c r="C54" s="397" t="s">
        <v>1374</v>
      </c>
      <c r="D54" s="397" t="s">
        <v>1198</v>
      </c>
      <c r="E54" s="104" t="s">
        <v>1055</v>
      </c>
      <c r="F54" s="104" t="s">
        <v>1040</v>
      </c>
      <c r="G54" s="104" t="s">
        <v>1042</v>
      </c>
      <c r="H54" s="399">
        <v>26163070.5</v>
      </c>
      <c r="I54" s="400">
        <v>105.4663</v>
      </c>
      <c r="J54" s="401">
        <v>1.2892677315841095E-3</v>
      </c>
      <c r="K54" s="401">
        <v>1.2892751861997009E-3</v>
      </c>
      <c r="L54" s="401">
        <v>1.2892751861997009E-3</v>
      </c>
      <c r="M54" s="273"/>
      <c r="N54" s="273"/>
      <c r="O54" s="273"/>
      <c r="P54" s="152"/>
      <c r="Q54" s="179"/>
      <c r="R54" s="76"/>
      <c r="S54" s="76"/>
    </row>
    <row r="55" spans="1:19" s="247" customFormat="1" ht="12.75" customHeight="1">
      <c r="A55" s="122" t="s">
        <v>1477</v>
      </c>
      <c r="B55" s="175" t="s">
        <v>1490</v>
      </c>
      <c r="C55" s="397" t="s">
        <v>1491</v>
      </c>
      <c r="D55" s="397" t="s">
        <v>1198</v>
      </c>
      <c r="E55" s="104" t="s">
        <v>1055</v>
      </c>
      <c r="F55" s="104" t="s">
        <v>1040</v>
      </c>
      <c r="G55" s="104" t="s">
        <v>1042</v>
      </c>
      <c r="H55" s="399">
        <v>14233621.48</v>
      </c>
      <c r="I55" s="400">
        <v>103.5985</v>
      </c>
      <c r="J55" s="401">
        <v>-3.0765090487383517E-6</v>
      </c>
      <c r="K55" s="401">
        <v>1.4548372128992959E-3</v>
      </c>
      <c r="L55" s="401">
        <v>1.4548372128992959E-3</v>
      </c>
      <c r="M55" s="273"/>
      <c r="N55" s="273"/>
      <c r="O55" s="273"/>
      <c r="P55" s="152"/>
      <c r="Q55" s="179"/>
      <c r="R55" s="76"/>
      <c r="S55" s="76"/>
    </row>
    <row r="56" spans="1:19" ht="12.75" customHeight="1">
      <c r="A56" s="122" t="s">
        <v>1258</v>
      </c>
      <c r="B56" s="175" t="s">
        <v>1282</v>
      </c>
      <c r="C56" s="397" t="s">
        <v>1283</v>
      </c>
      <c r="D56" s="397" t="s">
        <v>1198</v>
      </c>
      <c r="E56" s="398" t="s">
        <v>1055</v>
      </c>
      <c r="F56" s="398" t="s">
        <v>1040</v>
      </c>
      <c r="G56" s="398" t="s">
        <v>1042</v>
      </c>
      <c r="H56" s="399">
        <v>18817476.800000001</v>
      </c>
      <c r="I56" s="400">
        <v>107.86199999999999</v>
      </c>
      <c r="J56" s="401">
        <v>1.350532587116593E-3</v>
      </c>
      <c r="K56" s="401">
        <v>1.6232198441410439E-3</v>
      </c>
      <c r="L56" s="401">
        <v>1.6232198441410439E-3</v>
      </c>
      <c r="M56" s="273"/>
      <c r="N56" s="273"/>
      <c r="O56" s="273"/>
      <c r="P56" s="152"/>
      <c r="Q56" s="179"/>
      <c r="R56" s="76"/>
      <c r="S56" s="76"/>
    </row>
    <row r="57" spans="1:19" s="247" customFormat="1" ht="12.75" customHeight="1">
      <c r="A57" s="122" t="s">
        <v>1260</v>
      </c>
      <c r="B57" s="175" t="s">
        <v>1276</v>
      </c>
      <c r="C57" s="397" t="s">
        <v>1277</v>
      </c>
      <c r="D57" s="397" t="s">
        <v>1198</v>
      </c>
      <c r="E57" s="398" t="s">
        <v>1055</v>
      </c>
      <c r="F57" s="398" t="s">
        <v>1040</v>
      </c>
      <c r="G57" s="398" t="s">
        <v>1042</v>
      </c>
      <c r="H57" s="399">
        <v>7067817.0099999998</v>
      </c>
      <c r="I57" s="400">
        <v>110.2159</v>
      </c>
      <c r="J57" s="401">
        <v>9.3901641832294658E-4</v>
      </c>
      <c r="K57" s="401">
        <v>1.0881402701821141E-3</v>
      </c>
      <c r="L57" s="401">
        <v>1.0881402701821141E-3</v>
      </c>
      <c r="M57" s="273"/>
      <c r="N57" s="273"/>
      <c r="O57" s="273"/>
      <c r="P57" s="152"/>
      <c r="Q57" s="179"/>
      <c r="R57" s="76"/>
      <c r="S57" s="76"/>
    </row>
    <row r="58" spans="1:19" s="247" customFormat="1" ht="12.75" customHeight="1">
      <c r="A58" s="122" t="s">
        <v>1241</v>
      </c>
      <c r="B58" s="175" t="s">
        <v>1242</v>
      </c>
      <c r="C58" s="397" t="s">
        <v>1243</v>
      </c>
      <c r="D58" s="397" t="s">
        <v>1198</v>
      </c>
      <c r="E58" s="398" t="s">
        <v>1055</v>
      </c>
      <c r="F58" s="398" t="s">
        <v>1040</v>
      </c>
      <c r="G58" s="398" t="s">
        <v>1042</v>
      </c>
      <c r="H58" s="399">
        <v>22499611.960000001</v>
      </c>
      <c r="I58" s="400">
        <v>105.0979</v>
      </c>
      <c r="J58" s="401">
        <v>2.1548213800093308E-4</v>
      </c>
      <c r="K58" s="401">
        <v>1.873187583769198E-3</v>
      </c>
      <c r="L58" s="401">
        <v>1.873187583769198E-3</v>
      </c>
      <c r="M58" s="273"/>
      <c r="N58" s="273"/>
      <c r="O58" s="273"/>
      <c r="P58" s="152"/>
      <c r="Q58" s="179"/>
      <c r="R58" s="76"/>
      <c r="S58" s="76"/>
    </row>
    <row r="59" spans="1:19" s="247" customFormat="1" ht="12.75" customHeight="1">
      <c r="A59" s="122" t="s">
        <v>1060</v>
      </c>
      <c r="B59" s="175">
        <v>84300431782</v>
      </c>
      <c r="C59" s="397" t="s">
        <v>1061</v>
      </c>
      <c r="D59" s="397" t="s">
        <v>139</v>
      </c>
      <c r="E59" s="398" t="s">
        <v>1041</v>
      </c>
      <c r="F59" s="398" t="s">
        <v>1040</v>
      </c>
      <c r="G59" s="398" t="s">
        <v>1042</v>
      </c>
      <c r="H59" s="399">
        <v>16383605.77</v>
      </c>
      <c r="I59" s="400">
        <v>35.111699999999999</v>
      </c>
      <c r="J59" s="401">
        <v>8.3155552503436203E-2</v>
      </c>
      <c r="K59" s="401">
        <v>5.6995520554873114E-2</v>
      </c>
      <c r="L59" s="401">
        <v>5.6995520554873114E-2</v>
      </c>
      <c r="M59" s="273"/>
      <c r="N59" s="273"/>
      <c r="O59" s="273"/>
      <c r="P59" s="152"/>
      <c r="Q59" s="179"/>
      <c r="R59" s="76"/>
      <c r="S59" s="76"/>
    </row>
    <row r="60" spans="1:19" s="247" customFormat="1" ht="12.75" customHeight="1">
      <c r="A60" s="122" t="s">
        <v>1628</v>
      </c>
      <c r="B60" s="175" t="s">
        <v>1062</v>
      </c>
      <c r="C60" s="397" t="s">
        <v>1063</v>
      </c>
      <c r="D60" s="397" t="s">
        <v>139</v>
      </c>
      <c r="E60" s="398" t="s">
        <v>1041</v>
      </c>
      <c r="F60" s="398" t="s">
        <v>1040</v>
      </c>
      <c r="G60" s="398" t="s">
        <v>1064</v>
      </c>
      <c r="H60" s="399">
        <v>943002.03</v>
      </c>
      <c r="I60" s="400">
        <v>31.529699999999998</v>
      </c>
      <c r="J60" s="401">
        <v>4.4242672881643186E-2</v>
      </c>
      <c r="K60" s="401">
        <v>1.7179442901797293E-2</v>
      </c>
      <c r="L60" s="401">
        <v>1.7179442901797293E-2</v>
      </c>
      <c r="M60" s="273"/>
      <c r="N60" s="273"/>
      <c r="O60" s="273"/>
      <c r="P60" s="152"/>
      <c r="Q60" s="179"/>
      <c r="R60" s="76"/>
      <c r="S60" s="76"/>
    </row>
    <row r="61" spans="1:19" s="247" customFormat="1" ht="12.75" customHeight="1">
      <c r="A61" s="103" t="s">
        <v>1068</v>
      </c>
      <c r="B61" s="402">
        <v>80921653541</v>
      </c>
      <c r="C61" s="403" t="s">
        <v>1069</v>
      </c>
      <c r="D61" s="403" t="s">
        <v>1067</v>
      </c>
      <c r="E61" s="104" t="s">
        <v>1041</v>
      </c>
      <c r="F61" s="104" t="s">
        <v>1040</v>
      </c>
      <c r="G61" s="104" t="s">
        <v>1042</v>
      </c>
      <c r="H61" s="399">
        <v>7439369.54</v>
      </c>
      <c r="I61" s="400">
        <v>26.67</v>
      </c>
      <c r="J61" s="401">
        <v>0.12758468309092419</v>
      </c>
      <c r="K61" s="401">
        <v>7.0211835331035255E-2</v>
      </c>
      <c r="L61" s="401">
        <v>7.0211835331035255E-2</v>
      </c>
      <c r="M61" s="273"/>
      <c r="N61" s="273"/>
      <c r="O61" s="273"/>
      <c r="P61" s="152"/>
      <c r="Q61" s="179"/>
      <c r="R61" s="76"/>
      <c r="S61" s="76"/>
    </row>
    <row r="62" spans="1:19" s="247" customFormat="1" ht="12.75" customHeight="1">
      <c r="A62" s="103" t="s">
        <v>1599</v>
      </c>
      <c r="B62" s="402" t="s">
        <v>1601</v>
      </c>
      <c r="C62" s="403" t="s">
        <v>1602</v>
      </c>
      <c r="D62" s="403" t="s">
        <v>1067</v>
      </c>
      <c r="E62" s="104" t="s">
        <v>1055</v>
      </c>
      <c r="F62" s="104" t="s">
        <v>1040</v>
      </c>
      <c r="G62" s="104" t="s">
        <v>1042</v>
      </c>
      <c r="H62" s="399">
        <v>1096829.57</v>
      </c>
      <c r="I62" s="400">
        <v>99.784300000000002</v>
      </c>
      <c r="J62" s="401">
        <v>1.4768646317626644E-3</v>
      </c>
      <c r="K62" s="401">
        <v>1.4763562203674585E-3</v>
      </c>
      <c r="L62" s="401">
        <v>1.4763562203674585E-3</v>
      </c>
      <c r="M62" s="273"/>
      <c r="N62" s="273"/>
      <c r="O62" s="273"/>
      <c r="P62" s="152"/>
      <c r="Q62" s="179"/>
      <c r="R62" s="76"/>
      <c r="S62" s="76"/>
    </row>
    <row r="63" spans="1:19" s="247" customFormat="1" ht="12.75" customHeight="1">
      <c r="A63" s="408" t="s">
        <v>1070</v>
      </c>
      <c r="B63" s="402">
        <v>43449016606</v>
      </c>
      <c r="C63" s="403" t="s">
        <v>1071</v>
      </c>
      <c r="D63" s="403" t="s">
        <v>1067</v>
      </c>
      <c r="E63" s="104" t="s">
        <v>1043</v>
      </c>
      <c r="F63" s="104" t="s">
        <v>1040</v>
      </c>
      <c r="G63" s="104" t="s">
        <v>1042</v>
      </c>
      <c r="H63" s="399">
        <v>15413382.310000001</v>
      </c>
      <c r="I63" s="400">
        <v>21.238600000000002</v>
      </c>
      <c r="J63" s="401">
        <v>3.6239164722802863E-2</v>
      </c>
      <c r="K63" s="401">
        <v>3.3533662619528615E-2</v>
      </c>
      <c r="L63" s="401">
        <v>3.3533662619528615E-2</v>
      </c>
      <c r="M63" s="273"/>
      <c r="N63" s="273"/>
      <c r="O63" s="273"/>
      <c r="P63" s="152"/>
      <c r="Q63" s="179"/>
      <c r="R63" s="76"/>
      <c r="S63" s="76"/>
    </row>
    <row r="64" spans="1:19" s="247" customFormat="1" ht="12.75" customHeight="1">
      <c r="A64" s="408" t="s">
        <v>1304</v>
      </c>
      <c r="B64" s="402" t="s">
        <v>1072</v>
      </c>
      <c r="C64" s="403" t="s">
        <v>1073</v>
      </c>
      <c r="D64" s="403" t="s">
        <v>1067</v>
      </c>
      <c r="E64" s="104" t="s">
        <v>1045</v>
      </c>
      <c r="F64" s="104" t="s">
        <v>1040</v>
      </c>
      <c r="G64" s="104" t="s">
        <v>1042</v>
      </c>
      <c r="H64" s="399">
        <v>7078130.2999999998</v>
      </c>
      <c r="I64" s="400">
        <v>19.231400000000001</v>
      </c>
      <c r="J64" s="401">
        <v>6.9525407122246197E-3</v>
      </c>
      <c r="K64" s="401">
        <v>1.8650107316260378E-3</v>
      </c>
      <c r="L64" s="401">
        <v>1.8650107316260378E-3</v>
      </c>
      <c r="M64" s="273"/>
      <c r="N64" s="273"/>
      <c r="O64" s="273"/>
      <c r="P64" s="152"/>
      <c r="Q64" s="179"/>
      <c r="R64" s="76"/>
      <c r="S64" s="76"/>
    </row>
    <row r="65" spans="1:19" s="247" customFormat="1" ht="12.75" customHeight="1">
      <c r="A65" s="408" t="s">
        <v>1074</v>
      </c>
      <c r="B65" s="402" t="s">
        <v>1075</v>
      </c>
      <c r="C65" s="403" t="s">
        <v>1076</v>
      </c>
      <c r="D65" s="403" t="s">
        <v>1067</v>
      </c>
      <c r="E65" s="104" t="s">
        <v>1045</v>
      </c>
      <c r="F65" s="104" t="s">
        <v>1040</v>
      </c>
      <c r="G65" s="104" t="s">
        <v>1042</v>
      </c>
      <c r="H65" s="399">
        <v>21892743.68</v>
      </c>
      <c r="I65" s="400">
        <v>166.9828</v>
      </c>
      <c r="J65" s="401">
        <v>-3.1389637822162308E-3</v>
      </c>
      <c r="K65" s="401">
        <v>-1.9109098788123724E-3</v>
      </c>
      <c r="L65" s="401">
        <v>-1.9109098788123724E-3</v>
      </c>
      <c r="M65" s="273"/>
      <c r="N65" s="273"/>
      <c r="O65" s="273"/>
      <c r="P65" s="152"/>
      <c r="Q65" s="179"/>
      <c r="R65" s="76"/>
      <c r="S65" s="76"/>
    </row>
    <row r="66" spans="1:19" s="1008" customFormat="1" ht="12.75" customHeight="1">
      <c r="A66" s="122" t="s">
        <v>1629</v>
      </c>
      <c r="B66" s="175" t="s">
        <v>1065</v>
      </c>
      <c r="C66" s="397" t="s">
        <v>1066</v>
      </c>
      <c r="D66" s="397" t="s">
        <v>1067</v>
      </c>
      <c r="E66" s="398" t="s">
        <v>1043</v>
      </c>
      <c r="F66" s="398" t="s">
        <v>1040</v>
      </c>
      <c r="G66" s="398" t="s">
        <v>1042</v>
      </c>
      <c r="H66" s="399">
        <v>5629250.5199999996</v>
      </c>
      <c r="I66" s="400">
        <v>107.8366</v>
      </c>
      <c r="J66" s="401">
        <v>-7.7064409512048737E-3</v>
      </c>
      <c r="K66" s="401">
        <v>4.4205584843799439E-3</v>
      </c>
      <c r="L66" s="401">
        <v>4.4205584843799439E-3</v>
      </c>
      <c r="M66" s="273"/>
      <c r="N66" s="273"/>
      <c r="O66" s="273"/>
      <c r="P66" s="152"/>
      <c r="Q66" s="179"/>
      <c r="R66" s="76"/>
      <c r="S66" s="76"/>
    </row>
    <row r="67" spans="1:19" s="247" customFormat="1" ht="12.75" customHeight="1">
      <c r="A67" s="408" t="s">
        <v>1077</v>
      </c>
      <c r="B67" s="402">
        <v>99792542550</v>
      </c>
      <c r="C67" s="403" t="s">
        <v>1078</v>
      </c>
      <c r="D67" s="403" t="s">
        <v>111</v>
      </c>
      <c r="E67" s="104" t="s">
        <v>1043</v>
      </c>
      <c r="F67" s="104" t="s">
        <v>113</v>
      </c>
      <c r="G67" s="104" t="s">
        <v>1042</v>
      </c>
      <c r="H67" s="399">
        <v>15541562.050000001</v>
      </c>
      <c r="I67" s="400">
        <v>18.547999999999998</v>
      </c>
      <c r="J67" s="401">
        <v>2.7820195734343134E-2</v>
      </c>
      <c r="K67" s="401">
        <v>2.9626463420726834E-2</v>
      </c>
      <c r="L67" s="401">
        <v>2.9626463420726834E-2</v>
      </c>
      <c r="M67" s="273"/>
      <c r="N67" s="273"/>
      <c r="O67" s="273"/>
      <c r="P67" s="152"/>
      <c r="Q67" s="179"/>
      <c r="R67" s="76"/>
      <c r="S67" s="76"/>
    </row>
    <row r="68" spans="1:19" s="247" customFormat="1" ht="12.75" customHeight="1">
      <c r="A68" s="408" t="s">
        <v>1040</v>
      </c>
      <c r="B68" s="402" t="s">
        <v>1040</v>
      </c>
      <c r="C68" s="403" t="s">
        <v>1040</v>
      </c>
      <c r="D68" s="403" t="s">
        <v>1040</v>
      </c>
      <c r="E68" s="104" t="s">
        <v>1040</v>
      </c>
      <c r="F68" s="104" t="s">
        <v>114</v>
      </c>
      <c r="G68" s="104" t="s">
        <v>1042</v>
      </c>
      <c r="H68" s="399">
        <v>5604637.9500000002</v>
      </c>
      <c r="I68" s="400">
        <v>17.7865</v>
      </c>
      <c r="J68" s="401">
        <v>2.7444876762189097E-2</v>
      </c>
      <c r="K68" s="401">
        <v>2.9198178441027789E-2</v>
      </c>
      <c r="L68" s="401">
        <v>2.9198178441027789E-2</v>
      </c>
      <c r="M68" s="273"/>
      <c r="N68" s="273"/>
      <c r="O68" s="273"/>
      <c r="P68" s="152"/>
      <c r="Q68" s="179"/>
      <c r="R68" s="76"/>
      <c r="S68" s="76"/>
    </row>
    <row r="69" spans="1:19" s="247" customFormat="1" ht="12.75" customHeight="1">
      <c r="A69" s="408" t="s">
        <v>1040</v>
      </c>
      <c r="B69" s="402" t="s">
        <v>1040</v>
      </c>
      <c r="C69" s="403" t="s">
        <v>1040</v>
      </c>
      <c r="D69" s="403" t="s">
        <v>1040</v>
      </c>
      <c r="E69" s="104" t="s">
        <v>1040</v>
      </c>
      <c r="F69" s="104" t="s">
        <v>115</v>
      </c>
      <c r="G69" s="104" t="s">
        <v>1042</v>
      </c>
      <c r="H69" s="399">
        <v>1703239.4</v>
      </c>
      <c r="I69" s="400">
        <v>18.465399999999999</v>
      </c>
      <c r="J69" s="401">
        <v>6.9305818790720286E-2</v>
      </c>
      <c r="K69" s="401">
        <v>2.9837594253335098E-2</v>
      </c>
      <c r="L69" s="401">
        <v>2.9837594253335098E-2</v>
      </c>
      <c r="M69" s="273"/>
      <c r="N69" s="273"/>
      <c r="O69" s="273"/>
      <c r="P69" s="152"/>
      <c r="Q69" s="179"/>
      <c r="R69" s="76"/>
      <c r="S69" s="76"/>
    </row>
    <row r="70" spans="1:19" s="247" customFormat="1" ht="12.75" customHeight="1">
      <c r="A70" s="408" t="s">
        <v>1357</v>
      </c>
      <c r="B70" s="402" t="s">
        <v>1358</v>
      </c>
      <c r="C70" s="403" t="s">
        <v>1359</v>
      </c>
      <c r="D70" s="403" t="s">
        <v>111</v>
      </c>
      <c r="E70" s="104" t="s">
        <v>1041</v>
      </c>
      <c r="F70" s="104" t="s">
        <v>113</v>
      </c>
      <c r="G70" s="104" t="s">
        <v>1042</v>
      </c>
      <c r="H70" s="399">
        <v>11308211.140000001</v>
      </c>
      <c r="I70" s="400">
        <v>14.5837</v>
      </c>
      <c r="J70" s="401">
        <v>3.9089674833671983E-2</v>
      </c>
      <c r="K70" s="401">
        <v>1.5358801372962638E-2</v>
      </c>
      <c r="L70" s="401">
        <v>1.5358801372962638E-2</v>
      </c>
      <c r="M70" s="273"/>
      <c r="N70" s="273"/>
      <c r="O70" s="273"/>
      <c r="P70" s="152"/>
      <c r="Q70" s="179"/>
      <c r="R70" s="76"/>
      <c r="S70" s="76"/>
    </row>
    <row r="71" spans="1:19" s="247" customFormat="1" ht="12.75" customHeight="1">
      <c r="A71" s="408" t="s">
        <v>1040</v>
      </c>
      <c r="B71" s="402" t="s">
        <v>1040</v>
      </c>
      <c r="C71" s="403" t="s">
        <v>1040</v>
      </c>
      <c r="D71" s="403" t="s">
        <v>1040</v>
      </c>
      <c r="E71" s="104" t="s">
        <v>1040</v>
      </c>
      <c r="F71" s="104" t="s">
        <v>114</v>
      </c>
      <c r="G71" s="104" t="s">
        <v>1042</v>
      </c>
      <c r="H71" s="399">
        <v>6005808.79</v>
      </c>
      <c r="I71" s="400">
        <v>72.5779</v>
      </c>
      <c r="J71" s="401">
        <v>1.1421496487746374E-2</v>
      </c>
      <c r="K71" s="401">
        <v>1.5852687300634161E-2</v>
      </c>
      <c r="L71" s="401">
        <v>1.5852687300634161E-2</v>
      </c>
      <c r="M71" s="273"/>
      <c r="N71" s="273"/>
      <c r="O71" s="273"/>
      <c r="P71" s="152"/>
      <c r="Q71" s="179"/>
      <c r="R71" s="76"/>
      <c r="S71" s="76"/>
    </row>
    <row r="72" spans="1:19" ht="12.75" customHeight="1">
      <c r="A72" s="103" t="s">
        <v>1079</v>
      </c>
      <c r="B72" s="402">
        <v>48827873221</v>
      </c>
      <c r="C72" s="403" t="s">
        <v>1080</v>
      </c>
      <c r="D72" s="403" t="s">
        <v>111</v>
      </c>
      <c r="E72" s="104" t="s">
        <v>1045</v>
      </c>
      <c r="F72" s="104" t="s">
        <v>113</v>
      </c>
      <c r="G72" s="104" t="s">
        <v>1042</v>
      </c>
      <c r="H72" s="399">
        <v>9408090.25</v>
      </c>
      <c r="I72" s="400">
        <v>225.10230000000001</v>
      </c>
      <c r="J72" s="401">
        <v>-3.3101097434731774E-2</v>
      </c>
      <c r="K72" s="401">
        <v>-1.8101152717944213E-3</v>
      </c>
      <c r="L72" s="401">
        <v>-1.8101152717944213E-3</v>
      </c>
      <c r="M72" s="273"/>
      <c r="N72" s="273"/>
      <c r="O72" s="273"/>
      <c r="P72" s="152"/>
      <c r="Q72" s="179"/>
      <c r="R72" s="76"/>
      <c r="S72" s="76"/>
    </row>
    <row r="73" spans="1:19" ht="12.75" customHeight="1">
      <c r="A73" s="408" t="s">
        <v>1040</v>
      </c>
      <c r="B73" s="402" t="s">
        <v>1040</v>
      </c>
      <c r="C73" s="403" t="s">
        <v>1040</v>
      </c>
      <c r="D73" s="403" t="s">
        <v>1040</v>
      </c>
      <c r="E73" s="104" t="s">
        <v>1040</v>
      </c>
      <c r="F73" s="104" t="s">
        <v>114</v>
      </c>
      <c r="G73" s="104" t="s">
        <v>1042</v>
      </c>
      <c r="H73" s="399">
        <v>5201750.38</v>
      </c>
      <c r="I73" s="400">
        <v>214.1893</v>
      </c>
      <c r="J73" s="401">
        <v>-2.2225429496764981E-2</v>
      </c>
      <c r="K73" s="401">
        <v>-2.2359974155595763E-3</v>
      </c>
      <c r="L73" s="401">
        <v>-2.2359974155595763E-3</v>
      </c>
      <c r="M73" s="273"/>
      <c r="N73" s="273"/>
      <c r="O73" s="273"/>
      <c r="P73" s="152"/>
      <c r="Q73" s="179"/>
      <c r="R73" s="76"/>
      <c r="S73" s="76"/>
    </row>
    <row r="74" spans="1:19" ht="12.75" customHeight="1">
      <c r="A74" s="103" t="s">
        <v>1040</v>
      </c>
      <c r="B74" s="175" t="s">
        <v>1040</v>
      </c>
      <c r="C74" s="397" t="s">
        <v>1040</v>
      </c>
      <c r="D74" s="403" t="s">
        <v>1040</v>
      </c>
      <c r="E74" s="104" t="s">
        <v>1040</v>
      </c>
      <c r="F74" s="104" t="s">
        <v>115</v>
      </c>
      <c r="G74" s="104" t="s">
        <v>1042</v>
      </c>
      <c r="H74" s="404">
        <v>1016770.67</v>
      </c>
      <c r="I74" s="405">
        <v>220.3023</v>
      </c>
      <c r="J74" s="401">
        <v>8.0672692144201363E-3</v>
      </c>
      <c r="K74" s="401">
        <v>-1.5997802907975478E-3</v>
      </c>
      <c r="L74" s="401">
        <v>-1.5997802907975478E-3</v>
      </c>
      <c r="M74" s="273"/>
      <c r="N74" s="273"/>
      <c r="O74" s="273"/>
      <c r="P74" s="152"/>
      <c r="Q74" s="179"/>
      <c r="R74" s="76"/>
      <c r="S74" s="76"/>
    </row>
    <row r="75" spans="1:19" ht="12.75" customHeight="1">
      <c r="A75" s="103" t="s">
        <v>1081</v>
      </c>
      <c r="B75" s="175" t="s">
        <v>1082</v>
      </c>
      <c r="C75" s="397" t="s">
        <v>928</v>
      </c>
      <c r="D75" s="403" t="s">
        <v>111</v>
      </c>
      <c r="E75" s="104" t="s">
        <v>1041</v>
      </c>
      <c r="F75" s="104" t="s">
        <v>113</v>
      </c>
      <c r="G75" s="104" t="s">
        <v>1042</v>
      </c>
      <c r="H75" s="399">
        <v>8063401.8200000003</v>
      </c>
      <c r="I75" s="400">
        <v>29.967700000000001</v>
      </c>
      <c r="J75" s="401">
        <v>0.17156042235282731</v>
      </c>
      <c r="K75" s="401">
        <v>9.3743612952202904E-2</v>
      </c>
      <c r="L75" s="401">
        <v>9.3743612952202904E-2</v>
      </c>
      <c r="M75" s="273"/>
      <c r="N75" s="273"/>
      <c r="O75" s="273"/>
      <c r="P75" s="152"/>
      <c r="Q75" s="179"/>
      <c r="R75" s="76"/>
      <c r="S75" s="76"/>
    </row>
    <row r="76" spans="1:19" ht="12.75" customHeight="1">
      <c r="A76" s="408" t="s">
        <v>1040</v>
      </c>
      <c r="B76" s="175" t="s">
        <v>1040</v>
      </c>
      <c r="C76" s="397" t="s">
        <v>1040</v>
      </c>
      <c r="D76" s="397" t="s">
        <v>1040</v>
      </c>
      <c r="E76" s="104" t="s">
        <v>1040</v>
      </c>
      <c r="F76" s="104" t="s">
        <v>114</v>
      </c>
      <c r="G76" s="104" t="s">
        <v>1042</v>
      </c>
      <c r="H76" s="399">
        <v>98676.25</v>
      </c>
      <c r="I76" s="400">
        <v>29.965499999999999</v>
      </c>
      <c r="J76" s="401">
        <v>9.3746432275923608E-2</v>
      </c>
      <c r="K76" s="401">
        <v>9.3747148420818327E-2</v>
      </c>
      <c r="L76" s="401">
        <v>9.3747148420818327E-2</v>
      </c>
      <c r="M76" s="273"/>
      <c r="N76" s="273"/>
      <c r="O76" s="273"/>
      <c r="P76" s="152"/>
      <c r="Q76" s="179"/>
      <c r="R76" s="76"/>
      <c r="S76" s="76"/>
    </row>
    <row r="77" spans="1:19" ht="12.75" customHeight="1">
      <c r="A77" s="408" t="s">
        <v>1262</v>
      </c>
      <c r="B77" s="175" t="s">
        <v>1288</v>
      </c>
      <c r="C77" s="397" t="s">
        <v>1289</v>
      </c>
      <c r="D77" s="397" t="s">
        <v>111</v>
      </c>
      <c r="E77" s="104" t="s">
        <v>1043</v>
      </c>
      <c r="F77" s="104" t="s">
        <v>113</v>
      </c>
      <c r="G77" s="104" t="s">
        <v>1064</v>
      </c>
      <c r="H77" s="399">
        <v>1515913.32</v>
      </c>
      <c r="I77" s="400">
        <v>118.2376</v>
      </c>
      <c r="J77" s="401">
        <v>3.8538268894617644E-2</v>
      </c>
      <c r="K77" s="401">
        <v>2.4660339623173266E-2</v>
      </c>
      <c r="L77" s="401">
        <v>2.4660339623173266E-2</v>
      </c>
      <c r="M77" s="273"/>
      <c r="N77" s="273"/>
      <c r="O77" s="273"/>
      <c r="P77" s="152"/>
      <c r="Q77" s="179"/>
      <c r="R77" s="76"/>
      <c r="S77" s="76"/>
    </row>
    <row r="78" spans="1:19" ht="12.75" customHeight="1">
      <c r="A78" s="103" t="s">
        <v>1040</v>
      </c>
      <c r="B78" s="175" t="s">
        <v>1040</v>
      </c>
      <c r="C78" s="397" t="s">
        <v>1040</v>
      </c>
      <c r="D78" s="397" t="s">
        <v>1040</v>
      </c>
      <c r="E78" s="104" t="s">
        <v>1040</v>
      </c>
      <c r="F78" s="104" t="s">
        <v>114</v>
      </c>
      <c r="G78" s="104" t="s">
        <v>1064</v>
      </c>
      <c r="H78" s="399">
        <v>0</v>
      </c>
      <c r="I78" s="400">
        <v>0</v>
      </c>
      <c r="J78" s="401" t="s">
        <v>1040</v>
      </c>
      <c r="K78" s="401" t="s">
        <v>1040</v>
      </c>
      <c r="L78" s="401" t="s">
        <v>1040</v>
      </c>
      <c r="M78" s="273"/>
      <c r="N78" s="273"/>
      <c r="O78" s="273"/>
      <c r="P78" s="152"/>
      <c r="Q78" s="179"/>
      <c r="R78" s="76"/>
      <c r="S78" s="76"/>
    </row>
    <row r="79" spans="1:19" ht="12.75" customHeight="1">
      <c r="A79" s="122" t="s">
        <v>1040</v>
      </c>
      <c r="B79" s="175" t="s">
        <v>1040</v>
      </c>
      <c r="C79" s="397" t="s">
        <v>1040</v>
      </c>
      <c r="D79" s="397" t="s">
        <v>1040</v>
      </c>
      <c r="E79" s="406" t="s">
        <v>1040</v>
      </c>
      <c r="F79" s="406" t="s">
        <v>115</v>
      </c>
      <c r="G79" s="406" t="s">
        <v>1064</v>
      </c>
      <c r="H79" s="399">
        <v>0</v>
      </c>
      <c r="I79" s="400">
        <v>0</v>
      </c>
      <c r="J79" s="401" t="s">
        <v>1040</v>
      </c>
      <c r="K79" s="401" t="s">
        <v>1040</v>
      </c>
      <c r="L79" s="401" t="s">
        <v>1040</v>
      </c>
      <c r="M79" s="273"/>
      <c r="N79" s="273"/>
      <c r="O79" s="273"/>
      <c r="P79" s="152"/>
      <c r="Q79" s="179"/>
      <c r="R79" s="76"/>
      <c r="S79" s="76"/>
    </row>
    <row r="80" spans="1:19" ht="12.75" customHeight="1">
      <c r="A80" s="103" t="s">
        <v>1556</v>
      </c>
      <c r="B80" s="175" t="s">
        <v>1557</v>
      </c>
      <c r="C80" s="397" t="s">
        <v>1558</v>
      </c>
      <c r="D80" s="397" t="s">
        <v>111</v>
      </c>
      <c r="E80" s="104" t="s">
        <v>1045</v>
      </c>
      <c r="F80" s="104" t="s">
        <v>1040</v>
      </c>
      <c r="G80" s="104" t="s">
        <v>1042</v>
      </c>
      <c r="H80" s="105">
        <v>1303281.78</v>
      </c>
      <c r="I80" s="106">
        <v>10.0664</v>
      </c>
      <c r="J80" s="401">
        <v>-0.79714159341321977</v>
      </c>
      <c r="K80" s="401">
        <v>-8.7638103865923522E-3</v>
      </c>
      <c r="L80" s="401">
        <v>-8.7638103865923522E-3</v>
      </c>
      <c r="M80" s="273"/>
      <c r="N80" s="273"/>
      <c r="O80" s="273"/>
      <c r="P80" s="152"/>
      <c r="Q80" s="179"/>
      <c r="R80" s="76"/>
      <c r="S80" s="76"/>
    </row>
    <row r="81" spans="1:19" ht="12.75" customHeight="1">
      <c r="A81" s="103" t="s">
        <v>1415</v>
      </c>
      <c r="B81" s="175" t="s">
        <v>1458</v>
      </c>
      <c r="C81" s="397" t="s">
        <v>1418</v>
      </c>
      <c r="D81" s="397" t="s">
        <v>111</v>
      </c>
      <c r="E81" s="104" t="s">
        <v>1416</v>
      </c>
      <c r="F81" s="104" t="s">
        <v>1040</v>
      </c>
      <c r="G81" s="104" t="s">
        <v>1042</v>
      </c>
      <c r="H81" s="105">
        <v>33530398.079999998</v>
      </c>
      <c r="I81" s="106">
        <v>104.3878</v>
      </c>
      <c r="J81" s="401">
        <v>8.3344959741122882E-3</v>
      </c>
      <c r="K81" s="401">
        <v>2.3448392412015462E-3</v>
      </c>
      <c r="L81" s="401">
        <v>2.3448392412015462E-3</v>
      </c>
      <c r="M81" s="273"/>
      <c r="N81" s="273"/>
      <c r="O81" s="273"/>
      <c r="P81" s="152"/>
      <c r="Q81" s="179"/>
      <c r="R81" s="76"/>
      <c r="S81" s="76"/>
    </row>
    <row r="82" spans="1:19" ht="12.75" customHeight="1">
      <c r="A82" s="103" t="s">
        <v>1085</v>
      </c>
      <c r="B82" s="175">
        <v>61691616181</v>
      </c>
      <c r="C82" s="397" t="s">
        <v>1086</v>
      </c>
      <c r="D82" s="397" t="s">
        <v>111</v>
      </c>
      <c r="E82" s="104" t="s">
        <v>1041</v>
      </c>
      <c r="F82" s="104" t="s">
        <v>113</v>
      </c>
      <c r="G82" s="104" t="s">
        <v>1042</v>
      </c>
      <c r="H82" s="105">
        <v>21889107.620000001</v>
      </c>
      <c r="I82" s="106">
        <v>21.376200000000001</v>
      </c>
      <c r="J82" s="401">
        <v>7.3210903401055738E-2</v>
      </c>
      <c r="K82" s="401">
        <v>4.6186222929156973E-2</v>
      </c>
      <c r="L82" s="401">
        <v>4.6186222929156973E-2</v>
      </c>
      <c r="M82" s="273"/>
      <c r="N82" s="273"/>
      <c r="O82" s="273"/>
      <c r="P82" s="152"/>
      <c r="Q82" s="179"/>
      <c r="R82" s="76"/>
      <c r="S82" s="76"/>
    </row>
    <row r="83" spans="1:19" ht="12.75" customHeight="1">
      <c r="A83" s="103" t="s">
        <v>1040</v>
      </c>
      <c r="B83" s="402" t="s">
        <v>1040</v>
      </c>
      <c r="C83" s="403" t="s">
        <v>1040</v>
      </c>
      <c r="D83" s="403" t="s">
        <v>1040</v>
      </c>
      <c r="E83" s="104" t="s">
        <v>1040</v>
      </c>
      <c r="F83" s="104" t="s">
        <v>114</v>
      </c>
      <c r="G83" s="104" t="s">
        <v>1042</v>
      </c>
      <c r="H83" s="399">
        <v>9356266.8000000007</v>
      </c>
      <c r="I83" s="407">
        <v>20.117699999999999</v>
      </c>
      <c r="J83" s="401">
        <v>5.4604262232239353E-2</v>
      </c>
      <c r="K83" s="401">
        <v>4.5341411580090529E-2</v>
      </c>
      <c r="L83" s="401">
        <v>4.5341411580090529E-2</v>
      </c>
      <c r="M83" s="273"/>
      <c r="N83" s="273"/>
      <c r="O83" s="273"/>
      <c r="P83" s="152"/>
      <c r="Q83" s="179"/>
      <c r="R83" s="76"/>
      <c r="S83" s="76"/>
    </row>
    <row r="84" spans="1:19" ht="12.75" customHeight="1">
      <c r="A84" s="122" t="s">
        <v>1040</v>
      </c>
      <c r="B84" s="402" t="s">
        <v>1040</v>
      </c>
      <c r="C84" s="403" t="s">
        <v>1040</v>
      </c>
      <c r="D84" s="403" t="s">
        <v>1040</v>
      </c>
      <c r="E84" s="104" t="s">
        <v>1040</v>
      </c>
      <c r="F84" s="104" t="s">
        <v>115</v>
      </c>
      <c r="G84" s="104" t="s">
        <v>1042</v>
      </c>
      <c r="H84" s="399">
        <v>385921.32</v>
      </c>
      <c r="I84" s="407">
        <v>21.536300000000001</v>
      </c>
      <c r="J84" s="401">
        <v>9.4899971560842289E-2</v>
      </c>
      <c r="K84" s="401">
        <v>4.6599667596489258E-2</v>
      </c>
      <c r="L84" s="401">
        <v>4.6599667596489258E-2</v>
      </c>
      <c r="M84" s="273"/>
      <c r="N84" s="273"/>
      <c r="O84" s="273"/>
      <c r="P84" s="152"/>
      <c r="Q84" s="179"/>
      <c r="R84" s="76"/>
      <c r="S84" s="76"/>
    </row>
    <row r="85" spans="1:19" s="247" customFormat="1" ht="13.5" customHeight="1">
      <c r="A85" s="103" t="s">
        <v>1040</v>
      </c>
      <c r="B85" s="402" t="s">
        <v>1040</v>
      </c>
      <c r="C85" s="403" t="s">
        <v>1040</v>
      </c>
      <c r="D85" s="403" t="s">
        <v>1040</v>
      </c>
      <c r="E85" s="104" t="s">
        <v>1040</v>
      </c>
      <c r="F85" s="104" t="s">
        <v>1041</v>
      </c>
      <c r="G85" s="104" t="s">
        <v>1042</v>
      </c>
      <c r="H85" s="399">
        <v>49316.98</v>
      </c>
      <c r="I85" s="407">
        <v>22.4893</v>
      </c>
      <c r="J85" s="401">
        <v>3.0831956576993669E-2</v>
      </c>
      <c r="K85" s="401">
        <v>4.7026891131885851E-2</v>
      </c>
      <c r="L85" s="401">
        <v>4.7026891131885851E-2</v>
      </c>
      <c r="M85" s="273"/>
      <c r="N85" s="273"/>
      <c r="O85" s="273"/>
      <c r="P85" s="152"/>
      <c r="Q85" s="179"/>
      <c r="R85" s="76"/>
      <c r="S85" s="76"/>
    </row>
    <row r="86" spans="1:19" s="247" customFormat="1" ht="13.5" customHeight="1">
      <c r="A86" s="103" t="s">
        <v>1087</v>
      </c>
      <c r="B86" s="402" t="s">
        <v>1088</v>
      </c>
      <c r="C86" s="403" t="s">
        <v>1089</v>
      </c>
      <c r="D86" s="403" t="s">
        <v>111</v>
      </c>
      <c r="E86" s="104" t="s">
        <v>1041</v>
      </c>
      <c r="F86" s="104" t="s">
        <v>113</v>
      </c>
      <c r="G86" s="104" t="s">
        <v>1064</v>
      </c>
      <c r="H86" s="399">
        <v>12615965.74</v>
      </c>
      <c r="I86" s="407">
        <v>117.0707</v>
      </c>
      <c r="J86" s="401">
        <v>4.1368015992286455E-2</v>
      </c>
      <c r="K86" s="401">
        <v>1.8699261417964408E-2</v>
      </c>
      <c r="L86" s="401">
        <v>1.8699261417964408E-2</v>
      </c>
      <c r="M86" s="273"/>
      <c r="N86" s="273"/>
      <c r="O86" s="273"/>
      <c r="P86" s="152"/>
      <c r="Q86" s="179"/>
      <c r="R86" s="76"/>
      <c r="S86" s="76"/>
    </row>
    <row r="87" spans="1:19" s="247" customFormat="1" ht="13.5" customHeight="1">
      <c r="A87" s="103" t="s">
        <v>1040</v>
      </c>
      <c r="B87" s="402" t="s">
        <v>1040</v>
      </c>
      <c r="C87" s="403" t="s">
        <v>1040</v>
      </c>
      <c r="D87" s="403" t="s">
        <v>1040</v>
      </c>
      <c r="E87" s="104" t="s">
        <v>1040</v>
      </c>
      <c r="F87" s="104" t="s">
        <v>114</v>
      </c>
      <c r="G87" s="104" t="s">
        <v>1064</v>
      </c>
      <c r="H87" s="399">
        <v>8447659.7200000007</v>
      </c>
      <c r="I87" s="407">
        <v>112.7817</v>
      </c>
      <c r="J87" s="401">
        <v>2.5903173716678607E-2</v>
      </c>
      <c r="K87" s="401">
        <v>1.7863544823344846E-2</v>
      </c>
      <c r="L87" s="401">
        <v>1.7863544823344846E-2</v>
      </c>
      <c r="M87" s="273"/>
      <c r="N87" s="273"/>
      <c r="O87" s="273"/>
      <c r="P87" s="152"/>
      <c r="Q87" s="179"/>
      <c r="R87" s="76"/>
      <c r="S87" s="76"/>
    </row>
    <row r="88" spans="1:19" s="247" customFormat="1" ht="13.5" customHeight="1">
      <c r="A88" s="103" t="s">
        <v>1040</v>
      </c>
      <c r="B88" s="402" t="s">
        <v>1040</v>
      </c>
      <c r="C88" s="403" t="s">
        <v>1040</v>
      </c>
      <c r="D88" s="403" t="s">
        <v>1040</v>
      </c>
      <c r="E88" s="104" t="s">
        <v>1040</v>
      </c>
      <c r="F88" s="104" t="s">
        <v>115</v>
      </c>
      <c r="G88" s="104" t="s">
        <v>1064</v>
      </c>
      <c r="H88" s="399">
        <v>1208784.3799999999</v>
      </c>
      <c r="I88" s="407">
        <v>117.5509</v>
      </c>
      <c r="J88" s="401">
        <v>8.65379516035647E-2</v>
      </c>
      <c r="K88" s="401">
        <v>1.9115409383913207E-2</v>
      </c>
      <c r="L88" s="401">
        <v>1.9115409383913207E-2</v>
      </c>
      <c r="M88" s="273"/>
      <c r="N88" s="273"/>
      <c r="O88" s="273"/>
      <c r="P88" s="152"/>
      <c r="Q88" s="179"/>
      <c r="R88" s="76"/>
      <c r="S88" s="76"/>
    </row>
    <row r="89" spans="1:19" ht="13.5" customHeight="1">
      <c r="A89" s="408" t="s">
        <v>1040</v>
      </c>
      <c r="B89" s="402" t="s">
        <v>1040</v>
      </c>
      <c r="C89" s="403" t="s">
        <v>1040</v>
      </c>
      <c r="D89" s="403" t="s">
        <v>1040</v>
      </c>
      <c r="E89" s="104" t="s">
        <v>1040</v>
      </c>
      <c r="F89" s="104" t="s">
        <v>1041</v>
      </c>
      <c r="G89" s="104" t="s">
        <v>1064</v>
      </c>
      <c r="H89" s="399">
        <v>389019.78</v>
      </c>
      <c r="I89" s="407">
        <v>121.71559999999999</v>
      </c>
      <c r="J89" s="401">
        <v>1.7955960963452311E-2</v>
      </c>
      <c r="K89" s="401">
        <v>1.9537408768017794E-2</v>
      </c>
      <c r="L89" s="401">
        <v>1.9537408768017794E-2</v>
      </c>
      <c r="M89" s="273"/>
      <c r="N89" s="273"/>
      <c r="O89" s="273"/>
      <c r="P89" s="152"/>
      <c r="Q89" s="179"/>
      <c r="R89" s="76"/>
      <c r="S89" s="76"/>
    </row>
    <row r="90" spans="1:19" s="247" customFormat="1" ht="12.75" customHeight="1">
      <c r="A90" s="408" t="s">
        <v>1090</v>
      </c>
      <c r="B90" s="402" t="s">
        <v>1091</v>
      </c>
      <c r="C90" s="403" t="s">
        <v>1092</v>
      </c>
      <c r="D90" s="403" t="s">
        <v>111</v>
      </c>
      <c r="E90" s="104" t="s">
        <v>1055</v>
      </c>
      <c r="F90" s="104" t="s">
        <v>113</v>
      </c>
      <c r="G90" s="104" t="s">
        <v>1042</v>
      </c>
      <c r="H90" s="399">
        <v>2484644.2200000002</v>
      </c>
      <c r="I90" s="407">
        <v>119.5448</v>
      </c>
      <c r="J90" s="401">
        <v>-4.0354964955828798E-3</v>
      </c>
      <c r="K90" s="401">
        <v>8.7394132602474084E-3</v>
      </c>
      <c r="L90" s="401">
        <v>8.7394132602474084E-3</v>
      </c>
      <c r="M90" s="273"/>
      <c r="N90" s="273"/>
      <c r="O90" s="273"/>
      <c r="P90" s="152"/>
      <c r="Q90" s="179"/>
      <c r="R90" s="76"/>
      <c r="S90" s="76"/>
    </row>
    <row r="91" spans="1:19" ht="12.75" customHeight="1">
      <c r="A91" s="122" t="s">
        <v>1040</v>
      </c>
      <c r="B91" s="402" t="s">
        <v>1040</v>
      </c>
      <c r="C91" s="403" t="s">
        <v>1040</v>
      </c>
      <c r="D91" s="403" t="s">
        <v>1040</v>
      </c>
      <c r="E91" s="104" t="s">
        <v>1040</v>
      </c>
      <c r="F91" s="104" t="s">
        <v>114</v>
      </c>
      <c r="G91" s="104" t="s">
        <v>1042</v>
      </c>
      <c r="H91" s="399">
        <v>14020127.630000001</v>
      </c>
      <c r="I91" s="400">
        <v>114.941</v>
      </c>
      <c r="J91" s="401">
        <v>4.4308854386945207E-3</v>
      </c>
      <c r="K91" s="401">
        <v>8.3437216806050429E-3</v>
      </c>
      <c r="L91" s="401">
        <v>8.3437216806050429E-3</v>
      </c>
      <c r="M91" s="273"/>
      <c r="N91" s="273"/>
      <c r="O91" s="273"/>
      <c r="P91" s="152"/>
      <c r="Q91" s="179"/>
      <c r="R91" s="76"/>
      <c r="S91" s="76"/>
    </row>
    <row r="92" spans="1:19" ht="12.75" customHeight="1">
      <c r="A92" s="122" t="s">
        <v>1040</v>
      </c>
      <c r="B92" s="402" t="s">
        <v>1040</v>
      </c>
      <c r="C92" s="403" t="s">
        <v>1040</v>
      </c>
      <c r="D92" s="403" t="s">
        <v>1040</v>
      </c>
      <c r="E92" s="104" t="s">
        <v>1040</v>
      </c>
      <c r="F92" s="104" t="s">
        <v>115</v>
      </c>
      <c r="G92" s="104" t="s">
        <v>1042</v>
      </c>
      <c r="H92" s="399">
        <v>98496.01</v>
      </c>
      <c r="I92" s="400">
        <v>117.3516</v>
      </c>
      <c r="J92" s="401">
        <v>6.1790633139601647E-2</v>
      </c>
      <c r="K92" s="401">
        <v>8.9319566994834343E-3</v>
      </c>
      <c r="L92" s="401">
        <v>8.9319566994834343E-3</v>
      </c>
      <c r="M92" s="273"/>
      <c r="N92" s="273"/>
      <c r="O92" s="273"/>
      <c r="P92" s="152"/>
      <c r="Q92" s="179"/>
      <c r="R92" s="76"/>
      <c r="S92" s="76"/>
    </row>
    <row r="93" spans="1:19" s="247" customFormat="1" ht="12.75" customHeight="1">
      <c r="A93" s="122" t="s">
        <v>1478</v>
      </c>
      <c r="B93" s="402">
        <v>30290598804</v>
      </c>
      <c r="C93" s="403" t="s">
        <v>1059</v>
      </c>
      <c r="D93" s="403" t="s">
        <v>111</v>
      </c>
      <c r="E93" s="104" t="s">
        <v>1041</v>
      </c>
      <c r="F93" s="104" t="s">
        <v>1040</v>
      </c>
      <c r="G93" s="104" t="s">
        <v>1042</v>
      </c>
      <c r="H93" s="399">
        <v>4054125.78</v>
      </c>
      <c r="I93" s="400">
        <v>0.54879999999999995</v>
      </c>
      <c r="J93" s="401">
        <v>6.8672087384656244E-2</v>
      </c>
      <c r="K93" s="401">
        <v>6.1098221191028479E-2</v>
      </c>
      <c r="L93" s="401">
        <v>6.1098221191028479E-2</v>
      </c>
      <c r="M93" s="273"/>
      <c r="N93" s="273"/>
      <c r="O93" s="273"/>
      <c r="P93" s="221"/>
      <c r="Q93" s="222"/>
      <c r="R93" s="76"/>
      <c r="S93" s="76"/>
    </row>
    <row r="94" spans="1:19" s="247" customFormat="1" ht="12.75" customHeight="1">
      <c r="A94" s="122" t="s">
        <v>1093</v>
      </c>
      <c r="B94" s="402" t="s">
        <v>1094</v>
      </c>
      <c r="C94" s="403" t="s">
        <v>1008</v>
      </c>
      <c r="D94" s="403" t="s">
        <v>111</v>
      </c>
      <c r="E94" s="104" t="s">
        <v>1041</v>
      </c>
      <c r="F94" s="104" t="s">
        <v>113</v>
      </c>
      <c r="G94" s="104" t="s">
        <v>1042</v>
      </c>
      <c r="H94" s="399">
        <v>19148721.010000002</v>
      </c>
      <c r="I94" s="400">
        <v>37.544899999999998</v>
      </c>
      <c r="J94" s="401">
        <v>0.26030528220245741</v>
      </c>
      <c r="K94" s="401">
        <v>0.15389272718332014</v>
      </c>
      <c r="L94" s="401">
        <v>0.15389272718332014</v>
      </c>
      <c r="M94" s="273"/>
      <c r="N94" s="273"/>
      <c r="O94" s="273"/>
      <c r="P94" s="221"/>
      <c r="Q94" s="222"/>
      <c r="R94" s="76"/>
      <c r="S94" s="76"/>
    </row>
    <row r="95" spans="1:19" s="247" customFormat="1" ht="12.75" customHeight="1">
      <c r="A95" s="122" t="s">
        <v>1040</v>
      </c>
      <c r="B95" s="402" t="s">
        <v>1040</v>
      </c>
      <c r="C95" s="403" t="s">
        <v>1040</v>
      </c>
      <c r="D95" s="403" t="s">
        <v>1040</v>
      </c>
      <c r="E95" s="104" t="s">
        <v>1040</v>
      </c>
      <c r="F95" s="104" t="s">
        <v>114</v>
      </c>
      <c r="G95" s="104" t="s">
        <v>1042</v>
      </c>
      <c r="H95" s="399">
        <v>1036659.22</v>
      </c>
      <c r="I95" s="400">
        <v>37.545200000000001</v>
      </c>
      <c r="J95" s="401">
        <v>0.47725881002157533</v>
      </c>
      <c r="K95" s="401">
        <v>0.15389130828971753</v>
      </c>
      <c r="L95" s="401">
        <v>0.15389130828971753</v>
      </c>
      <c r="M95" s="273"/>
      <c r="N95" s="273"/>
      <c r="O95" s="273"/>
      <c r="P95" s="221"/>
      <c r="Q95" s="222"/>
      <c r="R95" s="76"/>
      <c r="S95" s="76"/>
    </row>
    <row r="96" spans="1:19" s="247" customFormat="1" ht="12.75" customHeight="1">
      <c r="A96" s="122" t="s">
        <v>1095</v>
      </c>
      <c r="B96" s="402" t="s">
        <v>1096</v>
      </c>
      <c r="C96" s="403" t="s">
        <v>1097</v>
      </c>
      <c r="D96" s="403" t="s">
        <v>111</v>
      </c>
      <c r="E96" s="104" t="s">
        <v>1041</v>
      </c>
      <c r="F96" s="104" t="s">
        <v>113</v>
      </c>
      <c r="G96" s="104" t="s">
        <v>1042</v>
      </c>
      <c r="H96" s="399">
        <v>47701943.789999999</v>
      </c>
      <c r="I96" s="400">
        <v>236.75919999999999</v>
      </c>
      <c r="J96" s="401">
        <v>8.4109574574188439E-2</v>
      </c>
      <c r="K96" s="401">
        <v>7.0187563705891742E-2</v>
      </c>
      <c r="L96" s="401">
        <v>7.0187563705891742E-2</v>
      </c>
      <c r="M96" s="273"/>
      <c r="N96" s="273"/>
      <c r="O96" s="273"/>
      <c r="P96" s="221"/>
      <c r="Q96" s="222"/>
      <c r="R96" s="76"/>
      <c r="S96" s="76"/>
    </row>
    <row r="97" spans="1:19" s="1008" customFormat="1" ht="12.75" customHeight="1">
      <c r="A97" s="122" t="s">
        <v>1040</v>
      </c>
      <c r="B97" s="402" t="s">
        <v>1040</v>
      </c>
      <c r="C97" s="403" t="s">
        <v>1040</v>
      </c>
      <c r="D97" s="403" t="s">
        <v>1040</v>
      </c>
      <c r="E97" s="104" t="s">
        <v>1040</v>
      </c>
      <c r="F97" s="104" t="s">
        <v>114</v>
      </c>
      <c r="G97" s="104" t="s">
        <v>1042</v>
      </c>
      <c r="H97" s="399">
        <v>14924952.859999999</v>
      </c>
      <c r="I97" s="400">
        <v>213.58240000000001</v>
      </c>
      <c r="J97" s="401">
        <v>6.870183358601234E-2</v>
      </c>
      <c r="K97" s="401">
        <v>6.9346528367805416E-2</v>
      </c>
      <c r="L97" s="401">
        <v>6.9346528367805416E-2</v>
      </c>
      <c r="M97" s="273"/>
      <c r="N97" s="273"/>
      <c r="O97" s="273"/>
      <c r="P97" s="221"/>
      <c r="Q97" s="222"/>
      <c r="R97" s="76"/>
      <c r="S97" s="76"/>
    </row>
    <row r="98" spans="1:19" s="1008" customFormat="1" ht="12.75" customHeight="1">
      <c r="A98" s="122" t="s">
        <v>1040</v>
      </c>
      <c r="B98" s="402" t="s">
        <v>1040</v>
      </c>
      <c r="C98" s="403" t="s">
        <v>1040</v>
      </c>
      <c r="D98" s="403" t="s">
        <v>1040</v>
      </c>
      <c r="E98" s="104" t="s">
        <v>1040</v>
      </c>
      <c r="F98" s="104" t="s">
        <v>115</v>
      </c>
      <c r="G98" s="104" t="s">
        <v>1042</v>
      </c>
      <c r="H98" s="399">
        <v>1124045.06</v>
      </c>
      <c r="I98" s="400">
        <v>237.9974</v>
      </c>
      <c r="J98" s="401">
        <v>9.3987171704350336E-2</v>
      </c>
      <c r="K98" s="401">
        <v>7.0604434779909742E-2</v>
      </c>
      <c r="L98" s="401">
        <v>7.0604434779909742E-2</v>
      </c>
      <c r="M98" s="273"/>
      <c r="N98" s="273"/>
      <c r="O98" s="273"/>
      <c r="P98" s="221"/>
      <c r="Q98" s="222"/>
      <c r="R98" s="76"/>
      <c r="S98" s="76"/>
    </row>
    <row r="99" spans="1:19" s="247" customFormat="1" ht="12.75" customHeight="1">
      <c r="A99" s="122" t="s">
        <v>1040</v>
      </c>
      <c r="B99" s="402" t="s">
        <v>1040</v>
      </c>
      <c r="C99" s="403" t="s">
        <v>1040</v>
      </c>
      <c r="D99" s="403" t="s">
        <v>1040</v>
      </c>
      <c r="E99" s="104" t="s">
        <v>1040</v>
      </c>
      <c r="F99" s="104" t="s">
        <v>1041</v>
      </c>
      <c r="G99" s="910" t="s">
        <v>1042</v>
      </c>
      <c r="H99" s="399">
        <v>919184.15</v>
      </c>
      <c r="I99" s="911">
        <v>248.3793</v>
      </c>
      <c r="J99" s="401">
        <v>7.0972454863826417E-2</v>
      </c>
      <c r="K99" s="401">
        <v>7.1029766242502346E-2</v>
      </c>
      <c r="L99" s="401">
        <v>7.1029766242502346E-2</v>
      </c>
      <c r="M99" s="273"/>
      <c r="N99" s="273"/>
      <c r="O99" s="273"/>
      <c r="P99" s="221"/>
      <c r="Q99" s="222"/>
      <c r="R99" s="76"/>
      <c r="S99" s="76"/>
    </row>
    <row r="100" spans="1:19" ht="12.75" customHeight="1">
      <c r="A100" s="103" t="s">
        <v>1259</v>
      </c>
      <c r="B100" s="175">
        <v>74643964821</v>
      </c>
      <c r="C100" s="397" t="s">
        <v>1098</v>
      </c>
      <c r="D100" s="397" t="s">
        <v>111</v>
      </c>
      <c r="E100" s="104" t="s">
        <v>1045</v>
      </c>
      <c r="F100" s="104" t="s">
        <v>1040</v>
      </c>
      <c r="G100" s="104" t="s">
        <v>1042</v>
      </c>
      <c r="H100" s="399">
        <v>40749413.539999999</v>
      </c>
      <c r="I100" s="400">
        <v>138.10149999999999</v>
      </c>
      <c r="J100" s="401">
        <v>-5.7464741858178181E-2</v>
      </c>
      <c r="K100" s="401">
        <v>1.7321581544536002E-3</v>
      </c>
      <c r="L100" s="401">
        <v>1.7321581544536002E-3</v>
      </c>
      <c r="M100" s="273"/>
      <c r="N100" s="273"/>
      <c r="O100" s="273"/>
      <c r="P100" s="152"/>
      <c r="Q100" s="179"/>
      <c r="R100" s="76"/>
      <c r="S100" s="76"/>
    </row>
    <row r="101" spans="1:19" ht="12.75" customHeight="1">
      <c r="A101" s="103" t="s">
        <v>1559</v>
      </c>
      <c r="B101" s="175" t="s">
        <v>1083</v>
      </c>
      <c r="C101" s="397" t="s">
        <v>1084</v>
      </c>
      <c r="D101" s="397" t="s">
        <v>111</v>
      </c>
      <c r="E101" s="104" t="s">
        <v>1045</v>
      </c>
      <c r="F101" s="104" t="s">
        <v>113</v>
      </c>
      <c r="G101" s="104" t="s">
        <v>1064</v>
      </c>
      <c r="H101" s="399">
        <v>4193642.75</v>
      </c>
      <c r="I101" s="400">
        <v>108.485</v>
      </c>
      <c r="J101" s="401">
        <v>1.2359876545980031E-2</v>
      </c>
      <c r="K101" s="401">
        <v>-8.9481435887572847E-4</v>
      </c>
      <c r="L101" s="401">
        <v>-8.9481435887572847E-4</v>
      </c>
      <c r="M101" s="273"/>
      <c r="N101" s="273"/>
      <c r="O101" s="273"/>
      <c r="P101" s="152"/>
      <c r="Q101" s="179"/>
      <c r="R101" s="76"/>
      <c r="S101" s="76"/>
    </row>
    <row r="102" spans="1:19" ht="12.75" customHeight="1">
      <c r="A102" s="103" t="s">
        <v>1040</v>
      </c>
      <c r="B102" s="175" t="s">
        <v>1040</v>
      </c>
      <c r="C102" s="397" t="s">
        <v>1040</v>
      </c>
      <c r="D102" s="397" t="s">
        <v>1040</v>
      </c>
      <c r="E102" s="104" t="s">
        <v>1040</v>
      </c>
      <c r="F102" s="104" t="s">
        <v>114</v>
      </c>
      <c r="G102" s="104" t="s">
        <v>1064</v>
      </c>
      <c r="H102" s="399">
        <v>483748.64</v>
      </c>
      <c r="I102" s="400">
        <v>104.8323</v>
      </c>
      <c r="J102" s="401">
        <v>4.6873104058786641E-2</v>
      </c>
      <c r="K102" s="401">
        <v>-8.9404168719975363E-4</v>
      </c>
      <c r="L102" s="401">
        <v>-8.9404168719975363E-4</v>
      </c>
      <c r="M102" s="273"/>
      <c r="N102" s="273"/>
      <c r="O102" s="273"/>
      <c r="P102" s="152"/>
      <c r="Q102" s="179"/>
      <c r="R102" s="76"/>
      <c r="S102" s="76"/>
    </row>
    <row r="103" spans="1:19" ht="12.75" customHeight="1">
      <c r="A103" s="103" t="s">
        <v>1040</v>
      </c>
      <c r="B103" s="175" t="s">
        <v>1040</v>
      </c>
      <c r="C103" s="397" t="s">
        <v>1040</v>
      </c>
      <c r="D103" s="397" t="s">
        <v>1040</v>
      </c>
      <c r="E103" s="104" t="s">
        <v>1040</v>
      </c>
      <c r="F103" s="104" t="s">
        <v>115</v>
      </c>
      <c r="G103" s="104" t="s">
        <v>1064</v>
      </c>
      <c r="H103" s="399">
        <v>207941.2</v>
      </c>
      <c r="I103" s="400">
        <v>108.4586</v>
      </c>
      <c r="J103" s="401">
        <v>5.7621578523292527E-4</v>
      </c>
      <c r="K103" s="401">
        <v>-8.0998418304434328E-4</v>
      </c>
      <c r="L103" s="401">
        <v>-8.0998418304434328E-4</v>
      </c>
      <c r="M103" s="273"/>
      <c r="N103" s="273"/>
      <c r="O103" s="273"/>
      <c r="P103" s="152"/>
      <c r="Q103" s="179"/>
      <c r="R103" s="76"/>
      <c r="S103" s="76"/>
    </row>
    <row r="104" spans="1:19" ht="12.75" customHeight="1">
      <c r="A104" s="103" t="s">
        <v>1099</v>
      </c>
      <c r="B104" s="175" t="s">
        <v>1100</v>
      </c>
      <c r="C104" s="397" t="s">
        <v>1101</v>
      </c>
      <c r="D104" s="397" t="s">
        <v>926</v>
      </c>
      <c r="E104" s="104" t="s">
        <v>1055</v>
      </c>
      <c r="F104" s="104" t="s">
        <v>1040</v>
      </c>
      <c r="G104" s="104" t="s">
        <v>1042</v>
      </c>
      <c r="H104" s="399">
        <v>5018436.0199999996</v>
      </c>
      <c r="I104" s="400">
        <v>104.81189999999999</v>
      </c>
      <c r="J104" s="401">
        <v>1.8619503823373185E-2</v>
      </c>
      <c r="K104" s="401">
        <v>1.8036035160992725E-2</v>
      </c>
      <c r="L104" s="401">
        <v>1.8036035160992725E-2</v>
      </c>
      <c r="M104" s="273"/>
      <c r="N104" s="273"/>
      <c r="O104" s="273"/>
      <c r="P104" s="152"/>
      <c r="Q104" s="179"/>
      <c r="R104" s="76"/>
      <c r="S104" s="76"/>
    </row>
    <row r="105" spans="1:19" ht="12.75" customHeight="1">
      <c r="A105" s="122" t="s">
        <v>1102</v>
      </c>
      <c r="B105" s="175">
        <v>85535430386</v>
      </c>
      <c r="C105" s="397" t="s">
        <v>1103</v>
      </c>
      <c r="D105" s="397" t="s">
        <v>926</v>
      </c>
      <c r="E105" s="104" t="s">
        <v>1041</v>
      </c>
      <c r="F105" s="104" t="s">
        <v>1040</v>
      </c>
      <c r="G105" s="104" t="s">
        <v>1042</v>
      </c>
      <c r="H105" s="399">
        <v>55344681.079999998</v>
      </c>
      <c r="I105" s="400">
        <v>12.2942</v>
      </c>
      <c r="J105" s="401">
        <v>0.17049245311204286</v>
      </c>
      <c r="K105" s="401">
        <v>8.2483667036469699E-2</v>
      </c>
      <c r="L105" s="401">
        <v>8.2483667036469699E-2</v>
      </c>
      <c r="M105" s="273"/>
      <c r="N105" s="273"/>
      <c r="O105" s="273"/>
      <c r="P105" s="152"/>
      <c r="Q105" s="179"/>
      <c r="R105" s="76"/>
      <c r="S105" s="76"/>
    </row>
    <row r="106" spans="1:19" s="1008" customFormat="1" ht="12.75" customHeight="1">
      <c r="A106" s="122" t="s">
        <v>1104</v>
      </c>
      <c r="B106" s="175">
        <v>40425097619</v>
      </c>
      <c r="C106" s="397" t="s">
        <v>1105</v>
      </c>
      <c r="D106" s="397" t="s">
        <v>926</v>
      </c>
      <c r="E106" s="104" t="s">
        <v>1041</v>
      </c>
      <c r="F106" s="104" t="s">
        <v>1040</v>
      </c>
      <c r="G106" s="104" t="s">
        <v>1042</v>
      </c>
      <c r="H106" s="399">
        <v>3992886.03</v>
      </c>
      <c r="I106" s="400">
        <v>152.87710000000001</v>
      </c>
      <c r="J106" s="401">
        <v>8.8473756707498463E-2</v>
      </c>
      <c r="K106" s="401">
        <v>6.3384126979710631E-2</v>
      </c>
      <c r="L106" s="401">
        <v>6.3384126979710631E-2</v>
      </c>
      <c r="M106" s="273"/>
      <c r="N106" s="273"/>
      <c r="O106" s="273"/>
      <c r="P106" s="152"/>
      <c r="Q106" s="179"/>
      <c r="R106" s="76"/>
      <c r="S106" s="76"/>
    </row>
    <row r="107" spans="1:19" s="1008" customFormat="1" ht="12.75" customHeight="1">
      <c r="A107" s="122" t="s">
        <v>1420</v>
      </c>
      <c r="B107" s="175" t="s">
        <v>1459</v>
      </c>
      <c r="C107" s="397" t="s">
        <v>1460</v>
      </c>
      <c r="D107" s="397" t="s">
        <v>926</v>
      </c>
      <c r="E107" s="104" t="s">
        <v>1055</v>
      </c>
      <c r="F107" s="104" t="s">
        <v>1040</v>
      </c>
      <c r="G107" s="104" t="s">
        <v>1042</v>
      </c>
      <c r="H107" s="399">
        <v>15287442.119999999</v>
      </c>
      <c r="I107" s="400">
        <v>103.2933</v>
      </c>
      <c r="J107" s="401">
        <v>1.7426922451400095E-3</v>
      </c>
      <c r="K107" s="401">
        <v>1.7427381063215286E-3</v>
      </c>
      <c r="L107" s="401">
        <v>1.7427381063215286E-3</v>
      </c>
      <c r="M107" s="273"/>
      <c r="N107" s="273"/>
      <c r="O107" s="273"/>
      <c r="P107" s="152"/>
      <c r="Q107" s="179"/>
      <c r="R107" s="76"/>
      <c r="S107" s="76"/>
    </row>
    <row r="108" spans="1:19" s="1008" customFormat="1" ht="12.75" customHeight="1">
      <c r="A108" s="122" t="s">
        <v>1360</v>
      </c>
      <c r="B108" s="175" t="s">
        <v>1361</v>
      </c>
      <c r="C108" s="397" t="s">
        <v>1362</v>
      </c>
      <c r="D108" s="397" t="s">
        <v>926</v>
      </c>
      <c r="E108" s="104" t="s">
        <v>1055</v>
      </c>
      <c r="F108" s="104" t="s">
        <v>1040</v>
      </c>
      <c r="G108" s="104" t="s">
        <v>1042</v>
      </c>
      <c r="H108" s="399">
        <v>29155342.77</v>
      </c>
      <c r="I108" s="400">
        <v>104.3292</v>
      </c>
      <c r="J108" s="401">
        <v>2.1600052910677459E-3</v>
      </c>
      <c r="K108" s="401">
        <v>2.1603334348341274E-3</v>
      </c>
      <c r="L108" s="401">
        <v>2.1603334348341274E-3</v>
      </c>
      <c r="M108" s="273"/>
      <c r="N108" s="273"/>
      <c r="O108" s="273"/>
      <c r="P108" s="152"/>
      <c r="Q108" s="179"/>
      <c r="R108" s="76"/>
      <c r="S108" s="76"/>
    </row>
    <row r="109" spans="1:19" s="1008" customFormat="1" ht="12.75" customHeight="1">
      <c r="A109" s="122" t="s">
        <v>1548</v>
      </c>
      <c r="B109" s="175" t="s">
        <v>1560</v>
      </c>
      <c r="C109" s="397" t="s">
        <v>1561</v>
      </c>
      <c r="D109" s="397" t="s">
        <v>926</v>
      </c>
      <c r="E109" s="104" t="s">
        <v>1055</v>
      </c>
      <c r="F109" s="104" t="s">
        <v>1040</v>
      </c>
      <c r="G109" s="104" t="s">
        <v>1042</v>
      </c>
      <c r="H109" s="399">
        <v>20317685.170000002</v>
      </c>
      <c r="I109" s="400">
        <v>101.89400000000001</v>
      </c>
      <c r="J109" s="401">
        <v>5.9475526145456259E-2</v>
      </c>
      <c r="K109" s="401">
        <v>2.9055461284976936E-3</v>
      </c>
      <c r="L109" s="401">
        <v>2.9055461284976936E-3</v>
      </c>
      <c r="M109" s="273"/>
      <c r="N109" s="273"/>
      <c r="O109" s="273"/>
      <c r="P109" s="152"/>
      <c r="Q109" s="179"/>
      <c r="R109" s="76"/>
      <c r="S109" s="76"/>
    </row>
    <row r="110" spans="1:19" s="1008" customFormat="1" ht="12.75" customHeight="1">
      <c r="A110" s="122" t="s">
        <v>1263</v>
      </c>
      <c r="B110" s="175" t="s">
        <v>1270</v>
      </c>
      <c r="C110" s="397" t="s">
        <v>1271</v>
      </c>
      <c r="D110" s="397" t="s">
        <v>926</v>
      </c>
      <c r="E110" s="104" t="s">
        <v>1055</v>
      </c>
      <c r="F110" s="104" t="s">
        <v>1040</v>
      </c>
      <c r="G110" s="104" t="s">
        <v>1064</v>
      </c>
      <c r="H110" s="399">
        <v>16631246.609999999</v>
      </c>
      <c r="I110" s="400">
        <v>106.2803</v>
      </c>
      <c r="J110" s="401">
        <v>1.2460340489761634E-3</v>
      </c>
      <c r="K110" s="401">
        <v>-1.5950292817368261E-3</v>
      </c>
      <c r="L110" s="401">
        <v>-1.5950292817368261E-3</v>
      </c>
      <c r="M110" s="273"/>
      <c r="N110" s="273"/>
      <c r="O110" s="273"/>
      <c r="P110" s="152"/>
      <c r="Q110" s="179"/>
      <c r="R110" s="76"/>
      <c r="S110" s="76"/>
    </row>
    <row r="111" spans="1:19" s="1008" customFormat="1" ht="12.75" customHeight="1">
      <c r="A111" s="122" t="s">
        <v>1106</v>
      </c>
      <c r="B111" s="175">
        <v>61515780704</v>
      </c>
      <c r="C111" s="397" t="s">
        <v>1107</v>
      </c>
      <c r="D111" s="397" t="s">
        <v>926</v>
      </c>
      <c r="E111" s="104" t="s">
        <v>1045</v>
      </c>
      <c r="F111" s="104" t="s">
        <v>1040</v>
      </c>
      <c r="G111" s="104" t="s">
        <v>1042</v>
      </c>
      <c r="H111" s="399">
        <v>51286287.280000001</v>
      </c>
      <c r="I111" s="400">
        <v>18.013999999999999</v>
      </c>
      <c r="J111" s="401">
        <v>6.9685965643544456E-3</v>
      </c>
      <c r="K111" s="401">
        <v>1.1504282149465972E-3</v>
      </c>
      <c r="L111" s="401">
        <v>1.1504282149465972E-3</v>
      </c>
      <c r="M111" s="273"/>
      <c r="N111" s="273"/>
      <c r="O111" s="273"/>
      <c r="P111" s="152"/>
      <c r="Q111" s="179"/>
      <c r="R111" s="76"/>
      <c r="S111" s="76"/>
    </row>
    <row r="112" spans="1:19" ht="12.75" customHeight="1">
      <c r="A112" s="103" t="s">
        <v>1108</v>
      </c>
      <c r="B112" s="175">
        <v>16128752508</v>
      </c>
      <c r="C112" s="397" t="s">
        <v>1109</v>
      </c>
      <c r="D112" s="397" t="s">
        <v>926</v>
      </c>
      <c r="E112" s="104" t="s">
        <v>1043</v>
      </c>
      <c r="F112" s="104" t="s">
        <v>1040</v>
      </c>
      <c r="G112" s="104" t="s">
        <v>1042</v>
      </c>
      <c r="H112" s="399">
        <v>8703079.8900000006</v>
      </c>
      <c r="I112" s="400">
        <v>16.498899999999999</v>
      </c>
      <c r="J112" s="401">
        <v>4.8842346457958152E-2</v>
      </c>
      <c r="K112" s="401">
        <v>2.965607194343356E-2</v>
      </c>
      <c r="L112" s="401">
        <v>2.965607194343356E-2</v>
      </c>
      <c r="M112" s="273"/>
      <c r="N112" s="273"/>
      <c r="O112" s="273"/>
      <c r="P112" s="152"/>
      <c r="Q112" s="179"/>
      <c r="R112" s="76"/>
      <c r="S112" s="76"/>
    </row>
    <row r="113" spans="1:19" ht="12.75" customHeight="1">
      <c r="A113" s="103" t="s">
        <v>1127</v>
      </c>
      <c r="B113" s="175" t="s">
        <v>1128</v>
      </c>
      <c r="C113" s="397" t="s">
        <v>1129</v>
      </c>
      <c r="D113" s="397" t="s">
        <v>1126</v>
      </c>
      <c r="E113" s="104" t="s">
        <v>1045</v>
      </c>
      <c r="F113" s="104" t="s">
        <v>1040</v>
      </c>
      <c r="G113" s="104" t="s">
        <v>1042</v>
      </c>
      <c r="H113" s="399">
        <v>24194319.949999999</v>
      </c>
      <c r="I113" s="400">
        <v>105.2667</v>
      </c>
      <c r="J113" s="401">
        <v>-1.0560413162521876E-2</v>
      </c>
      <c r="K113" s="401">
        <v>-4.1652870670816355E-3</v>
      </c>
      <c r="L113" s="401">
        <v>-4.1652870670816355E-3</v>
      </c>
      <c r="M113" s="273"/>
      <c r="N113" s="273"/>
      <c r="O113" s="273"/>
      <c r="P113" s="152"/>
      <c r="Q113" s="179"/>
      <c r="R113" s="76"/>
      <c r="S113" s="76"/>
    </row>
    <row r="114" spans="1:19" ht="12.75" customHeight="1">
      <c r="A114" s="103" t="s">
        <v>1345</v>
      </c>
      <c r="B114" s="175" t="s">
        <v>1346</v>
      </c>
      <c r="C114" s="397" t="s">
        <v>1347</v>
      </c>
      <c r="D114" s="397" t="s">
        <v>1126</v>
      </c>
      <c r="E114" s="104" t="s">
        <v>1055</v>
      </c>
      <c r="F114" s="104" t="s">
        <v>1040</v>
      </c>
      <c r="G114" s="104" t="s">
        <v>1042</v>
      </c>
      <c r="H114" s="399">
        <v>13107381.84</v>
      </c>
      <c r="I114" s="400">
        <v>104.7914</v>
      </c>
      <c r="J114" s="401">
        <v>8.0963958176294426E-4</v>
      </c>
      <c r="K114" s="401">
        <v>1.3703080804219336E-3</v>
      </c>
      <c r="L114" s="401">
        <v>1.3703080804219336E-3</v>
      </c>
      <c r="M114" s="273"/>
      <c r="N114" s="273"/>
      <c r="O114" s="273"/>
      <c r="P114" s="152"/>
      <c r="Q114" s="179"/>
      <c r="R114" s="76"/>
      <c r="S114" s="76"/>
    </row>
    <row r="115" spans="1:19" ht="12.75" customHeight="1">
      <c r="A115" s="122" t="s">
        <v>1264</v>
      </c>
      <c r="B115" s="175" t="s">
        <v>1272</v>
      </c>
      <c r="C115" s="397" t="s">
        <v>1273</v>
      </c>
      <c r="D115" s="397" t="s">
        <v>1126</v>
      </c>
      <c r="E115" s="104" t="s">
        <v>1055</v>
      </c>
      <c r="F115" s="104" t="s">
        <v>1040</v>
      </c>
      <c r="G115" s="104" t="s">
        <v>1042</v>
      </c>
      <c r="H115" s="399">
        <v>28102645.16</v>
      </c>
      <c r="I115" s="400">
        <v>105.5304</v>
      </c>
      <c r="J115" s="401">
        <v>1.5404758736230484E-3</v>
      </c>
      <c r="K115" s="401">
        <v>1.7266501184165506E-3</v>
      </c>
      <c r="L115" s="401">
        <v>1.7266501184165506E-3</v>
      </c>
      <c r="M115" s="273"/>
      <c r="N115" s="273"/>
      <c r="O115" s="273"/>
      <c r="P115" s="152"/>
      <c r="Q115" s="179"/>
      <c r="R115" s="76"/>
      <c r="S115" s="76"/>
    </row>
    <row r="116" spans="1:19" s="247" customFormat="1" ht="12.75" customHeight="1">
      <c r="A116" s="103" t="s">
        <v>1492</v>
      </c>
      <c r="B116" s="175" t="s">
        <v>1493</v>
      </c>
      <c r="C116" s="397" t="s">
        <v>1494</v>
      </c>
      <c r="D116" s="397" t="s">
        <v>1126</v>
      </c>
      <c r="E116" s="104" t="s">
        <v>1055</v>
      </c>
      <c r="F116" s="104" t="s">
        <v>1040</v>
      </c>
      <c r="G116" s="104" t="s">
        <v>1042</v>
      </c>
      <c r="H116" s="399">
        <v>14651269.76</v>
      </c>
      <c r="I116" s="400">
        <v>103.45699999999999</v>
      </c>
      <c r="J116" s="401">
        <v>1.2198625625357007E-3</v>
      </c>
      <c r="K116" s="401">
        <v>1.2203513179502856E-3</v>
      </c>
      <c r="L116" s="401">
        <v>1.2203513179502856E-3</v>
      </c>
      <c r="M116" s="273"/>
      <c r="N116" s="273"/>
      <c r="O116" s="273"/>
      <c r="P116" s="152"/>
      <c r="Q116" s="179"/>
      <c r="R116" s="76"/>
      <c r="S116" s="76"/>
    </row>
    <row r="117" spans="1:19" s="247" customFormat="1" ht="12.75" customHeight="1">
      <c r="A117" s="122" t="s">
        <v>1130</v>
      </c>
      <c r="B117" s="175">
        <v>27751007165</v>
      </c>
      <c r="C117" s="397" t="s">
        <v>1131</v>
      </c>
      <c r="D117" s="397" t="s">
        <v>1126</v>
      </c>
      <c r="E117" s="104" t="s">
        <v>1045</v>
      </c>
      <c r="F117" s="104" t="s">
        <v>1040</v>
      </c>
      <c r="G117" s="104" t="s">
        <v>1042</v>
      </c>
      <c r="H117" s="399">
        <v>39008386.43</v>
      </c>
      <c r="I117" s="400">
        <v>102.9509</v>
      </c>
      <c r="J117" s="401">
        <v>6.4709760992975873E-4</v>
      </c>
      <c r="K117" s="401">
        <v>1.875276133680881E-3</v>
      </c>
      <c r="L117" s="401">
        <v>1.875276133680881E-3</v>
      </c>
      <c r="M117" s="273"/>
      <c r="N117" s="273"/>
      <c r="O117" s="273"/>
      <c r="P117" s="152"/>
      <c r="Q117" s="179"/>
      <c r="R117" s="76"/>
      <c r="S117" s="76"/>
    </row>
    <row r="118" spans="1:19" s="1008" customFormat="1" ht="12.75" customHeight="1">
      <c r="A118" s="122" t="s">
        <v>1317</v>
      </c>
      <c r="B118" s="175" t="s">
        <v>1133</v>
      </c>
      <c r="C118" s="397" t="s">
        <v>1134</v>
      </c>
      <c r="D118" s="397" t="s">
        <v>1126</v>
      </c>
      <c r="E118" s="104" t="s">
        <v>1045</v>
      </c>
      <c r="F118" s="104" t="s">
        <v>1040</v>
      </c>
      <c r="G118" s="104" t="s">
        <v>1042</v>
      </c>
      <c r="H118" s="399">
        <v>25010069.899999999</v>
      </c>
      <c r="I118" s="400">
        <v>13.896699999999999</v>
      </c>
      <c r="J118" s="401">
        <v>-1.2513104029975075E-2</v>
      </c>
      <c r="K118" s="401">
        <v>1.8383413114941849E-3</v>
      </c>
      <c r="L118" s="401">
        <v>1.8383413114941849E-3</v>
      </c>
      <c r="M118" s="273"/>
      <c r="N118" s="273"/>
      <c r="O118" s="273"/>
      <c r="P118" s="152"/>
      <c r="Q118" s="179"/>
      <c r="R118" s="76"/>
      <c r="S118" s="76"/>
    </row>
    <row r="119" spans="1:19" s="1008" customFormat="1" ht="12.75" customHeight="1">
      <c r="A119" s="122" t="s">
        <v>1348</v>
      </c>
      <c r="B119" s="175">
        <v>20010251059</v>
      </c>
      <c r="C119" s="397" t="s">
        <v>1132</v>
      </c>
      <c r="D119" s="397" t="s">
        <v>1126</v>
      </c>
      <c r="E119" s="104" t="s">
        <v>1057</v>
      </c>
      <c r="F119" s="104" t="s">
        <v>1040</v>
      </c>
      <c r="G119" s="104" t="s">
        <v>1042</v>
      </c>
      <c r="H119" s="399">
        <v>14968992.35</v>
      </c>
      <c r="I119" s="400">
        <v>108.244</v>
      </c>
      <c r="J119" s="401">
        <v>-5.9063352516566248E-3</v>
      </c>
      <c r="K119" s="401">
        <v>1.9401227757083195E-3</v>
      </c>
      <c r="L119" s="401">
        <v>1.9401227757083195E-3</v>
      </c>
      <c r="M119" s="273"/>
      <c r="N119" s="273"/>
      <c r="O119" s="273"/>
      <c r="P119" s="152"/>
      <c r="Q119" s="179"/>
      <c r="R119" s="76"/>
      <c r="S119" s="76"/>
    </row>
    <row r="120" spans="1:19" s="1008" customFormat="1" ht="12.75" customHeight="1">
      <c r="A120" s="122" t="s">
        <v>1135</v>
      </c>
      <c r="B120" s="175" t="s">
        <v>1136</v>
      </c>
      <c r="C120" s="397" t="s">
        <v>1137</v>
      </c>
      <c r="D120" s="397" t="s">
        <v>1126</v>
      </c>
      <c r="E120" s="104" t="s">
        <v>1045</v>
      </c>
      <c r="F120" s="104" t="s">
        <v>1040</v>
      </c>
      <c r="G120" s="104" t="s">
        <v>1064</v>
      </c>
      <c r="H120" s="399">
        <v>14495948.23</v>
      </c>
      <c r="I120" s="400">
        <v>108.657</v>
      </c>
      <c r="J120" s="401">
        <v>1.5800956634668184E-2</v>
      </c>
      <c r="K120" s="401">
        <v>5.9625672481633529E-6</v>
      </c>
      <c r="L120" s="401">
        <v>5.9625672481633529E-6</v>
      </c>
      <c r="M120" s="273"/>
      <c r="N120" s="273"/>
      <c r="O120" s="273"/>
      <c r="P120" s="152"/>
      <c r="Q120" s="179"/>
      <c r="R120" s="76"/>
      <c r="S120" s="76"/>
    </row>
    <row r="121" spans="1:19" s="1008" customFormat="1" ht="12.75" customHeight="1">
      <c r="A121" s="122" t="s">
        <v>1140</v>
      </c>
      <c r="B121" s="175">
        <v>79301865686</v>
      </c>
      <c r="C121" s="397" t="s">
        <v>1141</v>
      </c>
      <c r="D121" s="397" t="s">
        <v>1126</v>
      </c>
      <c r="E121" s="104" t="s">
        <v>1057</v>
      </c>
      <c r="F121" s="104" t="s">
        <v>1040</v>
      </c>
      <c r="G121" s="104" t="s">
        <v>1042</v>
      </c>
      <c r="H121" s="399">
        <v>11539769.710000001</v>
      </c>
      <c r="I121" s="400">
        <v>132.93629999999999</v>
      </c>
      <c r="J121" s="401">
        <v>1.3247127158118266E-2</v>
      </c>
      <c r="K121" s="401">
        <v>1.4575677439296664E-2</v>
      </c>
      <c r="L121" s="401">
        <v>1.4575677439296664E-2</v>
      </c>
      <c r="M121" s="273"/>
      <c r="N121" s="273"/>
      <c r="O121" s="273"/>
      <c r="P121" s="152"/>
      <c r="Q121" s="179"/>
      <c r="R121" s="76"/>
      <c r="S121" s="76"/>
    </row>
    <row r="122" spans="1:19" s="247" customFormat="1" ht="12.75" customHeight="1">
      <c r="A122" s="103" t="s">
        <v>1562</v>
      </c>
      <c r="B122" s="175" t="s">
        <v>1563</v>
      </c>
      <c r="C122" s="397" t="s">
        <v>1564</v>
      </c>
      <c r="D122" s="397" t="s">
        <v>1126</v>
      </c>
      <c r="E122" s="104" t="s">
        <v>1416</v>
      </c>
      <c r="F122" s="104" t="s">
        <v>1040</v>
      </c>
      <c r="G122" s="104" t="s">
        <v>1042</v>
      </c>
      <c r="H122" s="399">
        <v>58592070.700000003</v>
      </c>
      <c r="I122" s="400">
        <v>101.50700000000001</v>
      </c>
      <c r="J122" s="401">
        <v>0.13217446914121611</v>
      </c>
      <c r="K122" s="401">
        <v>1.8011438497105292E-3</v>
      </c>
      <c r="L122" s="401">
        <v>1.8011438497105292E-3</v>
      </c>
      <c r="M122" s="273"/>
      <c r="N122" s="273"/>
      <c r="O122" s="273"/>
      <c r="P122" s="152"/>
      <c r="Q122" s="179"/>
      <c r="R122" s="76"/>
      <c r="S122" s="76"/>
    </row>
    <row r="123" spans="1:19" s="247" customFormat="1" ht="12.75" customHeight="1">
      <c r="A123" s="103" t="s">
        <v>1216</v>
      </c>
      <c r="B123" s="175" t="s">
        <v>1138</v>
      </c>
      <c r="C123" s="397" t="s">
        <v>1139</v>
      </c>
      <c r="D123" s="397" t="s">
        <v>1126</v>
      </c>
      <c r="E123" s="104" t="s">
        <v>1057</v>
      </c>
      <c r="F123" s="104" t="s">
        <v>1040</v>
      </c>
      <c r="G123" s="104" t="s">
        <v>1042</v>
      </c>
      <c r="H123" s="399">
        <v>4439777.45</v>
      </c>
      <c r="I123" s="400">
        <v>148.47730000000001</v>
      </c>
      <c r="J123" s="401">
        <v>3.7520107954798432E-2</v>
      </c>
      <c r="K123" s="401">
        <v>2.4174913052535496E-2</v>
      </c>
      <c r="L123" s="401">
        <v>2.4174913052535496E-2</v>
      </c>
      <c r="M123" s="273"/>
      <c r="N123" s="273"/>
      <c r="O123" s="273"/>
      <c r="P123" s="152"/>
      <c r="Q123" s="179"/>
      <c r="R123" s="76"/>
      <c r="S123" s="76"/>
    </row>
    <row r="124" spans="1:19" s="247" customFormat="1" ht="12.75" customHeight="1">
      <c r="A124" s="103" t="s">
        <v>1142</v>
      </c>
      <c r="B124" s="175" t="s">
        <v>1143</v>
      </c>
      <c r="C124" s="397" t="s">
        <v>1144</v>
      </c>
      <c r="D124" s="397" t="s">
        <v>1126</v>
      </c>
      <c r="E124" s="104" t="s">
        <v>1057</v>
      </c>
      <c r="F124" s="104" t="s">
        <v>1040</v>
      </c>
      <c r="G124" s="104" t="s">
        <v>1042</v>
      </c>
      <c r="H124" s="399">
        <v>17859004.829999998</v>
      </c>
      <c r="I124" s="400">
        <v>115.70610000000001</v>
      </c>
      <c r="J124" s="401">
        <v>1.0265466472371143E-2</v>
      </c>
      <c r="K124" s="401">
        <v>1.3243275904646357E-2</v>
      </c>
      <c r="L124" s="401">
        <v>1.3243275904646357E-2</v>
      </c>
      <c r="M124" s="273"/>
      <c r="N124" s="273"/>
      <c r="O124" s="273"/>
      <c r="P124" s="152"/>
      <c r="Q124" s="179"/>
      <c r="R124" s="76"/>
      <c r="S124" s="76"/>
    </row>
    <row r="125" spans="1:19" s="247" customFormat="1" ht="12.75" customHeight="1">
      <c r="A125" s="103" t="s">
        <v>1219</v>
      </c>
      <c r="B125" s="175" t="s">
        <v>1223</v>
      </c>
      <c r="C125" s="397" t="s">
        <v>1224</v>
      </c>
      <c r="D125" s="397" t="s">
        <v>1126</v>
      </c>
      <c r="E125" s="104" t="s">
        <v>1057</v>
      </c>
      <c r="F125" s="104" t="s">
        <v>1040</v>
      </c>
      <c r="G125" s="104" t="s">
        <v>1042</v>
      </c>
      <c r="H125" s="399">
        <v>6680498.9900000002</v>
      </c>
      <c r="I125" s="400">
        <v>113.17149999999999</v>
      </c>
      <c r="J125" s="401">
        <v>9.9192988511753732E-4</v>
      </c>
      <c r="K125" s="401">
        <v>6.9355470140224362E-3</v>
      </c>
      <c r="L125" s="401">
        <v>6.9355470140224362E-3</v>
      </c>
      <c r="M125" s="273"/>
      <c r="N125" s="273"/>
      <c r="O125" s="273"/>
      <c r="P125" s="152"/>
      <c r="Q125" s="179"/>
      <c r="R125" s="76"/>
      <c r="S125" s="76"/>
    </row>
    <row r="126" spans="1:19" s="247" customFormat="1" ht="12.75" customHeight="1">
      <c r="A126" s="103" t="s">
        <v>1189</v>
      </c>
      <c r="B126" s="175" t="s">
        <v>1190</v>
      </c>
      <c r="C126" s="397" t="s">
        <v>1191</v>
      </c>
      <c r="D126" s="397" t="s">
        <v>1126</v>
      </c>
      <c r="E126" s="104" t="s">
        <v>1045</v>
      </c>
      <c r="F126" s="104" t="s">
        <v>1040</v>
      </c>
      <c r="G126" s="104" t="s">
        <v>1064</v>
      </c>
      <c r="H126" s="399">
        <v>5989055.6699999999</v>
      </c>
      <c r="I126" s="400">
        <v>96.317800000000005</v>
      </c>
      <c r="J126" s="401">
        <v>3.4132773245501014E-3</v>
      </c>
      <c r="K126" s="401">
        <v>-1.408466612790038E-4</v>
      </c>
      <c r="L126" s="401">
        <v>-1.408466612790038E-4</v>
      </c>
      <c r="M126" s="273"/>
      <c r="N126" s="273"/>
      <c r="O126" s="273"/>
      <c r="P126" s="152"/>
      <c r="Q126" s="179"/>
      <c r="R126" s="76"/>
      <c r="S126" s="76"/>
    </row>
    <row r="127" spans="1:19" s="247" customFormat="1" ht="12.75" customHeight="1">
      <c r="A127" s="103" t="s">
        <v>1145</v>
      </c>
      <c r="B127" s="175" t="s">
        <v>1146</v>
      </c>
      <c r="C127" s="397" t="s">
        <v>1147</v>
      </c>
      <c r="D127" s="397" t="s">
        <v>1126</v>
      </c>
      <c r="E127" s="104" t="s">
        <v>1057</v>
      </c>
      <c r="F127" s="104" t="s">
        <v>1040</v>
      </c>
      <c r="G127" s="104" t="s">
        <v>1042</v>
      </c>
      <c r="H127" s="399">
        <v>13553882.949999999</v>
      </c>
      <c r="I127" s="400">
        <v>105.0132</v>
      </c>
      <c r="J127" s="401">
        <v>8.1140508717292281E-3</v>
      </c>
      <c r="K127" s="401">
        <v>8.1138161431533184E-3</v>
      </c>
      <c r="L127" s="401">
        <v>8.1138161431533184E-3</v>
      </c>
      <c r="M127" s="273"/>
      <c r="N127" s="273"/>
      <c r="O127" s="273"/>
      <c r="P127" s="152"/>
      <c r="Q127" s="179"/>
      <c r="R127" s="76"/>
      <c r="S127" s="76"/>
    </row>
    <row r="128" spans="1:19" s="247" customFormat="1" ht="12.75" customHeight="1">
      <c r="A128" s="103" t="s">
        <v>1266</v>
      </c>
      <c r="B128" s="175" t="s">
        <v>1290</v>
      </c>
      <c r="C128" s="397" t="s">
        <v>1291</v>
      </c>
      <c r="D128" s="397" t="s">
        <v>79</v>
      </c>
      <c r="E128" s="104" t="s">
        <v>1041</v>
      </c>
      <c r="F128" s="104" t="s">
        <v>1040</v>
      </c>
      <c r="G128" s="104" t="s">
        <v>1042</v>
      </c>
      <c r="H128" s="399">
        <v>6911669.8700000001</v>
      </c>
      <c r="I128" s="400">
        <v>95.5518</v>
      </c>
      <c r="J128" s="401">
        <v>9.0260862344486714E-3</v>
      </c>
      <c r="K128" s="401">
        <v>1.3655179144663077E-2</v>
      </c>
      <c r="L128" s="401">
        <v>1.3655179144663077E-2</v>
      </c>
      <c r="M128" s="273"/>
      <c r="N128" s="273"/>
      <c r="O128" s="273"/>
      <c r="P128" s="152"/>
      <c r="Q128" s="179"/>
      <c r="R128" s="76"/>
      <c r="S128" s="76"/>
    </row>
    <row r="129" spans="1:19" s="247" customFormat="1" ht="12.75" customHeight="1">
      <c r="A129" s="103" t="s">
        <v>1475</v>
      </c>
      <c r="B129" s="175">
        <v>37884602446</v>
      </c>
      <c r="C129" s="397" t="s">
        <v>1148</v>
      </c>
      <c r="D129" s="397" t="s">
        <v>79</v>
      </c>
      <c r="E129" s="104" t="s">
        <v>1041</v>
      </c>
      <c r="F129" s="104" t="s">
        <v>1040</v>
      </c>
      <c r="G129" s="104" t="s">
        <v>1042</v>
      </c>
      <c r="H129" s="399">
        <v>39701315.700000003</v>
      </c>
      <c r="I129" s="400">
        <v>23.871600000000001</v>
      </c>
      <c r="J129" s="401">
        <v>7.2601073026703489E-2</v>
      </c>
      <c r="K129" s="401">
        <v>6.7741343913119367E-2</v>
      </c>
      <c r="L129" s="401">
        <v>6.7741343913119367E-2</v>
      </c>
      <c r="M129" s="273"/>
      <c r="N129" s="273"/>
      <c r="O129" s="273"/>
      <c r="P129" s="152"/>
      <c r="Q129" s="179"/>
      <c r="R129" s="76"/>
      <c r="S129" s="76"/>
    </row>
    <row r="130" spans="1:19" s="247" customFormat="1" ht="12.75" customHeight="1">
      <c r="A130" s="103" t="s">
        <v>1267</v>
      </c>
      <c r="B130" s="175">
        <v>94465089647</v>
      </c>
      <c r="C130" s="397" t="s">
        <v>1149</v>
      </c>
      <c r="D130" s="397" t="s">
        <v>79</v>
      </c>
      <c r="E130" s="104" t="s">
        <v>1043</v>
      </c>
      <c r="F130" s="104" t="s">
        <v>1040</v>
      </c>
      <c r="G130" s="104" t="s">
        <v>1042</v>
      </c>
      <c r="H130" s="399">
        <v>94408906.489999995</v>
      </c>
      <c r="I130" s="400">
        <v>202.00880000000001</v>
      </c>
      <c r="J130" s="401">
        <v>1.4407767302899721E-3</v>
      </c>
      <c r="K130" s="401">
        <v>4.7739605767749271E-3</v>
      </c>
      <c r="L130" s="401">
        <v>4.7739605767749271E-3</v>
      </c>
      <c r="M130" s="273"/>
      <c r="N130" s="273"/>
      <c r="O130" s="273"/>
      <c r="P130" s="152"/>
      <c r="Q130" s="179"/>
      <c r="R130" s="76"/>
      <c r="S130" s="76"/>
    </row>
    <row r="131" spans="1:19" s="247" customFormat="1" ht="12.75" customHeight="1">
      <c r="A131" s="103" t="s">
        <v>1349</v>
      </c>
      <c r="B131" s="175">
        <v>35313366580</v>
      </c>
      <c r="C131" s="397" t="s">
        <v>1363</v>
      </c>
      <c r="D131" s="397" t="s">
        <v>79</v>
      </c>
      <c r="E131" s="104" t="s">
        <v>1045</v>
      </c>
      <c r="F131" s="104" t="s">
        <v>1040</v>
      </c>
      <c r="G131" s="104" t="s">
        <v>1042</v>
      </c>
      <c r="H131" s="399">
        <v>199493111.59999999</v>
      </c>
      <c r="I131" s="400">
        <v>151.27459999999999</v>
      </c>
      <c r="J131" s="401">
        <v>2.3419535082673804E-3</v>
      </c>
      <c r="K131" s="401">
        <v>1.3265004878397768E-3</v>
      </c>
      <c r="L131" s="401">
        <v>1.3265004878397768E-3</v>
      </c>
      <c r="M131" s="273"/>
      <c r="N131" s="273"/>
      <c r="O131" s="273"/>
      <c r="P131" s="152"/>
      <c r="Q131" s="179"/>
      <c r="R131" s="76"/>
      <c r="S131" s="76"/>
    </row>
    <row r="132" spans="1:19" s="247" customFormat="1" ht="12.75" customHeight="1">
      <c r="A132" s="103" t="s">
        <v>1150</v>
      </c>
      <c r="B132" s="175">
        <v>41002460007</v>
      </c>
      <c r="C132" s="397" t="s">
        <v>1151</v>
      </c>
      <c r="D132" s="397" t="s">
        <v>79</v>
      </c>
      <c r="E132" s="104" t="s">
        <v>1041</v>
      </c>
      <c r="F132" s="104" t="s">
        <v>1040</v>
      </c>
      <c r="G132" s="104" t="s">
        <v>1042</v>
      </c>
      <c r="H132" s="399">
        <v>50473506.130000003</v>
      </c>
      <c r="I132" s="400">
        <v>196.09280000000001</v>
      </c>
      <c r="J132" s="401">
        <v>6.7206458141221059E-2</v>
      </c>
      <c r="K132" s="401">
        <v>6.113061909856321E-2</v>
      </c>
      <c r="L132" s="401">
        <v>6.113061909856321E-2</v>
      </c>
      <c r="M132" s="273"/>
      <c r="N132" s="273"/>
      <c r="O132" s="273"/>
      <c r="P132" s="152"/>
      <c r="Q132" s="179"/>
      <c r="R132" s="76"/>
      <c r="S132" s="76"/>
    </row>
    <row r="133" spans="1:19" s="247" customFormat="1" ht="12.75" customHeight="1">
      <c r="A133" s="103" t="s">
        <v>1152</v>
      </c>
      <c r="B133" s="175">
        <v>58320210450</v>
      </c>
      <c r="C133" s="397" t="s">
        <v>1153</v>
      </c>
      <c r="D133" s="397" t="s">
        <v>79</v>
      </c>
      <c r="E133" s="104" t="s">
        <v>1055</v>
      </c>
      <c r="F133" s="104" t="s">
        <v>1040</v>
      </c>
      <c r="G133" s="104" t="s">
        <v>1042</v>
      </c>
      <c r="H133" s="399">
        <v>3189717.8</v>
      </c>
      <c r="I133" s="400">
        <v>132.18260000000001</v>
      </c>
      <c r="J133" s="401">
        <v>-3.6669082493605565E-3</v>
      </c>
      <c r="K133" s="401">
        <v>3.8884914324077702E-3</v>
      </c>
      <c r="L133" s="401">
        <v>3.8884914324077702E-3</v>
      </c>
      <c r="M133" s="273"/>
      <c r="N133" s="273"/>
      <c r="O133" s="273"/>
      <c r="P133" s="152"/>
      <c r="Q133" s="179"/>
      <c r="R133" s="76"/>
      <c r="S133" s="76"/>
    </row>
    <row r="134" spans="1:19" s="1008" customFormat="1" ht="12.75" customHeight="1">
      <c r="A134" s="103" t="s">
        <v>1154</v>
      </c>
      <c r="B134" s="175">
        <v>31982273976</v>
      </c>
      <c r="C134" s="397" t="s">
        <v>1155</v>
      </c>
      <c r="D134" s="397" t="s">
        <v>79</v>
      </c>
      <c r="E134" s="104" t="s">
        <v>1055</v>
      </c>
      <c r="F134" s="104" t="s">
        <v>1040</v>
      </c>
      <c r="G134" s="104" t="s">
        <v>1042</v>
      </c>
      <c r="H134" s="399">
        <v>6623381.9500000002</v>
      </c>
      <c r="I134" s="400">
        <v>152.90110000000001</v>
      </c>
      <c r="J134" s="401">
        <v>5.8326099525143338E-2</v>
      </c>
      <c r="K134" s="401">
        <v>2.6811059394111991E-2</v>
      </c>
      <c r="L134" s="401">
        <v>2.6811059394111991E-2</v>
      </c>
      <c r="M134" s="273"/>
      <c r="N134" s="273"/>
      <c r="O134" s="273"/>
      <c r="P134" s="152"/>
      <c r="Q134" s="179"/>
      <c r="R134" s="76"/>
      <c r="S134" s="76"/>
    </row>
    <row r="135" spans="1:19" s="1008" customFormat="1" ht="12.75" customHeight="1">
      <c r="A135" s="103" t="s">
        <v>1156</v>
      </c>
      <c r="B135" s="175" t="s">
        <v>1157</v>
      </c>
      <c r="C135" s="397" t="s">
        <v>1158</v>
      </c>
      <c r="D135" s="397" t="s">
        <v>79</v>
      </c>
      <c r="E135" s="104" t="s">
        <v>1055</v>
      </c>
      <c r="F135" s="104" t="s">
        <v>1040</v>
      </c>
      <c r="G135" s="104" t="s">
        <v>1042</v>
      </c>
      <c r="H135" s="399">
        <v>8886020.3399999999</v>
      </c>
      <c r="I135" s="400">
        <v>177.8467</v>
      </c>
      <c r="J135" s="401">
        <v>0.14317623425773807</v>
      </c>
      <c r="K135" s="401">
        <v>4.2430675754963065E-2</v>
      </c>
      <c r="L135" s="401">
        <v>4.2430675754963065E-2</v>
      </c>
      <c r="M135" s="273"/>
      <c r="N135" s="273"/>
      <c r="O135" s="273"/>
      <c r="P135" s="152"/>
      <c r="Q135" s="179"/>
      <c r="R135" s="76"/>
      <c r="S135" s="76"/>
    </row>
    <row r="136" spans="1:19" s="1008" customFormat="1" ht="12.75" customHeight="1">
      <c r="A136" s="103" t="s">
        <v>1159</v>
      </c>
      <c r="B136" s="175">
        <v>40820433166</v>
      </c>
      <c r="C136" s="397" t="s">
        <v>1160</v>
      </c>
      <c r="D136" s="397" t="s">
        <v>79</v>
      </c>
      <c r="E136" s="104" t="s">
        <v>1055</v>
      </c>
      <c r="F136" s="104" t="s">
        <v>1040</v>
      </c>
      <c r="G136" s="104" t="s">
        <v>1042</v>
      </c>
      <c r="H136" s="399">
        <v>7641271.2400000002</v>
      </c>
      <c r="I136" s="400">
        <v>179.17519999999999</v>
      </c>
      <c r="J136" s="401">
        <v>0.1178619072381728</v>
      </c>
      <c r="K136" s="401">
        <v>4.2486628200257393E-2</v>
      </c>
      <c r="L136" s="401">
        <v>4.2486628200257393E-2</v>
      </c>
      <c r="M136" s="273"/>
      <c r="N136" s="273"/>
      <c r="O136" s="273"/>
      <c r="P136" s="152"/>
      <c r="Q136" s="179"/>
      <c r="R136" s="76"/>
      <c r="S136" s="76"/>
    </row>
    <row r="137" spans="1:19" s="1008" customFormat="1" ht="12.75" customHeight="1">
      <c r="A137" s="103" t="s">
        <v>1549</v>
      </c>
      <c r="B137" s="175" t="s">
        <v>1161</v>
      </c>
      <c r="C137" s="397" t="s">
        <v>1162</v>
      </c>
      <c r="D137" s="397" t="s">
        <v>79</v>
      </c>
      <c r="E137" s="104" t="s">
        <v>1043</v>
      </c>
      <c r="F137" s="104" t="s">
        <v>1040</v>
      </c>
      <c r="G137" s="104" t="s">
        <v>1042</v>
      </c>
      <c r="H137" s="399">
        <v>23534883.879999999</v>
      </c>
      <c r="I137" s="400">
        <v>113.7593</v>
      </c>
      <c r="J137" s="401">
        <v>9.8196881079338327E-2</v>
      </c>
      <c r="K137" s="401">
        <v>1.9337605688827697E-2</v>
      </c>
      <c r="L137" s="401">
        <v>1.9337605688827697E-2</v>
      </c>
      <c r="M137" s="273"/>
      <c r="N137" s="273"/>
      <c r="O137" s="273"/>
      <c r="P137" s="152"/>
      <c r="Q137" s="179"/>
      <c r="R137" s="76"/>
      <c r="S137" s="76"/>
    </row>
    <row r="138" spans="1:19" s="247" customFormat="1" ht="12.75" customHeight="1">
      <c r="A138" s="103" t="s">
        <v>1164</v>
      </c>
      <c r="B138" s="175" t="s">
        <v>1165</v>
      </c>
      <c r="C138" s="397" t="s">
        <v>1166</v>
      </c>
      <c r="D138" s="397" t="s">
        <v>79</v>
      </c>
      <c r="E138" s="104" t="s">
        <v>1055</v>
      </c>
      <c r="F138" s="104" t="s">
        <v>1040</v>
      </c>
      <c r="G138" s="104" t="s">
        <v>1042</v>
      </c>
      <c r="H138" s="399">
        <v>13097451.42</v>
      </c>
      <c r="I138" s="400">
        <v>144.40520000000001</v>
      </c>
      <c r="J138" s="401">
        <v>-5.7683728759581832E-2</v>
      </c>
      <c r="K138" s="401">
        <v>4.6557825673226416E-2</v>
      </c>
      <c r="L138" s="401">
        <v>4.6557825673226416E-2</v>
      </c>
      <c r="M138" s="273"/>
      <c r="N138" s="273"/>
      <c r="O138" s="273"/>
      <c r="P138" s="152"/>
      <c r="Q138" s="179"/>
      <c r="R138" s="76"/>
      <c r="S138" s="76"/>
    </row>
    <row r="139" spans="1:19" s="247" customFormat="1" ht="12.75" customHeight="1">
      <c r="A139" s="103" t="s">
        <v>1375</v>
      </c>
      <c r="B139" s="175" t="s">
        <v>1376</v>
      </c>
      <c r="C139" s="397" t="s">
        <v>1377</v>
      </c>
      <c r="D139" s="397" t="s">
        <v>79</v>
      </c>
      <c r="E139" s="104" t="s">
        <v>1055</v>
      </c>
      <c r="F139" s="104" t="s">
        <v>1040</v>
      </c>
      <c r="G139" s="104" t="s">
        <v>1042</v>
      </c>
      <c r="H139" s="399">
        <v>24005423.420000002</v>
      </c>
      <c r="I139" s="400">
        <v>104.61369999999999</v>
      </c>
      <c r="J139" s="401">
        <v>8.1822372653528319E-5</v>
      </c>
      <c r="K139" s="401">
        <v>2.0191010019836586E-3</v>
      </c>
      <c r="L139" s="401">
        <v>2.0191010019836586E-3</v>
      </c>
      <c r="M139" s="273"/>
      <c r="N139" s="273"/>
      <c r="O139" s="273"/>
      <c r="P139" s="152"/>
      <c r="Q139" s="179"/>
      <c r="R139" s="76"/>
      <c r="S139" s="76"/>
    </row>
    <row r="140" spans="1:19" s="247" customFormat="1" ht="12.75" customHeight="1">
      <c r="A140" s="103" t="s">
        <v>1417</v>
      </c>
      <c r="B140" s="175" t="s">
        <v>1464</v>
      </c>
      <c r="C140" s="397" t="s">
        <v>1461</v>
      </c>
      <c r="D140" s="397" t="s">
        <v>79</v>
      </c>
      <c r="E140" s="104" t="s">
        <v>1055</v>
      </c>
      <c r="F140" s="104" t="s">
        <v>1040</v>
      </c>
      <c r="G140" s="104" t="s">
        <v>1042</v>
      </c>
      <c r="H140" s="399">
        <v>25794918.27</v>
      </c>
      <c r="I140" s="400">
        <v>104.84699999999999</v>
      </c>
      <c r="J140" s="401">
        <v>1.6670009010348874E-3</v>
      </c>
      <c r="K140" s="401">
        <v>2.2713064026751439E-3</v>
      </c>
      <c r="L140" s="401">
        <v>2.2713064026751439E-3</v>
      </c>
      <c r="M140" s="273"/>
      <c r="N140" s="273"/>
      <c r="O140" s="273"/>
      <c r="P140" s="152"/>
      <c r="Q140" s="179"/>
      <c r="R140" s="76"/>
      <c r="S140" s="76"/>
    </row>
    <row r="141" spans="1:19" s="247" customFormat="1" ht="12.75" customHeight="1">
      <c r="A141" s="103" t="s">
        <v>1582</v>
      </c>
      <c r="B141" s="175" t="s">
        <v>1583</v>
      </c>
      <c r="C141" s="397" t="s">
        <v>1584</v>
      </c>
      <c r="D141" s="397" t="s">
        <v>79</v>
      </c>
      <c r="E141" s="104" t="s">
        <v>1055</v>
      </c>
      <c r="F141" s="104" t="s">
        <v>1040</v>
      </c>
      <c r="G141" s="104" t="s">
        <v>1042</v>
      </c>
      <c r="H141" s="399">
        <v>18404609.5</v>
      </c>
      <c r="I141" s="400">
        <v>101.5047</v>
      </c>
      <c r="J141" s="401">
        <v>3.5532651864240705E-3</v>
      </c>
      <c r="K141" s="401">
        <v>3.6932222696852701E-3</v>
      </c>
      <c r="L141" s="401">
        <v>3.6932222696852701E-3</v>
      </c>
      <c r="M141" s="273"/>
      <c r="N141" s="273"/>
      <c r="O141" s="273"/>
      <c r="P141" s="152"/>
      <c r="Q141" s="179"/>
      <c r="R141" s="76"/>
      <c r="S141" s="76"/>
    </row>
    <row r="142" spans="1:19" s="1008" customFormat="1" ht="12.75" customHeight="1">
      <c r="A142" s="103" t="s">
        <v>1600</v>
      </c>
      <c r="B142" s="175" t="s">
        <v>1603</v>
      </c>
      <c r="C142" s="397" t="s">
        <v>1604</v>
      </c>
      <c r="D142" s="397" t="s">
        <v>79</v>
      </c>
      <c r="E142" s="104" t="s">
        <v>1055</v>
      </c>
      <c r="F142" s="104" t="s">
        <v>1040</v>
      </c>
      <c r="G142" s="104" t="s">
        <v>1042</v>
      </c>
      <c r="H142" s="399">
        <v>32386110.280000001</v>
      </c>
      <c r="I142" s="400">
        <v>100.44029999999999</v>
      </c>
      <c r="J142" s="401">
        <v>3.7574633569359417E-3</v>
      </c>
      <c r="K142" s="401">
        <v>3.7575838735692813E-3</v>
      </c>
      <c r="L142" s="401">
        <v>3.7575838735692813E-3</v>
      </c>
      <c r="M142" s="273"/>
      <c r="N142" s="273"/>
      <c r="O142" s="273"/>
      <c r="P142" s="152"/>
      <c r="Q142" s="179"/>
      <c r="R142" s="76"/>
      <c r="S142" s="76"/>
    </row>
    <row r="143" spans="1:19" s="247" customFormat="1" ht="12.75" customHeight="1">
      <c r="A143" s="103" t="s">
        <v>1350</v>
      </c>
      <c r="B143" s="175" t="s">
        <v>1351</v>
      </c>
      <c r="C143" s="397" t="s">
        <v>1352</v>
      </c>
      <c r="D143" s="397" t="s">
        <v>79</v>
      </c>
      <c r="E143" s="104" t="s">
        <v>1055</v>
      </c>
      <c r="F143" s="104" t="s">
        <v>1040</v>
      </c>
      <c r="G143" s="104" t="s">
        <v>1064</v>
      </c>
      <c r="H143" s="399">
        <v>4965179.22</v>
      </c>
      <c r="I143" s="400">
        <v>105.03619999999999</v>
      </c>
      <c r="J143" s="401">
        <v>2.9625616457826798E-3</v>
      </c>
      <c r="K143" s="401">
        <v>-5.9072539729387863E-4</v>
      </c>
      <c r="L143" s="401">
        <v>-5.9072539729387863E-4</v>
      </c>
      <c r="M143" s="273"/>
      <c r="N143" s="273"/>
      <c r="O143" s="273"/>
      <c r="P143" s="152"/>
      <c r="Q143" s="179"/>
      <c r="R143" s="76"/>
      <c r="S143" s="76"/>
    </row>
    <row r="144" spans="1:19" s="247" customFormat="1" ht="12.75" customHeight="1">
      <c r="A144" s="103" t="s">
        <v>1495</v>
      </c>
      <c r="B144" s="175" t="s">
        <v>1496</v>
      </c>
      <c r="C144" s="397" t="s">
        <v>1497</v>
      </c>
      <c r="D144" s="397" t="s">
        <v>79</v>
      </c>
      <c r="E144" s="104" t="s">
        <v>1055</v>
      </c>
      <c r="F144" s="104" t="s">
        <v>1040</v>
      </c>
      <c r="G144" s="104" t="s">
        <v>1064</v>
      </c>
      <c r="H144" s="399">
        <v>9040007.8800000008</v>
      </c>
      <c r="I144" s="400">
        <v>103.672</v>
      </c>
      <c r="J144" s="401">
        <v>-2.8524274909412783E-3</v>
      </c>
      <c r="K144" s="401">
        <v>-5.6603834746382642E-4</v>
      </c>
      <c r="L144" s="401">
        <v>-5.6603834746382642E-4</v>
      </c>
      <c r="M144" s="273"/>
      <c r="N144" s="273"/>
      <c r="O144" s="273"/>
      <c r="P144" s="152"/>
      <c r="Q144" s="179"/>
      <c r="R144" s="76"/>
      <c r="S144" s="76"/>
    </row>
    <row r="145" spans="1:19" s="247" customFormat="1" ht="12.75" customHeight="1">
      <c r="A145" s="103" t="s">
        <v>1265</v>
      </c>
      <c r="B145" s="175" t="s">
        <v>1274</v>
      </c>
      <c r="C145" s="397" t="s">
        <v>1275</v>
      </c>
      <c r="D145" s="397" t="s">
        <v>79</v>
      </c>
      <c r="E145" s="104" t="s">
        <v>1055</v>
      </c>
      <c r="F145" s="104" t="s">
        <v>1040</v>
      </c>
      <c r="G145" s="104" t="s">
        <v>1042</v>
      </c>
      <c r="H145" s="399">
        <v>25555460.129999999</v>
      </c>
      <c r="I145" s="400">
        <v>107.2246</v>
      </c>
      <c r="J145" s="401">
        <v>-3.8910584991386221E-3</v>
      </c>
      <c r="K145" s="401">
        <v>6.429895936472807E-4</v>
      </c>
      <c r="L145" s="401">
        <v>6.429895936472807E-4</v>
      </c>
      <c r="M145" s="273"/>
      <c r="N145" s="273"/>
      <c r="O145" s="273"/>
      <c r="P145" s="152"/>
      <c r="Q145" s="179"/>
      <c r="R145" s="76"/>
      <c r="S145" s="76"/>
    </row>
    <row r="146" spans="1:19" s="247" customFormat="1" ht="12.75" customHeight="1">
      <c r="A146" s="122" t="s">
        <v>1353</v>
      </c>
      <c r="B146" s="175" t="s">
        <v>1354</v>
      </c>
      <c r="C146" s="397" t="s">
        <v>1355</v>
      </c>
      <c r="D146" s="397" t="s">
        <v>79</v>
      </c>
      <c r="E146" s="104" t="s">
        <v>1055</v>
      </c>
      <c r="F146" s="104" t="s">
        <v>1040</v>
      </c>
      <c r="G146" s="104" t="s">
        <v>1042</v>
      </c>
      <c r="H146" s="399">
        <v>24617706.07</v>
      </c>
      <c r="I146" s="400">
        <v>108.2807</v>
      </c>
      <c r="J146" s="401">
        <v>-2.907284947973876E-4</v>
      </c>
      <c r="K146" s="401">
        <v>1.4196242943496085E-3</v>
      </c>
      <c r="L146" s="401">
        <v>1.4196242943496085E-3</v>
      </c>
      <c r="M146" s="273"/>
      <c r="N146" s="273"/>
      <c r="O146" s="273"/>
      <c r="P146" s="152"/>
      <c r="Q146" s="179"/>
      <c r="R146" s="76"/>
      <c r="S146" s="76"/>
    </row>
    <row r="147" spans="1:19" s="247" customFormat="1" ht="12.75" customHeight="1">
      <c r="A147" s="103" t="s">
        <v>1476</v>
      </c>
      <c r="B147" s="175" t="s">
        <v>1498</v>
      </c>
      <c r="C147" s="397" t="s">
        <v>1499</v>
      </c>
      <c r="D147" s="397" t="s">
        <v>79</v>
      </c>
      <c r="E147" s="104" t="s">
        <v>1055</v>
      </c>
      <c r="F147" s="104" t="s">
        <v>1040</v>
      </c>
      <c r="G147" s="104" t="s">
        <v>1042</v>
      </c>
      <c r="H147" s="399">
        <v>24154505.899999999</v>
      </c>
      <c r="I147" s="400">
        <v>105.358</v>
      </c>
      <c r="J147" s="401">
        <v>-8.6471664081488875E-4</v>
      </c>
      <c r="K147" s="401">
        <v>3.5433295868021464E-3</v>
      </c>
      <c r="L147" s="401">
        <v>3.5433295868021464E-3</v>
      </c>
      <c r="M147" s="273"/>
      <c r="N147" s="273"/>
      <c r="O147" s="273"/>
      <c r="P147" s="152"/>
      <c r="Q147" s="179"/>
      <c r="R147" s="76"/>
      <c r="S147" s="76"/>
    </row>
    <row r="148" spans="1:19" s="1008" customFormat="1" ht="12.75" customHeight="1">
      <c r="A148" s="103" t="s">
        <v>1500</v>
      </c>
      <c r="B148" s="175" t="s">
        <v>1501</v>
      </c>
      <c r="C148" s="397" t="s">
        <v>1502</v>
      </c>
      <c r="D148" s="397" t="s">
        <v>79</v>
      </c>
      <c r="E148" s="104" t="s">
        <v>1055</v>
      </c>
      <c r="F148" s="104" t="s">
        <v>1040</v>
      </c>
      <c r="G148" s="104" t="s">
        <v>1042</v>
      </c>
      <c r="H148" s="399">
        <v>26352538.629999999</v>
      </c>
      <c r="I148" s="400">
        <v>103.6951</v>
      </c>
      <c r="J148" s="401">
        <v>8.9196102051847248E-4</v>
      </c>
      <c r="K148" s="401">
        <v>3.0363354265572351E-3</v>
      </c>
      <c r="L148" s="401">
        <v>3.0363354265572351E-3</v>
      </c>
      <c r="M148" s="273"/>
      <c r="N148" s="273"/>
      <c r="O148" s="273"/>
      <c r="P148" s="152"/>
      <c r="Q148" s="179"/>
      <c r="R148" s="76"/>
      <c r="S148" s="76"/>
    </row>
    <row r="149" spans="1:19" s="1008" customFormat="1" ht="12.75" customHeight="1">
      <c r="A149" s="103" t="s">
        <v>1378</v>
      </c>
      <c r="B149" s="175" t="s">
        <v>1379</v>
      </c>
      <c r="C149" s="397" t="s">
        <v>1380</v>
      </c>
      <c r="D149" s="397" t="s">
        <v>79</v>
      </c>
      <c r="E149" s="104" t="s">
        <v>1055</v>
      </c>
      <c r="F149" s="104" t="s">
        <v>1040</v>
      </c>
      <c r="G149" s="104" t="s">
        <v>1042</v>
      </c>
      <c r="H149" s="399">
        <v>8862295.7899999991</v>
      </c>
      <c r="I149" s="400">
        <v>107.7213</v>
      </c>
      <c r="J149" s="401">
        <v>2.1135681237962611E-3</v>
      </c>
      <c r="K149" s="401">
        <v>2.7012662068990334E-3</v>
      </c>
      <c r="L149" s="401">
        <v>2.7012662068990334E-3</v>
      </c>
      <c r="M149" s="273"/>
      <c r="N149" s="273"/>
      <c r="O149" s="273"/>
      <c r="P149" s="152"/>
      <c r="Q149" s="179"/>
      <c r="R149" s="76"/>
      <c r="S149" s="76"/>
    </row>
    <row r="150" spans="1:19" s="1008" customFormat="1" ht="12.75" customHeight="1">
      <c r="A150" s="103" t="s">
        <v>1167</v>
      </c>
      <c r="B150" s="175" t="s">
        <v>1168</v>
      </c>
      <c r="C150" s="397" t="s">
        <v>1169</v>
      </c>
      <c r="D150" s="397" t="s">
        <v>79</v>
      </c>
      <c r="E150" s="104" t="s">
        <v>1055</v>
      </c>
      <c r="F150" s="104" t="s">
        <v>1040</v>
      </c>
      <c r="G150" s="104" t="s">
        <v>1042</v>
      </c>
      <c r="H150" s="399">
        <v>17126759.699999999</v>
      </c>
      <c r="I150" s="400">
        <v>108.62909999999999</v>
      </c>
      <c r="J150" s="401">
        <v>-8.0524572526481375E-3</v>
      </c>
      <c r="K150" s="401">
        <v>1.6945487226055267E-2</v>
      </c>
      <c r="L150" s="401">
        <v>1.6945487226055267E-2</v>
      </c>
      <c r="M150" s="273"/>
      <c r="N150" s="273"/>
      <c r="O150" s="273"/>
      <c r="P150" s="152"/>
      <c r="Q150" s="179"/>
      <c r="R150" s="76"/>
      <c r="S150" s="76"/>
    </row>
    <row r="151" spans="1:19" s="1008" customFormat="1" ht="12.75" customHeight="1">
      <c r="A151" s="103" t="s">
        <v>1509</v>
      </c>
      <c r="B151" s="175" t="s">
        <v>1510</v>
      </c>
      <c r="C151" s="397" t="s">
        <v>1511</v>
      </c>
      <c r="D151" s="397" t="s">
        <v>79</v>
      </c>
      <c r="E151" s="104" t="s">
        <v>1045</v>
      </c>
      <c r="F151" s="104" t="s">
        <v>1040</v>
      </c>
      <c r="G151" s="104" t="s">
        <v>1042</v>
      </c>
      <c r="H151" s="399">
        <v>3553405.07</v>
      </c>
      <c r="I151" s="400">
        <v>101.86239999999999</v>
      </c>
      <c r="J151" s="401">
        <v>2.0761299777568798E-2</v>
      </c>
      <c r="K151" s="401">
        <v>-7.3672593500928585E-4</v>
      </c>
      <c r="L151" s="401">
        <v>-7.3672593500928585E-4</v>
      </c>
      <c r="M151" s="273"/>
      <c r="N151" s="273"/>
      <c r="O151" s="273"/>
      <c r="P151" s="152"/>
      <c r="Q151" s="179"/>
      <c r="R151" s="76"/>
      <c r="S151" s="76"/>
    </row>
    <row r="152" spans="1:19" s="247" customFormat="1" ht="12.75" customHeight="1">
      <c r="A152" s="103" t="s">
        <v>1609</v>
      </c>
      <c r="B152" s="175">
        <v>12916294683</v>
      </c>
      <c r="C152" s="397" t="s">
        <v>1044</v>
      </c>
      <c r="D152" s="397" t="s">
        <v>79</v>
      </c>
      <c r="E152" s="104" t="s">
        <v>1045</v>
      </c>
      <c r="F152" s="104" t="s">
        <v>1040</v>
      </c>
      <c r="G152" s="104" t="s">
        <v>1042</v>
      </c>
      <c r="H152" s="399">
        <v>8788165.8100000005</v>
      </c>
      <c r="I152" s="400">
        <v>16.616299999999999</v>
      </c>
      <c r="J152" s="401">
        <v>2.3592671654704134E-3</v>
      </c>
      <c r="K152" s="401">
        <v>2.358661293825115E-3</v>
      </c>
      <c r="L152" s="401">
        <v>2.358661293825115E-3</v>
      </c>
      <c r="M152" s="273"/>
      <c r="N152" s="273"/>
      <c r="O152" s="273"/>
      <c r="P152" s="152"/>
      <c r="Q152" s="179"/>
      <c r="R152" s="76"/>
      <c r="S152" s="76"/>
    </row>
    <row r="153" spans="1:19" s="1008" customFormat="1" ht="12.75" customHeight="1">
      <c r="A153" s="103" t="s">
        <v>1512</v>
      </c>
      <c r="B153" s="175">
        <v>84643903663</v>
      </c>
      <c r="C153" s="397" t="s">
        <v>1163</v>
      </c>
      <c r="D153" s="397" t="s">
        <v>79</v>
      </c>
      <c r="E153" s="104" t="s">
        <v>1043</v>
      </c>
      <c r="F153" s="104" t="s">
        <v>1040</v>
      </c>
      <c r="G153" s="104" t="s">
        <v>1042</v>
      </c>
      <c r="H153" s="399">
        <v>60617211.240000002</v>
      </c>
      <c r="I153" s="400">
        <v>32.078699999999998</v>
      </c>
      <c r="J153" s="401">
        <v>5.3815910650109933E-2</v>
      </c>
      <c r="K153" s="401">
        <v>2.909690520568331E-2</v>
      </c>
      <c r="L153" s="401">
        <v>2.909690520568331E-2</v>
      </c>
      <c r="M153" s="273"/>
      <c r="N153" s="273"/>
      <c r="O153" s="273"/>
      <c r="P153" s="152"/>
      <c r="Q153" s="179"/>
      <c r="R153" s="76"/>
      <c r="S153" s="76"/>
    </row>
    <row r="154" spans="1:19" s="1008" customFormat="1" ht="12.75" customHeight="1">
      <c r="A154" s="103" t="s">
        <v>1170</v>
      </c>
      <c r="B154" s="175">
        <v>88183360964</v>
      </c>
      <c r="C154" s="397" t="s">
        <v>1171</v>
      </c>
      <c r="D154" s="397" t="s">
        <v>79</v>
      </c>
      <c r="E154" s="104" t="s">
        <v>1041</v>
      </c>
      <c r="F154" s="104" t="s">
        <v>1040</v>
      </c>
      <c r="G154" s="104" t="s">
        <v>1064</v>
      </c>
      <c r="H154" s="399">
        <v>61857545.719999999</v>
      </c>
      <c r="I154" s="400">
        <v>398.05840000000001</v>
      </c>
      <c r="J154" s="401">
        <v>5.8395417758281498E-2</v>
      </c>
      <c r="K154" s="401">
        <v>2.4182440625186485E-2</v>
      </c>
      <c r="L154" s="401">
        <v>2.4182440625186485E-2</v>
      </c>
      <c r="M154" s="273"/>
      <c r="N154" s="273"/>
      <c r="O154" s="273"/>
      <c r="P154" s="152"/>
      <c r="Q154" s="179"/>
      <c r="R154" s="76"/>
      <c r="S154" s="76"/>
    </row>
    <row r="155" spans="1:19" ht="18.75" customHeight="1">
      <c r="A155" s="1041" t="s">
        <v>392</v>
      </c>
      <c r="B155" s="1042"/>
      <c r="C155" s="1042"/>
      <c r="D155" s="1042"/>
      <c r="E155" s="1043"/>
      <c r="F155" s="1043"/>
      <c r="G155" s="1043"/>
      <c r="H155" s="1044">
        <f>SUM(H11:H154)</f>
        <v>3338937044.3599987</v>
      </c>
      <c r="I155" s="1044"/>
      <c r="J155" s="1045">
        <v>3.4390726725996412E-2</v>
      </c>
      <c r="K155" s="1045"/>
      <c r="L155" s="1045"/>
      <c r="M155" s="273"/>
      <c r="N155" s="273"/>
      <c r="O155" s="273"/>
      <c r="P155" s="152"/>
    </row>
    <row r="156" spans="1:19" ht="12.75" customHeight="1">
      <c r="A156" s="21" t="s">
        <v>294</v>
      </c>
      <c r="M156" s="152"/>
      <c r="N156" s="152"/>
      <c r="O156" s="152"/>
      <c r="P156" s="152"/>
    </row>
    <row r="157" spans="1:19" ht="12.75" customHeight="1">
      <c r="A157" s="45" t="s">
        <v>397</v>
      </c>
      <c r="C157" s="207"/>
      <c r="F157" s="208"/>
      <c r="G157" s="208"/>
      <c r="M157" s="152"/>
      <c r="N157" s="152"/>
      <c r="O157" s="152"/>
      <c r="P157" s="152"/>
    </row>
    <row r="158" spans="1:19" ht="12.75" customHeight="1">
      <c r="A158" s="46" t="s">
        <v>440</v>
      </c>
      <c r="F158" s="208"/>
      <c r="G158" s="208"/>
      <c r="M158" s="152"/>
      <c r="N158" s="152"/>
      <c r="O158" s="152"/>
      <c r="P158" s="152"/>
    </row>
    <row r="159" spans="1:19" ht="12.75" customHeight="1">
      <c r="A159" s="33" t="s">
        <v>108</v>
      </c>
      <c r="M159" s="152"/>
      <c r="N159" s="152"/>
      <c r="O159" s="152"/>
      <c r="P159" s="152"/>
    </row>
    <row r="160" spans="1:19" ht="12.75" customHeight="1">
      <c r="A160" s="499" t="s">
        <v>109</v>
      </c>
      <c r="H160" s="121"/>
    </row>
    <row r="161" spans="1:12" ht="12.75" customHeight="1">
      <c r="A161" s="499" t="s">
        <v>441</v>
      </c>
      <c r="H161" s="76"/>
    </row>
    <row r="162" spans="1:12" ht="12.75" customHeight="1">
      <c r="A162" s="32" t="s">
        <v>1188</v>
      </c>
      <c r="B162" s="48"/>
      <c r="C162" s="48"/>
      <c r="D162" s="48"/>
      <c r="E162" s="48"/>
      <c r="F162" s="48"/>
      <c r="G162" s="48"/>
      <c r="H162" s="48"/>
      <c r="I162" s="48"/>
      <c r="J162" s="48"/>
    </row>
    <row r="163" spans="1:12" s="1008" customFormat="1" ht="12.75" customHeight="1">
      <c r="A163" s="32" t="s">
        <v>1699</v>
      </c>
      <c r="B163" s="48"/>
      <c r="C163" s="48"/>
      <c r="D163" s="48"/>
      <c r="E163" s="48"/>
      <c r="F163" s="48"/>
      <c r="G163" s="48"/>
      <c r="H163" s="48"/>
      <c r="I163" s="48"/>
      <c r="J163" s="48"/>
    </row>
    <row r="164" spans="1:12" s="247" customFormat="1" ht="12.75" customHeight="1">
      <c r="A164" s="32" t="s">
        <v>1698</v>
      </c>
      <c r="B164" s="48"/>
      <c r="C164" s="48"/>
      <c r="D164" s="48"/>
      <c r="E164" s="48"/>
      <c r="F164" s="48"/>
      <c r="G164" s="48"/>
      <c r="H164" s="48"/>
      <c r="I164" s="48"/>
      <c r="J164" s="48"/>
    </row>
    <row r="165" spans="1:12" s="247" customFormat="1">
      <c r="A165" s="575" t="s">
        <v>386</v>
      </c>
      <c r="B165" s="576"/>
      <c r="C165" s="576"/>
      <c r="D165" s="559"/>
      <c r="E165" s="877"/>
      <c r="F165" s="877"/>
      <c r="G165" s="877"/>
      <c r="H165" s="877"/>
      <c r="I165" s="877"/>
      <c r="J165" s="877"/>
      <c r="K165" s="877"/>
      <c r="L165" s="877"/>
    </row>
    <row r="166" spans="1:12" s="247" customFormat="1">
      <c r="A166" s="559" t="s">
        <v>164</v>
      </c>
      <c r="B166" s="559"/>
      <c r="C166" s="559"/>
      <c r="D166" s="559"/>
      <c r="E166" s="49"/>
      <c r="F166" s="49"/>
      <c r="G166" s="49"/>
      <c r="H166" s="49"/>
      <c r="I166" s="49"/>
      <c r="J166" s="49"/>
    </row>
    <row r="167" spans="1:12" ht="12.75" customHeight="1">
      <c r="A167" s="559" t="s">
        <v>217</v>
      </c>
      <c r="B167" s="559"/>
      <c r="C167" s="559"/>
      <c r="D167" s="559"/>
    </row>
    <row r="168" spans="1:12" ht="12.75" customHeight="1">
      <c r="A168" s="580" t="s">
        <v>81</v>
      </c>
    </row>
    <row r="169" spans="1:12" ht="12.75" customHeight="1">
      <c r="L169" s="34" t="s">
        <v>960</v>
      </c>
    </row>
    <row r="170" spans="1:12" ht="12.75" customHeight="1"/>
    <row r="171" spans="1:12" ht="12.75" customHeight="1"/>
    <row r="172" spans="1:12" ht="12.75" customHeight="1"/>
    <row r="173" spans="1:12" ht="12.75" customHeight="1"/>
    <row r="174" spans="1:12">
      <c r="A174" s="53"/>
      <c r="B174" s="53"/>
      <c r="C174" s="53"/>
      <c r="D174" s="53"/>
      <c r="E174" s="53"/>
      <c r="F174" s="53"/>
      <c r="G174" s="53"/>
      <c r="H174" s="53"/>
      <c r="I174" s="53"/>
      <c r="J174" s="53"/>
      <c r="K174" s="53"/>
    </row>
    <row r="175" spans="1:12" ht="12.75" customHeight="1"/>
    <row r="176" spans="1:12" ht="12.75" customHeight="1">
      <c r="A176" s="33"/>
    </row>
    <row r="177" spans="1:1" ht="12.75" customHeight="1">
      <c r="A177" s="53"/>
    </row>
    <row r="178" spans="1:1" ht="12.75" customHeight="1">
      <c r="A178" s="33"/>
    </row>
    <row r="179" spans="1:1" ht="12.75" customHeight="1">
      <c r="A179" s="33"/>
    </row>
    <row r="180" spans="1:1" ht="12.75" customHeight="1">
      <c r="A180" s="53"/>
    </row>
    <row r="181" spans="1:1" ht="12.75" customHeight="1"/>
    <row r="182" spans="1:1" ht="12.75" customHeight="1">
      <c r="A182" s="33"/>
    </row>
    <row r="183" spans="1:1" ht="12.75" customHeight="1">
      <c r="A183" s="53"/>
    </row>
    <row r="184" spans="1:1" ht="12.75" customHeight="1">
      <c r="A184" s="56"/>
    </row>
    <row r="185" spans="1:1" ht="12.75" customHeight="1">
      <c r="A185" s="33"/>
    </row>
    <row r="186" spans="1:1" ht="12.75" customHeight="1">
      <c r="A186" s="53"/>
    </row>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sheetData>
  <mergeCells count="3">
    <mergeCell ref="K8:L8"/>
    <mergeCell ref="H6:I6"/>
    <mergeCell ref="H7:I7"/>
  </mergeCells>
  <hyperlinks>
    <hyperlink ref="A168" location="'2 Sadržaj'!A1" display="Sadržaj / Contents" xr:uid="{00000000-0004-0000-1700-000000000000}"/>
  </hyperlinks>
  <pageMargins left="0.7" right="0.7" top="0.75" bottom="0.75" header="0.3" footer="0.3"/>
  <pageSetup paperSize="9" scale="34" orientation="portrait" r:id="rId1"/>
  <ignoredErrors>
    <ignoredError sqref="B14:B154"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1008" customWidth="1"/>
    <col min="10" max="10" width="9.85546875" customWidth="1"/>
    <col min="11" max="15" width="8.85546875" customWidth="1"/>
  </cols>
  <sheetData>
    <row r="1" spans="1:15" ht="12.75" customHeight="1">
      <c r="A1" s="130" t="s">
        <v>654</v>
      </c>
      <c r="O1" s="126" t="str">
        <f>Naslovnica!A20</f>
        <v>Siječanj 2025.</v>
      </c>
    </row>
    <row r="2" spans="1:15" ht="12.75" customHeight="1">
      <c r="A2" s="504" t="s">
        <v>655</v>
      </c>
      <c r="O2" s="498" t="str">
        <f>Naslovnica!A24</f>
        <v>January 2025</v>
      </c>
    </row>
    <row r="3" spans="1:15" ht="12.75" customHeight="1">
      <c r="A3" s="10"/>
      <c r="O3" s="11"/>
    </row>
    <row r="4" spans="1:15" ht="12.75" customHeight="1">
      <c r="A4" s="63"/>
      <c r="B4" s="63"/>
      <c r="C4" s="63"/>
      <c r="D4" s="63"/>
      <c r="E4" s="63"/>
      <c r="F4" s="63"/>
      <c r="G4" s="63"/>
      <c r="H4" s="63"/>
      <c r="I4" s="63"/>
      <c r="J4" s="63"/>
      <c r="K4" s="63"/>
      <c r="L4" s="63"/>
      <c r="M4" s="63"/>
      <c r="N4" s="63"/>
      <c r="O4" s="13" t="s">
        <v>1301</v>
      </c>
    </row>
    <row r="5" spans="1:15" ht="25.5" customHeight="1">
      <c r="A5" s="1253" t="s">
        <v>402</v>
      </c>
      <c r="B5" s="1254" t="s">
        <v>403</v>
      </c>
      <c r="C5" s="1255"/>
      <c r="D5" s="1250" t="s">
        <v>404</v>
      </c>
      <c r="E5" s="1251"/>
      <c r="F5" s="1250" t="s">
        <v>405</v>
      </c>
      <c r="G5" s="1251"/>
      <c r="H5" s="1250" t="s">
        <v>1410</v>
      </c>
      <c r="I5" s="1251"/>
      <c r="J5" s="1250" t="s">
        <v>406</v>
      </c>
      <c r="K5" s="1251"/>
      <c r="L5" s="1250" t="s">
        <v>407</v>
      </c>
      <c r="M5" s="1251"/>
      <c r="N5" s="1250" t="s">
        <v>408</v>
      </c>
      <c r="O5" s="1251"/>
    </row>
    <row r="6" spans="1:15" ht="12.75" customHeight="1">
      <c r="A6" s="1253"/>
      <c r="B6" s="541" t="s">
        <v>31</v>
      </c>
      <c r="C6" s="541" t="s">
        <v>32</v>
      </c>
      <c r="D6" s="541" t="s">
        <v>31</v>
      </c>
      <c r="E6" s="541" t="s">
        <v>32</v>
      </c>
      <c r="F6" s="541" t="s">
        <v>31</v>
      </c>
      <c r="G6" s="541" t="s">
        <v>32</v>
      </c>
      <c r="H6" s="541" t="s">
        <v>31</v>
      </c>
      <c r="I6" s="541" t="s">
        <v>32</v>
      </c>
      <c r="J6" s="541" t="s">
        <v>31</v>
      </c>
      <c r="K6" s="541" t="s">
        <v>32</v>
      </c>
      <c r="L6" s="541" t="s">
        <v>31</v>
      </c>
      <c r="M6" s="541" t="s">
        <v>32</v>
      </c>
      <c r="N6" s="541" t="s">
        <v>31</v>
      </c>
      <c r="O6" s="541" t="s">
        <v>32</v>
      </c>
    </row>
    <row r="7" spans="1:15" ht="12.75" customHeight="1">
      <c r="A7" s="1253"/>
      <c r="B7" s="542" t="s">
        <v>29</v>
      </c>
      <c r="C7" s="542" t="s">
        <v>30</v>
      </c>
      <c r="D7" s="542" t="s">
        <v>29</v>
      </c>
      <c r="E7" s="542" t="s">
        <v>30</v>
      </c>
      <c r="F7" s="542" t="s">
        <v>29</v>
      </c>
      <c r="G7" s="542" t="s">
        <v>30</v>
      </c>
      <c r="H7" s="542" t="s">
        <v>29</v>
      </c>
      <c r="I7" s="542" t="s">
        <v>30</v>
      </c>
      <c r="J7" s="542" t="s">
        <v>29</v>
      </c>
      <c r="K7" s="542" t="s">
        <v>30</v>
      </c>
      <c r="L7" s="542" t="s">
        <v>29</v>
      </c>
      <c r="M7" s="542" t="s">
        <v>30</v>
      </c>
      <c r="N7" s="542" t="s">
        <v>29</v>
      </c>
      <c r="O7" s="542" t="s">
        <v>30</v>
      </c>
    </row>
    <row r="8" spans="1:15" ht="21.75">
      <c r="A8" s="117" t="s">
        <v>1009</v>
      </c>
      <c r="B8" s="868">
        <v>36384.420940000011</v>
      </c>
      <c r="C8" s="869">
        <v>6.3364522750831098E-2</v>
      </c>
      <c r="D8" s="868">
        <v>5623.451579999999</v>
      </c>
      <c r="E8" s="869">
        <v>1.8729439968049932E-2</v>
      </c>
      <c r="F8" s="868">
        <v>1244.1801300000002</v>
      </c>
      <c r="G8" s="869">
        <v>1.2854856561646222E-2</v>
      </c>
      <c r="H8" s="868">
        <v>2292.9567399999996</v>
      </c>
      <c r="I8" s="869">
        <v>3.1522336306807649E-3</v>
      </c>
      <c r="J8" s="868">
        <v>12404.303629999997</v>
      </c>
      <c r="K8" s="869">
        <v>1.4779652168564833E-2</v>
      </c>
      <c r="L8" s="868">
        <v>5143.6214799999998</v>
      </c>
      <c r="M8" s="869">
        <v>6.4214514965196343E-3</v>
      </c>
      <c r="N8" s="868">
        <v>63092.93450000001</v>
      </c>
      <c r="O8" s="869">
        <v>1.889611384075918E-2</v>
      </c>
    </row>
    <row r="9" spans="1:15" ht="21.75">
      <c r="A9" s="117" t="s">
        <v>1010</v>
      </c>
      <c r="B9" s="868">
        <v>729.43326000009063</v>
      </c>
      <c r="C9" s="869">
        <v>1.2703291464967485E-3</v>
      </c>
      <c r="D9" s="868">
        <v>114.36911999990464</v>
      </c>
      <c r="E9" s="869">
        <v>3.8091722437075081E-4</v>
      </c>
      <c r="F9" s="868">
        <v>78.490990000005354</v>
      </c>
      <c r="G9" s="869">
        <v>8.1096811747964235E-4</v>
      </c>
      <c r="H9" s="868">
        <v>-1.2999987602233887E-4</v>
      </c>
      <c r="I9" s="869">
        <v>-1.7871683928147141E-10</v>
      </c>
      <c r="J9" s="868">
        <v>4619.9078499998141</v>
      </c>
      <c r="K9" s="869">
        <v>5.5045920440613613E-3</v>
      </c>
      <c r="L9" s="868">
        <v>6844.2830000001768</v>
      </c>
      <c r="M9" s="869">
        <v>8.5446084016577023E-3</v>
      </c>
      <c r="N9" s="868">
        <v>12386.484090000115</v>
      </c>
      <c r="O9" s="869">
        <v>3.7097087860352177E-3</v>
      </c>
    </row>
    <row r="10" spans="1:15" ht="21.75">
      <c r="A10" s="117" t="s">
        <v>1011</v>
      </c>
      <c r="B10" s="868">
        <v>540662.07995000004</v>
      </c>
      <c r="C10" s="869">
        <v>0.94157866967288406</v>
      </c>
      <c r="D10" s="868">
        <v>300890.99583000003</v>
      </c>
      <c r="E10" s="869">
        <v>1.0021460597914047</v>
      </c>
      <c r="F10" s="868">
        <v>95686.269660000005</v>
      </c>
      <c r="G10" s="869">
        <v>0.98862957359582715</v>
      </c>
      <c r="H10" s="868">
        <v>726534.22665999993</v>
      </c>
      <c r="I10" s="869">
        <v>0.99880018805688142</v>
      </c>
      <c r="J10" s="868">
        <v>831167.2317100002</v>
      </c>
      <c r="K10" s="869">
        <v>0.99033069046075395</v>
      </c>
      <c r="L10" s="868">
        <v>790564.18044999987</v>
      </c>
      <c r="M10" s="869">
        <v>0.98696406012471005</v>
      </c>
      <c r="N10" s="868">
        <v>3285504.9842600003</v>
      </c>
      <c r="O10" s="869">
        <v>0.98399728430698774</v>
      </c>
    </row>
    <row r="11" spans="1:15" ht="22.5">
      <c r="A11" s="117" t="s">
        <v>1012</v>
      </c>
      <c r="B11" s="803">
        <v>180729.02206000002</v>
      </c>
      <c r="C11" s="804">
        <v>0.31474482578521756</v>
      </c>
      <c r="D11" s="803">
        <v>64695.288519999995</v>
      </c>
      <c r="E11" s="804">
        <v>0.21547380737845884</v>
      </c>
      <c r="F11" s="803">
        <v>0</v>
      </c>
      <c r="G11" s="804">
        <v>0</v>
      </c>
      <c r="H11" s="803">
        <v>357596.19173999992</v>
      </c>
      <c r="I11" s="804">
        <v>0.49160401595984543</v>
      </c>
      <c r="J11" s="803">
        <v>355049.23825000005</v>
      </c>
      <c r="K11" s="804">
        <v>0.42303900328251692</v>
      </c>
      <c r="L11" s="803">
        <v>152019.72107000003</v>
      </c>
      <c r="M11" s="804">
        <v>0.18978598428386861</v>
      </c>
      <c r="N11" s="803">
        <v>1110089.4616400001</v>
      </c>
      <c r="O11" s="804">
        <v>0.33246792222949323</v>
      </c>
    </row>
    <row r="12" spans="1:15" ht="22.5">
      <c r="A12" s="79" t="s">
        <v>1013</v>
      </c>
      <c r="B12" s="803">
        <v>144968.93106999999</v>
      </c>
      <c r="C12" s="804">
        <v>0.25246759172275224</v>
      </c>
      <c r="D12" s="803">
        <v>5104.2264800000003</v>
      </c>
      <c r="E12" s="804">
        <v>1.7000111422759121E-2</v>
      </c>
      <c r="F12" s="803">
        <v>0</v>
      </c>
      <c r="G12" s="804">
        <v>0</v>
      </c>
      <c r="H12" s="803">
        <v>0</v>
      </c>
      <c r="I12" s="804">
        <v>0</v>
      </c>
      <c r="J12" s="803">
        <v>0</v>
      </c>
      <c r="K12" s="804">
        <v>0</v>
      </c>
      <c r="L12" s="803">
        <v>148.95846000000003</v>
      </c>
      <c r="M12" s="804">
        <v>1.8596421404754306E-4</v>
      </c>
      <c r="N12" s="803">
        <v>150222.11601</v>
      </c>
      <c r="O12" s="804">
        <v>4.4990999832551642E-2</v>
      </c>
    </row>
    <row r="13" spans="1:15" ht="22.5">
      <c r="A13" s="79" t="s">
        <v>1014</v>
      </c>
      <c r="B13" s="803">
        <v>0</v>
      </c>
      <c r="C13" s="804">
        <v>0</v>
      </c>
      <c r="D13" s="803">
        <v>32966.538079999998</v>
      </c>
      <c r="E13" s="804">
        <v>0.10979818837949204</v>
      </c>
      <c r="F13" s="803">
        <v>0</v>
      </c>
      <c r="G13" s="804">
        <v>0</v>
      </c>
      <c r="H13" s="803">
        <v>0</v>
      </c>
      <c r="I13" s="804">
        <v>0</v>
      </c>
      <c r="J13" s="803">
        <v>240239.89349999998</v>
      </c>
      <c r="K13" s="804">
        <v>0.28624436879759452</v>
      </c>
      <c r="L13" s="803">
        <v>91481.035200000013</v>
      </c>
      <c r="M13" s="804">
        <v>0.11420767112672635</v>
      </c>
      <c r="N13" s="803">
        <v>364687.46678000002</v>
      </c>
      <c r="O13" s="804">
        <v>0.10922262442196219</v>
      </c>
    </row>
    <row r="14" spans="1:15" ht="22.5">
      <c r="A14" s="79" t="s">
        <v>1015</v>
      </c>
      <c r="B14" s="803">
        <v>75.068490000000011</v>
      </c>
      <c r="C14" s="804">
        <v>1.3073394929988228E-4</v>
      </c>
      <c r="D14" s="803">
        <v>15.0137</v>
      </c>
      <c r="E14" s="804">
        <v>5.0004554826861569E-5</v>
      </c>
      <c r="F14" s="803">
        <v>0</v>
      </c>
      <c r="G14" s="804">
        <v>0</v>
      </c>
      <c r="H14" s="803">
        <v>0</v>
      </c>
      <c r="I14" s="804">
        <v>0</v>
      </c>
      <c r="J14" s="803">
        <v>146.72126999999998</v>
      </c>
      <c r="K14" s="804">
        <v>1.7481749891106837E-4</v>
      </c>
      <c r="L14" s="803">
        <v>0</v>
      </c>
      <c r="M14" s="804">
        <v>0</v>
      </c>
      <c r="N14" s="803">
        <v>236.80345999999997</v>
      </c>
      <c r="O14" s="804">
        <v>7.0921810397734183E-5</v>
      </c>
    </row>
    <row r="15" spans="1:15" ht="22.5">
      <c r="A15" s="79" t="s">
        <v>1016</v>
      </c>
      <c r="B15" s="803">
        <v>265.25299999999999</v>
      </c>
      <c r="C15" s="804">
        <v>4.6194578116119921E-4</v>
      </c>
      <c r="D15" s="803">
        <v>678.92376000000002</v>
      </c>
      <c r="E15" s="804">
        <v>2.2612201109772413E-3</v>
      </c>
      <c r="F15" s="803">
        <v>0</v>
      </c>
      <c r="G15" s="804">
        <v>0</v>
      </c>
      <c r="H15" s="803">
        <v>0</v>
      </c>
      <c r="I15" s="804">
        <v>0</v>
      </c>
      <c r="J15" s="803">
        <v>18141.920630000004</v>
      </c>
      <c r="K15" s="804">
        <v>2.1615987852202447E-2</v>
      </c>
      <c r="L15" s="803">
        <v>0</v>
      </c>
      <c r="M15" s="804">
        <v>0</v>
      </c>
      <c r="N15" s="803">
        <v>19086.097390000003</v>
      </c>
      <c r="O15" s="804">
        <v>5.7162196039123314E-3</v>
      </c>
    </row>
    <row r="16" spans="1:15" ht="22.5">
      <c r="A16" s="802" t="s">
        <v>1017</v>
      </c>
      <c r="B16" s="803">
        <v>0</v>
      </c>
      <c r="C16" s="804">
        <v>0</v>
      </c>
      <c r="D16" s="803">
        <v>0</v>
      </c>
      <c r="E16" s="804">
        <v>0</v>
      </c>
      <c r="F16" s="803">
        <v>0</v>
      </c>
      <c r="G16" s="804">
        <v>0</v>
      </c>
      <c r="H16" s="803">
        <v>0</v>
      </c>
      <c r="I16" s="804">
        <v>0</v>
      </c>
      <c r="J16" s="803">
        <v>0</v>
      </c>
      <c r="K16" s="804">
        <v>0</v>
      </c>
      <c r="L16" s="803">
        <v>0</v>
      </c>
      <c r="M16" s="804">
        <v>0</v>
      </c>
      <c r="N16" s="803">
        <v>0</v>
      </c>
      <c r="O16" s="804">
        <v>0</v>
      </c>
    </row>
    <row r="17" spans="1:15" ht="22.5">
      <c r="A17" s="802" t="s">
        <v>1018</v>
      </c>
      <c r="B17" s="803">
        <v>926.70821000000001</v>
      </c>
      <c r="C17" s="804">
        <v>1.6138891849552942E-3</v>
      </c>
      <c r="D17" s="803">
        <v>152.79223000000002</v>
      </c>
      <c r="E17" s="804">
        <v>5.0888904414990595E-4</v>
      </c>
      <c r="F17" s="803">
        <v>0</v>
      </c>
      <c r="G17" s="804">
        <v>0</v>
      </c>
      <c r="H17" s="803">
        <v>0</v>
      </c>
      <c r="I17" s="804">
        <v>0</v>
      </c>
      <c r="J17" s="803">
        <v>0</v>
      </c>
      <c r="K17" s="804">
        <v>0</v>
      </c>
      <c r="L17" s="803">
        <v>9420.0781300000017</v>
      </c>
      <c r="M17" s="804">
        <v>1.176030838202744E-2</v>
      </c>
      <c r="N17" s="803">
        <v>10499.578570000001</v>
      </c>
      <c r="O17" s="804">
        <v>3.1445871635391357E-3</v>
      </c>
    </row>
    <row r="18" spans="1:15" ht="22.5">
      <c r="A18" s="79" t="s">
        <v>1019</v>
      </c>
      <c r="B18" s="803">
        <v>0</v>
      </c>
      <c r="C18" s="804">
        <v>0</v>
      </c>
      <c r="D18" s="803">
        <v>0</v>
      </c>
      <c r="E18" s="804">
        <v>0</v>
      </c>
      <c r="F18" s="803">
        <v>0</v>
      </c>
      <c r="G18" s="804">
        <v>0</v>
      </c>
      <c r="H18" s="803">
        <v>0</v>
      </c>
      <c r="I18" s="804">
        <v>0</v>
      </c>
      <c r="J18" s="803">
        <v>4150.2844700000005</v>
      </c>
      <c r="K18" s="804">
        <v>4.9450386492350378E-3</v>
      </c>
      <c r="L18" s="803">
        <v>5681.7589399999997</v>
      </c>
      <c r="M18" s="804">
        <v>7.093278459543024E-3</v>
      </c>
      <c r="N18" s="803">
        <v>9832.0434100000002</v>
      </c>
      <c r="O18" s="804">
        <v>2.9446627112049459E-3</v>
      </c>
    </row>
    <row r="19" spans="1:15" ht="22.5">
      <c r="A19" s="117" t="s">
        <v>1020</v>
      </c>
      <c r="B19" s="803">
        <v>34493.061290000005</v>
      </c>
      <c r="C19" s="804">
        <v>6.0070665147048952E-2</v>
      </c>
      <c r="D19" s="803">
        <v>25777.794269999999</v>
      </c>
      <c r="E19" s="804">
        <v>8.5855393866253682E-2</v>
      </c>
      <c r="F19" s="803">
        <v>0</v>
      </c>
      <c r="G19" s="804">
        <v>0</v>
      </c>
      <c r="H19" s="803">
        <v>357596.19173999992</v>
      </c>
      <c r="I19" s="804">
        <v>0.49160401595984543</v>
      </c>
      <c r="J19" s="803">
        <v>92370.418380000017</v>
      </c>
      <c r="K19" s="804">
        <v>0.11005879048457383</v>
      </c>
      <c r="L19" s="803">
        <v>45287.890340000005</v>
      </c>
      <c r="M19" s="804">
        <v>5.6538762101524261E-2</v>
      </c>
      <c r="N19" s="803">
        <v>555525.35601999995</v>
      </c>
      <c r="O19" s="804">
        <v>0.1663779066859252</v>
      </c>
    </row>
    <row r="20" spans="1:15" ht="22.5">
      <c r="A20" s="79" t="s">
        <v>1021</v>
      </c>
      <c r="B20" s="803">
        <v>359933.05789000005</v>
      </c>
      <c r="C20" s="804">
        <v>0.62683384388766661</v>
      </c>
      <c r="D20" s="803">
        <v>236195.70731000006</v>
      </c>
      <c r="E20" s="804">
        <v>0.7866722524129458</v>
      </c>
      <c r="F20" s="803">
        <v>95686.269660000005</v>
      </c>
      <c r="G20" s="804">
        <v>0.98862957359582715</v>
      </c>
      <c r="H20" s="803">
        <v>368938.03491999995</v>
      </c>
      <c r="I20" s="804">
        <v>0.50719617209703594</v>
      </c>
      <c r="J20" s="803">
        <v>476117.99346000009</v>
      </c>
      <c r="K20" s="804">
        <v>0.56729168717823697</v>
      </c>
      <c r="L20" s="803">
        <v>638544.4593799999</v>
      </c>
      <c r="M20" s="804">
        <v>0.79717807584084144</v>
      </c>
      <c r="N20" s="803">
        <v>2175415.5226199999</v>
      </c>
      <c r="O20" s="804">
        <v>0.65152936207749446</v>
      </c>
    </row>
    <row r="21" spans="1:15" ht="18" customHeight="1">
      <c r="A21" s="79" t="s">
        <v>1022</v>
      </c>
      <c r="B21" s="803">
        <v>351440.74648000003</v>
      </c>
      <c r="C21" s="804">
        <v>0.61204423763191595</v>
      </c>
      <c r="D21" s="803">
        <v>54757.862600000008</v>
      </c>
      <c r="E21" s="804">
        <v>0.18237626584942104</v>
      </c>
      <c r="F21" s="803">
        <v>0</v>
      </c>
      <c r="G21" s="804">
        <v>0</v>
      </c>
      <c r="H21" s="803">
        <v>0</v>
      </c>
      <c r="I21" s="804">
        <v>0</v>
      </c>
      <c r="J21" s="803">
        <v>0</v>
      </c>
      <c r="K21" s="804">
        <v>0</v>
      </c>
      <c r="L21" s="803">
        <v>16543.217559999997</v>
      </c>
      <c r="M21" s="804">
        <v>2.0653049523759254E-2</v>
      </c>
      <c r="N21" s="803">
        <v>422741.82664000004</v>
      </c>
      <c r="O21" s="804">
        <v>0.12660970273050023</v>
      </c>
    </row>
    <row r="22" spans="1:15" ht="22.5">
      <c r="A22" s="79" t="s">
        <v>1023</v>
      </c>
      <c r="B22" s="803">
        <v>668.65518999999995</v>
      </c>
      <c r="C22" s="804">
        <v>1.1644823774737329E-3</v>
      </c>
      <c r="D22" s="803">
        <v>126302.41478000005</v>
      </c>
      <c r="E22" s="804">
        <v>0.42066219683565831</v>
      </c>
      <c r="F22" s="803">
        <v>0</v>
      </c>
      <c r="G22" s="804">
        <v>0</v>
      </c>
      <c r="H22" s="803">
        <v>0</v>
      </c>
      <c r="I22" s="804">
        <v>0</v>
      </c>
      <c r="J22" s="803">
        <v>405806.45549000008</v>
      </c>
      <c r="K22" s="804">
        <v>0.48351591824912382</v>
      </c>
      <c r="L22" s="803">
        <v>546275.35797999986</v>
      </c>
      <c r="M22" s="804">
        <v>0.68198655920778783</v>
      </c>
      <c r="N22" s="803">
        <v>1079052.88344</v>
      </c>
      <c r="O22" s="804">
        <v>0.32317257530130705</v>
      </c>
    </row>
    <row r="23" spans="1:15" ht="18" customHeight="1">
      <c r="A23" s="79" t="s">
        <v>1015</v>
      </c>
      <c r="B23" s="803">
        <v>0</v>
      </c>
      <c r="C23" s="804">
        <v>0</v>
      </c>
      <c r="D23" s="803">
        <v>0</v>
      </c>
      <c r="E23" s="804">
        <v>0</v>
      </c>
      <c r="F23" s="803">
        <v>0</v>
      </c>
      <c r="G23" s="804">
        <v>0</v>
      </c>
      <c r="H23" s="803">
        <v>0</v>
      </c>
      <c r="I23" s="804">
        <v>0</v>
      </c>
      <c r="J23" s="803">
        <v>0</v>
      </c>
      <c r="K23" s="804">
        <v>0</v>
      </c>
      <c r="L23" s="803">
        <v>0</v>
      </c>
      <c r="M23" s="804">
        <v>0</v>
      </c>
      <c r="N23" s="803">
        <v>0</v>
      </c>
      <c r="O23" s="804">
        <v>0</v>
      </c>
    </row>
    <row r="24" spans="1:15" ht="22.5">
      <c r="A24" s="79" t="s">
        <v>1024</v>
      </c>
      <c r="B24" s="803">
        <v>0</v>
      </c>
      <c r="C24" s="804">
        <v>0</v>
      </c>
      <c r="D24" s="803">
        <v>2187.6663599999997</v>
      </c>
      <c r="E24" s="804">
        <v>7.2862307386920384E-3</v>
      </c>
      <c r="F24" s="803">
        <v>0</v>
      </c>
      <c r="G24" s="804">
        <v>0</v>
      </c>
      <c r="H24" s="803">
        <v>0</v>
      </c>
      <c r="I24" s="804">
        <v>0</v>
      </c>
      <c r="J24" s="803">
        <v>2784.76494</v>
      </c>
      <c r="K24" s="804">
        <v>3.3180304523402196E-3</v>
      </c>
      <c r="L24" s="803">
        <v>49.956040000000002</v>
      </c>
      <c r="M24" s="804">
        <v>6.2366620301576846E-5</v>
      </c>
      <c r="N24" s="803">
        <v>5022.3873400000002</v>
      </c>
      <c r="O24" s="804">
        <v>1.504187492325748E-3</v>
      </c>
    </row>
    <row r="25" spans="1:15" ht="22.5">
      <c r="A25" s="802" t="s">
        <v>1017</v>
      </c>
      <c r="B25" s="803">
        <v>0</v>
      </c>
      <c r="C25" s="804">
        <v>0</v>
      </c>
      <c r="D25" s="803">
        <v>0</v>
      </c>
      <c r="E25" s="804">
        <v>0</v>
      </c>
      <c r="F25" s="803">
        <v>0</v>
      </c>
      <c r="G25" s="804">
        <v>0</v>
      </c>
      <c r="H25" s="803">
        <v>0</v>
      </c>
      <c r="I25" s="804">
        <v>0</v>
      </c>
      <c r="J25" s="803">
        <v>0</v>
      </c>
      <c r="K25" s="804">
        <v>0</v>
      </c>
      <c r="L25" s="803">
        <v>70.732690000000005</v>
      </c>
      <c r="M25" s="804">
        <v>8.8304813995247454E-5</v>
      </c>
      <c r="N25" s="803">
        <v>70.732690000000005</v>
      </c>
      <c r="O25" s="804">
        <v>2.118419396871021E-5</v>
      </c>
    </row>
    <row r="26" spans="1:15" ht="22.5">
      <c r="A26" s="802" t="s">
        <v>1025</v>
      </c>
      <c r="B26" s="803">
        <v>7823.6562199999989</v>
      </c>
      <c r="C26" s="804">
        <v>1.3625123878276871E-2</v>
      </c>
      <c r="D26" s="803">
        <v>52947.763570000003</v>
      </c>
      <c r="E26" s="804">
        <v>0.17634755898917445</v>
      </c>
      <c r="F26" s="803">
        <v>95686.269660000005</v>
      </c>
      <c r="G26" s="804">
        <v>0.98862957359582715</v>
      </c>
      <c r="H26" s="803">
        <v>0</v>
      </c>
      <c r="I26" s="804">
        <v>0</v>
      </c>
      <c r="J26" s="803">
        <v>1550.4158500000001</v>
      </c>
      <c r="K26" s="804">
        <v>1.8473110351967252E-3</v>
      </c>
      <c r="L26" s="803">
        <v>70178.77270999999</v>
      </c>
      <c r="M26" s="804">
        <v>8.761328701865144E-2</v>
      </c>
      <c r="N26" s="803">
        <v>228186.87800999999</v>
      </c>
      <c r="O26" s="804">
        <v>6.8341174142793865E-2</v>
      </c>
    </row>
    <row r="27" spans="1:15" ht="22.5">
      <c r="A27" s="79" t="s">
        <v>1019</v>
      </c>
      <c r="B27" s="803">
        <v>0</v>
      </c>
      <c r="C27" s="804">
        <v>0</v>
      </c>
      <c r="D27" s="803">
        <v>0</v>
      </c>
      <c r="E27" s="804">
        <v>0</v>
      </c>
      <c r="F27" s="803">
        <v>0</v>
      </c>
      <c r="G27" s="804">
        <v>0</v>
      </c>
      <c r="H27" s="803">
        <v>368938.03491999995</v>
      </c>
      <c r="I27" s="804">
        <v>0.50719617209703594</v>
      </c>
      <c r="J27" s="803">
        <v>65976.357179999992</v>
      </c>
      <c r="K27" s="804">
        <v>7.8610427441576189E-2</v>
      </c>
      <c r="L27" s="803">
        <v>5426.4224000000004</v>
      </c>
      <c r="M27" s="804">
        <v>6.7745086563460863E-3</v>
      </c>
      <c r="N27" s="803">
        <v>440340.81449999992</v>
      </c>
      <c r="O27" s="804">
        <v>0.13188053821659884</v>
      </c>
    </row>
    <row r="28" spans="1:15" ht="22.5">
      <c r="A28" s="79" t="s">
        <v>1020</v>
      </c>
      <c r="B28" s="803">
        <v>0</v>
      </c>
      <c r="C28" s="804">
        <v>0</v>
      </c>
      <c r="D28" s="803">
        <v>0</v>
      </c>
      <c r="E28" s="804">
        <v>0</v>
      </c>
      <c r="F28" s="803">
        <v>0</v>
      </c>
      <c r="G28" s="804">
        <v>0</v>
      </c>
      <c r="H28" s="803">
        <v>0</v>
      </c>
      <c r="I28" s="804">
        <v>0</v>
      </c>
      <c r="J28" s="803">
        <v>0</v>
      </c>
      <c r="K28" s="804">
        <v>0</v>
      </c>
      <c r="L28" s="803">
        <v>0</v>
      </c>
      <c r="M28" s="804">
        <v>0</v>
      </c>
      <c r="N28" s="803">
        <v>0</v>
      </c>
      <c r="O28" s="804">
        <v>0</v>
      </c>
    </row>
    <row r="29" spans="1:15" ht="22.5">
      <c r="A29" s="79" t="s">
        <v>1026</v>
      </c>
      <c r="B29" s="803">
        <v>3.9100000000000003E-3</v>
      </c>
      <c r="C29" s="804">
        <v>6.8093782326318241E-9</v>
      </c>
      <c r="D29" s="803">
        <v>0</v>
      </c>
      <c r="E29" s="804">
        <v>0</v>
      </c>
      <c r="F29" s="803">
        <v>0</v>
      </c>
      <c r="G29" s="804">
        <v>0</v>
      </c>
      <c r="H29" s="803">
        <v>0</v>
      </c>
      <c r="I29" s="804">
        <v>0</v>
      </c>
      <c r="J29" s="803">
        <v>122.6</v>
      </c>
      <c r="K29" s="804">
        <v>1.4607715272977795E-4</v>
      </c>
      <c r="L29" s="803">
        <v>0</v>
      </c>
      <c r="M29" s="804">
        <v>0</v>
      </c>
      <c r="N29" s="803">
        <v>122.60391</v>
      </c>
      <c r="O29" s="804">
        <v>3.6719443453405905E-5</v>
      </c>
    </row>
    <row r="30" spans="1:15" ht="21.75">
      <c r="A30" s="117" t="s">
        <v>1027</v>
      </c>
      <c r="B30" s="868">
        <v>577775.93806000007</v>
      </c>
      <c r="C30" s="869">
        <v>1.0062135283795901</v>
      </c>
      <c r="D30" s="868">
        <v>306628.81652999995</v>
      </c>
      <c r="E30" s="869">
        <v>1.0212564169838254</v>
      </c>
      <c r="F30" s="868">
        <v>97008.940780000019</v>
      </c>
      <c r="G30" s="869">
        <v>1.002295398274953</v>
      </c>
      <c r="H30" s="868">
        <v>728827.18327000004</v>
      </c>
      <c r="I30" s="869">
        <v>1.0019524215088453</v>
      </c>
      <c r="J30" s="868">
        <v>848314.04318999976</v>
      </c>
      <c r="K30" s="869">
        <v>1.0107610118261097</v>
      </c>
      <c r="L30" s="868">
        <v>802552.0849299999</v>
      </c>
      <c r="M30" s="869">
        <v>1.0019301200228872</v>
      </c>
      <c r="N30" s="868">
        <v>3361107.0067600003</v>
      </c>
      <c r="O30" s="869">
        <v>1.0066398263772356</v>
      </c>
    </row>
    <row r="31" spans="1:15" ht="22.5">
      <c r="A31" s="79" t="s">
        <v>1028</v>
      </c>
      <c r="B31" s="803">
        <v>3567.8581999999988</v>
      </c>
      <c r="C31" s="804">
        <v>6.2135283795900125E-3</v>
      </c>
      <c r="D31" s="803">
        <v>6382.1679599999998</v>
      </c>
      <c r="E31" s="804">
        <v>2.1256416983825389E-2</v>
      </c>
      <c r="F31" s="803">
        <v>222.16419999999999</v>
      </c>
      <c r="G31" s="804">
        <v>2.2953982749530674E-3</v>
      </c>
      <c r="H31" s="803">
        <v>1420.2050299999999</v>
      </c>
      <c r="I31" s="804">
        <v>1.9524215088453805E-3</v>
      </c>
      <c r="J31" s="803">
        <v>9031.5290600000026</v>
      </c>
      <c r="K31" s="804">
        <v>1.0761011826109692E-2</v>
      </c>
      <c r="L31" s="803">
        <v>1546.0378099999998</v>
      </c>
      <c r="M31" s="804">
        <v>1.9301200228871501E-3</v>
      </c>
      <c r="N31" s="803">
        <v>22169.96226</v>
      </c>
      <c r="O31" s="804">
        <v>6.6398263772355463E-3</v>
      </c>
    </row>
    <row r="32" spans="1:15" ht="26.25" customHeight="1">
      <c r="A32" s="543" t="s">
        <v>1029</v>
      </c>
      <c r="B32" s="544">
        <v>574208.07986000006</v>
      </c>
      <c r="C32" s="545">
        <v>1</v>
      </c>
      <c r="D32" s="544">
        <v>300246.64856999996</v>
      </c>
      <c r="E32" s="545">
        <v>1</v>
      </c>
      <c r="F32" s="544">
        <v>96786.77658000002</v>
      </c>
      <c r="G32" s="545">
        <v>1</v>
      </c>
      <c r="H32" s="544">
        <v>727406.97824000008</v>
      </c>
      <c r="I32" s="545">
        <v>1</v>
      </c>
      <c r="J32" s="544">
        <v>839282.51412999979</v>
      </c>
      <c r="K32" s="545">
        <v>1</v>
      </c>
      <c r="L32" s="544">
        <v>801006.04711999989</v>
      </c>
      <c r="M32" s="545">
        <v>1</v>
      </c>
      <c r="N32" s="544">
        <v>3338937.0445000003</v>
      </c>
      <c r="O32" s="545">
        <v>1</v>
      </c>
    </row>
    <row r="33" spans="1:15" ht="22.5">
      <c r="A33" s="79" t="s">
        <v>1030</v>
      </c>
      <c r="B33" s="803">
        <v>40.357129999999991</v>
      </c>
      <c r="C33" s="804">
        <v>7.0283110627491737E-5</v>
      </c>
      <c r="D33" s="803">
        <v>58.884980000000006</v>
      </c>
      <c r="E33" s="804">
        <v>1.9612202261192426E-4</v>
      </c>
      <c r="F33" s="803">
        <v>0</v>
      </c>
      <c r="G33" s="804">
        <v>0</v>
      </c>
      <c r="H33" s="803">
        <v>0</v>
      </c>
      <c r="I33" s="804">
        <v>0</v>
      </c>
      <c r="J33" s="803">
        <v>21.217549999999999</v>
      </c>
      <c r="K33" s="804">
        <v>2.5280581500013867E-5</v>
      </c>
      <c r="L33" s="803">
        <v>1810.9668799999999</v>
      </c>
      <c r="M33" s="804">
        <v>2.2608654285586139E-3</v>
      </c>
      <c r="N33" s="803">
        <v>1931.4265399999999</v>
      </c>
      <c r="O33" s="804">
        <v>5.7845551271519329E-4</v>
      </c>
    </row>
    <row r="34" spans="1:15" ht="33">
      <c r="A34" s="79" t="s">
        <v>1031</v>
      </c>
      <c r="B34" s="803">
        <v>0</v>
      </c>
      <c r="C34" s="804">
        <v>0</v>
      </c>
      <c r="D34" s="803">
        <v>0</v>
      </c>
      <c r="E34" s="804">
        <v>0</v>
      </c>
      <c r="F34" s="803">
        <v>0</v>
      </c>
      <c r="G34" s="804">
        <v>0</v>
      </c>
      <c r="H34" s="803">
        <v>0</v>
      </c>
      <c r="I34" s="804">
        <v>0</v>
      </c>
      <c r="J34" s="803">
        <v>3850.1030000000001</v>
      </c>
      <c r="K34" s="804">
        <v>4.587374257392955E-3</v>
      </c>
      <c r="L34" s="803">
        <v>0</v>
      </c>
      <c r="M34" s="804">
        <v>0</v>
      </c>
      <c r="N34" s="803">
        <v>3850.1030000000001</v>
      </c>
      <c r="O34" s="804">
        <v>1.1530924209373784E-3</v>
      </c>
    </row>
    <row r="35" spans="1:15" ht="12.75" customHeight="1">
      <c r="A35" s="21" t="s">
        <v>382</v>
      </c>
      <c r="B35" s="76"/>
      <c r="D35" s="76"/>
      <c r="J35" s="76"/>
    </row>
    <row r="36" spans="1:15" ht="12.75" customHeight="1">
      <c r="A36" s="39" t="s">
        <v>432</v>
      </c>
    </row>
    <row r="37" spans="1:15" ht="12.75" customHeight="1">
      <c r="A37" s="257"/>
      <c r="C37" s="121"/>
      <c r="D37" s="121"/>
      <c r="E37" s="121"/>
      <c r="F37" s="121"/>
      <c r="G37" s="121"/>
      <c r="H37" s="121"/>
      <c r="I37" s="121"/>
      <c r="L37" s="121"/>
    </row>
    <row r="38" spans="1:15" ht="12.75" customHeight="1">
      <c r="A38" s="870"/>
    </row>
    <row r="39" spans="1:15" ht="12.75" customHeight="1">
      <c r="L39" s="121"/>
    </row>
    <row r="40" spans="1:15" ht="12.75" customHeight="1"/>
    <row r="41" spans="1:15" ht="12.75" customHeight="1">
      <c r="A41" s="130" t="s">
        <v>683</v>
      </c>
      <c r="H41" s="126" t="str">
        <f>O1</f>
        <v>Siječanj 2025.</v>
      </c>
      <c r="I41" s="1028"/>
    </row>
    <row r="42" spans="1:15">
      <c r="A42" s="504" t="s">
        <v>684</v>
      </c>
      <c r="H42" s="498" t="str">
        <f>O2</f>
        <v>January 2025</v>
      </c>
      <c r="I42" s="510"/>
    </row>
    <row r="43" spans="1:15" ht="12.75" customHeight="1">
      <c r="H43"/>
      <c r="I43" s="183"/>
    </row>
    <row r="44" spans="1:15">
      <c r="H44" s="13" t="s">
        <v>1301</v>
      </c>
      <c r="I44" s="26"/>
    </row>
    <row r="45" spans="1:15" ht="22.5">
      <c r="A45" s="1252" t="s">
        <v>433</v>
      </c>
      <c r="B45" s="546" t="s">
        <v>403</v>
      </c>
      <c r="C45" s="546" t="s">
        <v>404</v>
      </c>
      <c r="D45" s="546" t="s">
        <v>405</v>
      </c>
      <c r="E45" s="546" t="s">
        <v>1411</v>
      </c>
      <c r="F45" s="1027" t="s">
        <v>406</v>
      </c>
      <c r="G45" s="1027" t="s">
        <v>435</v>
      </c>
      <c r="H45" s="1027" t="s">
        <v>408</v>
      </c>
      <c r="I45" s="1029"/>
    </row>
    <row r="46" spans="1:15" ht="22.5">
      <c r="A46" s="1252"/>
      <c r="B46" s="547" t="s">
        <v>434</v>
      </c>
      <c r="C46" s="547" t="s">
        <v>434</v>
      </c>
      <c r="D46" s="547" t="s">
        <v>434</v>
      </c>
      <c r="E46" s="547" t="s">
        <v>434</v>
      </c>
      <c r="F46" s="547" t="s">
        <v>434</v>
      </c>
      <c r="G46" s="547" t="s">
        <v>434</v>
      </c>
      <c r="H46" s="547" t="s">
        <v>434</v>
      </c>
      <c r="I46" s="1030"/>
    </row>
    <row r="47" spans="1:15" ht="22.5">
      <c r="A47" s="79" t="s">
        <v>436</v>
      </c>
      <c r="B47" s="409">
        <v>30114.692270000007</v>
      </c>
      <c r="C47" s="409">
        <v>8030.1825099999987</v>
      </c>
      <c r="D47" s="409">
        <v>1871.0468100000003</v>
      </c>
      <c r="E47" s="409">
        <v>76790.42263999999</v>
      </c>
      <c r="F47" s="409">
        <v>20451.826319999993</v>
      </c>
      <c r="G47" s="409">
        <v>5259.4326600000013</v>
      </c>
      <c r="H47" s="1040">
        <f>SUM(B47:G47)</f>
        <v>142517.60320999997</v>
      </c>
      <c r="I47" s="1031"/>
    </row>
    <row r="48" spans="1:15" ht="22.5">
      <c r="A48" s="410" t="s">
        <v>437</v>
      </c>
      <c r="B48" s="409">
        <v>10085.271650000002</v>
      </c>
      <c r="C48" s="409">
        <v>4916.7156499999992</v>
      </c>
      <c r="D48" s="409">
        <v>1084.7626200000002</v>
      </c>
      <c r="E48" s="409">
        <v>24859.798770000005</v>
      </c>
      <c r="F48" s="409">
        <v>32339.681889999996</v>
      </c>
      <c r="G48" s="409">
        <v>4986.6695899999995</v>
      </c>
      <c r="H48" s="1040">
        <f>SUM(B48:G48)</f>
        <v>78272.900170000008</v>
      </c>
      <c r="I48" s="1031"/>
    </row>
    <row r="49" spans="1:15" ht="21.75">
      <c r="A49" s="543" t="s">
        <v>438</v>
      </c>
      <c r="B49" s="548">
        <f>B47-B48</f>
        <v>20029.420620000004</v>
      </c>
      <c r="C49" s="548">
        <f t="shared" ref="C49:D49" si="0">C47-C48</f>
        <v>3113.4668599999995</v>
      </c>
      <c r="D49" s="548">
        <f t="shared" si="0"/>
        <v>786.28419000000008</v>
      </c>
      <c r="E49" s="548">
        <f>E47-E48</f>
        <v>51930.623869999981</v>
      </c>
      <c r="F49" s="548">
        <f>F47-F48</f>
        <v>-11887.855570000003</v>
      </c>
      <c r="G49" s="548">
        <f>G47-G48</f>
        <v>272.76307000000179</v>
      </c>
      <c r="H49" s="548">
        <f>H47-H48</f>
        <v>64244.703039999964</v>
      </c>
      <c r="I49" s="1032"/>
    </row>
    <row r="50" spans="1:15" ht="12.75" customHeight="1">
      <c r="A50" s="21" t="s">
        <v>382</v>
      </c>
    </row>
    <row r="51" spans="1:15" ht="12.75" customHeight="1">
      <c r="A51" s="39" t="s">
        <v>432</v>
      </c>
    </row>
    <row r="52" spans="1:15" ht="12.75" customHeight="1"/>
    <row r="53" spans="1:15" ht="12.75" customHeight="1">
      <c r="A53" s="580" t="s">
        <v>81</v>
      </c>
    </row>
    <row r="54" spans="1:15" ht="12.75" customHeight="1"/>
    <row r="55" spans="1:15" ht="12.75" customHeight="1">
      <c r="B55" s="1008"/>
      <c r="C55" s="1008"/>
      <c r="D55" s="1008"/>
      <c r="E55" s="1008"/>
      <c r="F55" s="1008"/>
      <c r="G55" s="1008"/>
    </row>
    <row r="56" spans="1:15" ht="12.75" customHeight="1">
      <c r="B56" s="1008"/>
      <c r="C56" s="1008"/>
      <c r="D56" s="1008"/>
      <c r="E56" s="1008"/>
      <c r="F56" s="1008"/>
      <c r="G56" s="1008"/>
      <c r="O56" s="34" t="s">
        <v>1736</v>
      </c>
    </row>
    <row r="57" spans="1:15" ht="12.75" customHeight="1">
      <c r="B57" s="1008"/>
      <c r="C57" s="1008"/>
      <c r="D57" s="1008"/>
      <c r="E57" s="1008"/>
      <c r="F57" s="1008"/>
      <c r="G57" s="1008"/>
    </row>
    <row r="58" spans="1:15" ht="12.75" customHeight="1">
      <c r="B58" s="1008"/>
      <c r="C58" s="1008"/>
      <c r="D58" s="1008"/>
      <c r="E58" s="1008"/>
      <c r="F58" s="1008"/>
      <c r="G58" s="1008"/>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H112"/>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28" t="s">
        <v>685</v>
      </c>
      <c r="F1" s="256" t="s">
        <v>210</v>
      </c>
      <c r="G1" s="146" t="s">
        <v>1607</v>
      </c>
    </row>
    <row r="2" spans="1:8">
      <c r="A2" s="500" t="s">
        <v>686</v>
      </c>
      <c r="F2" s="501" t="s">
        <v>211</v>
      </c>
      <c r="G2" s="502" t="s">
        <v>1608</v>
      </c>
    </row>
    <row r="3" spans="1:8" ht="12.75" customHeight="1"/>
    <row r="4" spans="1:8" ht="12.75" customHeight="1">
      <c r="C4" s="172"/>
      <c r="G4" s="145" t="s">
        <v>1302</v>
      </c>
    </row>
    <row r="5" spans="1:8" ht="22.5" customHeight="1">
      <c r="A5" s="532" t="s">
        <v>387</v>
      </c>
      <c r="B5" s="532" t="s">
        <v>388</v>
      </c>
      <c r="C5" s="532" t="s">
        <v>378</v>
      </c>
      <c r="D5" s="532" t="s">
        <v>389</v>
      </c>
      <c r="E5" s="532"/>
      <c r="F5" s="532" t="s">
        <v>390</v>
      </c>
      <c r="G5" s="532" t="s">
        <v>391</v>
      </c>
    </row>
    <row r="6" spans="1:8" ht="12.75" customHeight="1">
      <c r="A6" s="103" t="s">
        <v>78</v>
      </c>
      <c r="B6" s="175">
        <v>47572962490</v>
      </c>
      <c r="C6" s="262" t="s">
        <v>146</v>
      </c>
      <c r="D6" s="103" t="s">
        <v>77</v>
      </c>
      <c r="E6" s="103"/>
      <c r="F6" s="105">
        <v>1869633.16</v>
      </c>
      <c r="G6" s="106">
        <v>23.6509</v>
      </c>
      <c r="H6" s="270"/>
    </row>
    <row r="7" spans="1:8" ht="12.75" customHeight="1">
      <c r="A7" s="103" t="s">
        <v>925</v>
      </c>
      <c r="B7" s="175">
        <v>97433886648</v>
      </c>
      <c r="C7" s="262" t="s">
        <v>148</v>
      </c>
      <c r="D7" s="103" t="s">
        <v>102</v>
      </c>
      <c r="E7" s="103"/>
      <c r="F7" s="105">
        <v>4023346.59</v>
      </c>
      <c r="G7" s="106">
        <v>97.047700000000006</v>
      </c>
      <c r="H7" s="270"/>
    </row>
    <row r="8" spans="1:8" ht="12.75" customHeight="1">
      <c r="A8" s="103" t="s">
        <v>789</v>
      </c>
      <c r="B8" s="175" t="s">
        <v>791</v>
      </c>
      <c r="C8" s="262" t="s">
        <v>792</v>
      </c>
      <c r="D8" s="122" t="s">
        <v>790</v>
      </c>
      <c r="E8" s="103"/>
      <c r="F8" s="105">
        <v>35727688.420000002</v>
      </c>
      <c r="G8" s="106">
        <v>24.832000000000001</v>
      </c>
      <c r="H8" s="270"/>
    </row>
    <row r="9" spans="1:8" ht="12.75" customHeight="1">
      <c r="A9" s="103" t="s">
        <v>805</v>
      </c>
      <c r="B9" s="175">
        <v>75398635234</v>
      </c>
      <c r="C9" s="262" t="s">
        <v>793</v>
      </c>
      <c r="D9" s="122" t="s">
        <v>165</v>
      </c>
      <c r="E9" s="103"/>
      <c r="F9" s="105">
        <v>7683859.6100000003</v>
      </c>
      <c r="G9" s="106">
        <v>891.2011</v>
      </c>
      <c r="H9" s="270"/>
    </row>
    <row r="10" spans="1:8" ht="12.75" customHeight="1">
      <c r="A10" s="103" t="s">
        <v>1305</v>
      </c>
      <c r="B10" s="175" t="s">
        <v>1326</v>
      </c>
      <c r="C10" s="262" t="s">
        <v>1327</v>
      </c>
      <c r="D10" s="122" t="s">
        <v>165</v>
      </c>
      <c r="E10" s="122"/>
      <c r="F10" s="107">
        <v>11891321.279999999</v>
      </c>
      <c r="G10" s="106">
        <v>107.12609999999999</v>
      </c>
      <c r="H10" s="270"/>
    </row>
    <row r="11" spans="1:8" s="247" customFormat="1" ht="12.75" customHeight="1">
      <c r="A11" s="103" t="s">
        <v>136</v>
      </c>
      <c r="B11" s="175">
        <v>57255663752</v>
      </c>
      <c r="C11" s="262" t="s">
        <v>147</v>
      </c>
      <c r="D11" s="122" t="s">
        <v>165</v>
      </c>
      <c r="E11" s="122"/>
      <c r="F11" s="107">
        <v>1273979.52</v>
      </c>
      <c r="G11" s="106">
        <v>23.8292</v>
      </c>
      <c r="H11" s="270"/>
    </row>
    <row r="12" spans="1:8" ht="12.75" customHeight="1">
      <c r="A12" s="103" t="s">
        <v>166</v>
      </c>
      <c r="B12" s="175">
        <v>13264226136</v>
      </c>
      <c r="C12" s="262" t="s">
        <v>149</v>
      </c>
      <c r="D12" s="122" t="s">
        <v>111</v>
      </c>
      <c r="E12" s="122"/>
      <c r="F12" s="107">
        <v>5380991.8399999999</v>
      </c>
      <c r="G12" s="106">
        <v>1.0762</v>
      </c>
    </row>
    <row r="13" spans="1:8" ht="18.75" customHeight="1">
      <c r="A13" s="538" t="s">
        <v>392</v>
      </c>
      <c r="B13" s="550"/>
      <c r="C13" s="551"/>
      <c r="D13" s="539"/>
      <c r="E13" s="539"/>
      <c r="F13" s="540">
        <f>SUM(F6:F12)</f>
        <v>67850820.420000002</v>
      </c>
      <c r="G13" s="552"/>
    </row>
    <row r="14" spans="1:8" ht="12.75" customHeight="1">
      <c r="A14" s="21" t="s">
        <v>374</v>
      </c>
    </row>
    <row r="15" spans="1:8" ht="12.75" customHeight="1">
      <c r="A15" s="45" t="s">
        <v>393</v>
      </c>
    </row>
    <row r="16" spans="1:8" s="1008" customFormat="1" ht="12.75" customHeight="1">
      <c r="A16" s="1035" t="s">
        <v>1544</v>
      </c>
    </row>
    <row r="17" spans="1:8" ht="12.75" customHeight="1">
      <c r="A17" s="258"/>
    </row>
    <row r="18" spans="1:8" ht="12.75" customHeight="1">
      <c r="A18" s="128" t="s">
        <v>687</v>
      </c>
      <c r="G18" s="146" t="s">
        <v>1545</v>
      </c>
    </row>
    <row r="19" spans="1:8" ht="12.75" customHeight="1">
      <c r="A19" s="500" t="s">
        <v>688</v>
      </c>
      <c r="G19" s="502" t="s">
        <v>1546</v>
      </c>
    </row>
    <row r="20" spans="1:8" ht="12.75" customHeight="1">
      <c r="A20" s="53"/>
    </row>
    <row r="21" spans="1:8" ht="12.75" customHeight="1">
      <c r="A21" s="53"/>
      <c r="G21" s="916" t="s">
        <v>1302</v>
      </c>
    </row>
    <row r="22" spans="1:8" ht="21.75">
      <c r="A22" s="532" t="s">
        <v>394</v>
      </c>
      <c r="B22" s="532" t="s">
        <v>388</v>
      </c>
      <c r="C22" s="532" t="s">
        <v>378</v>
      </c>
      <c r="D22" s="532" t="s">
        <v>389</v>
      </c>
      <c r="E22" s="532" t="s">
        <v>395</v>
      </c>
      <c r="F22" s="532" t="s">
        <v>390</v>
      </c>
      <c r="G22" s="532" t="s">
        <v>391</v>
      </c>
    </row>
    <row r="23" spans="1:8">
      <c r="A23" s="103" t="s">
        <v>190</v>
      </c>
      <c r="B23" s="175" t="s">
        <v>196</v>
      </c>
      <c r="C23" s="262" t="s">
        <v>197</v>
      </c>
      <c r="D23" s="103" t="s">
        <v>77</v>
      </c>
      <c r="E23" s="104"/>
      <c r="F23" s="107">
        <v>847291.47</v>
      </c>
      <c r="G23" s="106">
        <v>13.969099999999999</v>
      </c>
    </row>
    <row r="24" spans="1:8" s="1008" customFormat="1">
      <c r="A24" s="122" t="s">
        <v>1566</v>
      </c>
      <c r="B24" s="175" t="s">
        <v>1569</v>
      </c>
      <c r="C24" s="262" t="s">
        <v>1570</v>
      </c>
      <c r="D24" s="103" t="s">
        <v>77</v>
      </c>
      <c r="E24" s="104"/>
      <c r="F24" s="107">
        <v>2105640.81</v>
      </c>
      <c r="G24" s="106">
        <v>200.53720000000001</v>
      </c>
    </row>
    <row r="25" spans="1:8" s="1008" customFormat="1">
      <c r="A25" s="122" t="s">
        <v>191</v>
      </c>
      <c r="B25" s="175" t="s">
        <v>198</v>
      </c>
      <c r="C25" s="262" t="s">
        <v>199</v>
      </c>
      <c r="D25" s="103" t="s">
        <v>194</v>
      </c>
      <c r="E25" s="104"/>
      <c r="F25" s="107">
        <v>31339063.719999999</v>
      </c>
      <c r="G25" s="106">
        <v>126.3158</v>
      </c>
    </row>
    <row r="26" spans="1:8">
      <c r="A26" s="103" t="s">
        <v>192</v>
      </c>
      <c r="B26" s="175" t="s">
        <v>200</v>
      </c>
      <c r="C26" s="262" t="s">
        <v>201</v>
      </c>
      <c r="D26" s="103" t="s">
        <v>194</v>
      </c>
      <c r="E26" s="104"/>
      <c r="F26" s="107">
        <v>1002349.03</v>
      </c>
      <c r="G26" s="106">
        <v>123.6546</v>
      </c>
    </row>
    <row r="27" spans="1:8">
      <c r="A27" s="103" t="s">
        <v>1038</v>
      </c>
      <c r="B27" s="175" t="s">
        <v>1176</v>
      </c>
      <c r="C27" s="262" t="s">
        <v>1177</v>
      </c>
      <c r="D27" s="103" t="s">
        <v>194</v>
      </c>
      <c r="E27" s="104"/>
      <c r="F27" s="107">
        <v>4447803.8899999997</v>
      </c>
      <c r="G27" s="106">
        <v>162.7533</v>
      </c>
    </row>
    <row r="28" spans="1:8">
      <c r="A28" s="103" t="s">
        <v>193</v>
      </c>
      <c r="B28" s="175" t="s">
        <v>202</v>
      </c>
      <c r="C28" s="262" t="s">
        <v>203</v>
      </c>
      <c r="D28" s="103" t="s">
        <v>194</v>
      </c>
      <c r="E28" s="104"/>
      <c r="F28" s="107">
        <v>827892.78</v>
      </c>
      <c r="G28" s="106">
        <v>20.7118</v>
      </c>
    </row>
    <row r="29" spans="1:8" s="247" customFormat="1">
      <c r="A29" s="103" t="s">
        <v>1184</v>
      </c>
      <c r="B29" s="175" t="s">
        <v>1217</v>
      </c>
      <c r="C29" s="262" t="s">
        <v>1218</v>
      </c>
      <c r="D29" s="103" t="s">
        <v>1185</v>
      </c>
      <c r="E29" s="104"/>
      <c r="F29" s="107" t="s">
        <v>138</v>
      </c>
      <c r="G29" s="106" t="s">
        <v>138</v>
      </c>
    </row>
    <row r="30" spans="1:8" s="247" customFormat="1">
      <c r="A30" s="122" t="s">
        <v>1250</v>
      </c>
      <c r="B30" s="175" t="s">
        <v>1254</v>
      </c>
      <c r="C30" s="262" t="s">
        <v>1255</v>
      </c>
      <c r="D30" s="103" t="s">
        <v>1220</v>
      </c>
      <c r="E30" s="104"/>
      <c r="F30" s="107" t="s">
        <v>138</v>
      </c>
      <c r="G30" s="106" t="s">
        <v>138</v>
      </c>
    </row>
    <row r="31" spans="1:8" s="247" customFormat="1">
      <c r="A31" s="122" t="s">
        <v>1251</v>
      </c>
      <c r="B31" s="175" t="s">
        <v>1256</v>
      </c>
      <c r="C31" s="262" t="s">
        <v>1257</v>
      </c>
      <c r="D31" s="103" t="s">
        <v>1220</v>
      </c>
      <c r="E31" s="104"/>
      <c r="F31" s="107" t="s">
        <v>138</v>
      </c>
      <c r="G31" s="106" t="s">
        <v>138</v>
      </c>
    </row>
    <row r="32" spans="1:8" s="247" customFormat="1">
      <c r="A32" s="122" t="s">
        <v>1428</v>
      </c>
      <c r="B32" s="175" t="s">
        <v>1434</v>
      </c>
      <c r="C32" s="262" t="s">
        <v>1435</v>
      </c>
      <c r="D32" s="103" t="s">
        <v>139</v>
      </c>
      <c r="E32" s="104"/>
      <c r="F32" s="107">
        <v>1109897.76</v>
      </c>
      <c r="G32" s="106">
        <v>143.3682</v>
      </c>
      <c r="H32"/>
    </row>
    <row r="33" spans="1:8" s="1008" customFormat="1">
      <c r="A33" s="103" t="s">
        <v>1429</v>
      </c>
      <c r="B33" s="175" t="s">
        <v>1436</v>
      </c>
      <c r="C33" s="262" t="s">
        <v>1437</v>
      </c>
      <c r="D33" s="103" t="s">
        <v>139</v>
      </c>
      <c r="E33" s="104"/>
      <c r="F33" s="107">
        <v>2998456.28</v>
      </c>
      <c r="G33" s="106">
        <v>145.29509999999999</v>
      </c>
    </row>
    <row r="34" spans="1:8" s="1008" customFormat="1">
      <c r="A34" s="103" t="s">
        <v>167</v>
      </c>
      <c r="B34" s="175" t="s">
        <v>168</v>
      </c>
      <c r="C34" s="262" t="s">
        <v>169</v>
      </c>
      <c r="D34" s="103" t="s">
        <v>165</v>
      </c>
      <c r="E34" s="104" t="s">
        <v>113</v>
      </c>
      <c r="F34" s="107">
        <v>2367677.8199999998</v>
      </c>
      <c r="G34" s="106">
        <v>23.511800000000001</v>
      </c>
    </row>
    <row r="35" spans="1:8">
      <c r="A35" s="103"/>
      <c r="B35" s="175"/>
      <c r="C35" s="262"/>
      <c r="D35" s="103"/>
      <c r="E35" s="104" t="s">
        <v>114</v>
      </c>
      <c r="F35" s="107">
        <v>3896179.9</v>
      </c>
      <c r="G35" s="106">
        <v>21.720600000000001</v>
      </c>
    </row>
    <row r="36" spans="1:8" ht="12.75" customHeight="1">
      <c r="A36" s="103" t="s">
        <v>1370</v>
      </c>
      <c r="B36" s="175" t="s">
        <v>1438</v>
      </c>
      <c r="C36" s="262" t="s">
        <v>1439</v>
      </c>
      <c r="D36" s="103" t="s">
        <v>165</v>
      </c>
      <c r="E36" s="104"/>
      <c r="F36" s="107">
        <v>14833088.09</v>
      </c>
      <c r="G36" s="106">
        <v>109.8252</v>
      </c>
    </row>
    <row r="37" spans="1:8" s="1008" customFormat="1" ht="12.75" customHeight="1">
      <c r="A37" s="103" t="s">
        <v>1430</v>
      </c>
      <c r="B37" s="175" t="s">
        <v>1440</v>
      </c>
      <c r="C37" s="262" t="s">
        <v>1441</v>
      </c>
      <c r="D37" s="103" t="s">
        <v>165</v>
      </c>
      <c r="E37" s="104"/>
      <c r="F37" s="107">
        <v>2562413.23</v>
      </c>
      <c r="G37" s="106">
        <v>101.99160000000001</v>
      </c>
    </row>
    <row r="38" spans="1:8" s="1008" customFormat="1" ht="12.75" customHeight="1">
      <c r="A38" s="103" t="s">
        <v>1541</v>
      </c>
      <c r="B38" s="175" t="s">
        <v>1573</v>
      </c>
      <c r="C38" s="262" t="s">
        <v>1574</v>
      </c>
      <c r="D38" s="103" t="s">
        <v>165</v>
      </c>
      <c r="E38" s="104"/>
      <c r="F38" s="107">
        <v>433675.91</v>
      </c>
      <c r="G38" s="106">
        <v>56.015599999999999</v>
      </c>
    </row>
    <row r="39" spans="1:8" s="1008" customFormat="1" ht="12.75" customHeight="1">
      <c r="A39" s="103" t="s">
        <v>1431</v>
      </c>
      <c r="B39" s="175" t="s">
        <v>1442</v>
      </c>
      <c r="C39" s="262" t="s">
        <v>1443</v>
      </c>
      <c r="D39" s="103" t="s">
        <v>165</v>
      </c>
      <c r="E39" s="104"/>
      <c r="F39" s="107">
        <v>1304624.3500000001</v>
      </c>
      <c r="G39" s="106">
        <v>127.9062</v>
      </c>
    </row>
    <row r="40" spans="1:8" s="1008" customFormat="1" ht="12.75" customHeight="1">
      <c r="A40" s="103" t="s">
        <v>1586</v>
      </c>
      <c r="B40" s="175" t="s">
        <v>188</v>
      </c>
      <c r="C40" s="262" t="s">
        <v>189</v>
      </c>
      <c r="D40" s="103" t="s">
        <v>111</v>
      </c>
      <c r="E40" s="104"/>
      <c r="F40" s="107">
        <v>5091519.74</v>
      </c>
      <c r="G40" s="106">
        <v>1.0139</v>
      </c>
    </row>
    <row r="41" spans="1:8" s="1008" customFormat="1" ht="12.75" customHeight="1">
      <c r="A41" s="122" t="s">
        <v>1587</v>
      </c>
      <c r="B41" s="175" t="s">
        <v>1571</v>
      </c>
      <c r="C41" s="262" t="s">
        <v>1572</v>
      </c>
      <c r="D41" s="103" t="s">
        <v>111</v>
      </c>
      <c r="E41" s="104"/>
      <c r="F41" s="107">
        <v>145096.99</v>
      </c>
      <c r="G41" s="106">
        <v>99.3352</v>
      </c>
    </row>
    <row r="42" spans="1:8" ht="12.75" customHeight="1">
      <c r="A42" s="122" t="s">
        <v>170</v>
      </c>
      <c r="B42" s="175" t="s">
        <v>171</v>
      </c>
      <c r="C42" s="262" t="s">
        <v>172</v>
      </c>
      <c r="D42" s="122" t="s">
        <v>111</v>
      </c>
      <c r="E42" s="122"/>
      <c r="F42" s="107">
        <v>16766936.800000001</v>
      </c>
      <c r="G42" s="106">
        <v>1.0706</v>
      </c>
    </row>
    <row r="43" spans="1:8" s="1008" customFormat="1" ht="12.75" customHeight="1">
      <c r="A43" s="122" t="s">
        <v>1567</v>
      </c>
      <c r="B43" s="175" t="s">
        <v>1575</v>
      </c>
      <c r="C43" s="262" t="s">
        <v>1576</v>
      </c>
      <c r="D43" s="122" t="s">
        <v>1581</v>
      </c>
      <c r="E43" s="122"/>
      <c r="F43" s="107">
        <v>4745663.07</v>
      </c>
      <c r="G43" s="106">
        <v>100.8857</v>
      </c>
    </row>
    <row r="44" spans="1:8" s="1008" customFormat="1" ht="12.75" customHeight="1">
      <c r="A44" s="122" t="s">
        <v>834</v>
      </c>
      <c r="B44" s="175" t="s">
        <v>835</v>
      </c>
      <c r="C44" s="262" t="s">
        <v>836</v>
      </c>
      <c r="D44" s="122" t="s">
        <v>833</v>
      </c>
      <c r="E44" s="122"/>
      <c r="F44" s="107">
        <v>81628831.760000005</v>
      </c>
      <c r="G44" s="106">
        <v>24.958400000000001</v>
      </c>
    </row>
    <row r="45" spans="1:8" ht="12.75" customHeight="1">
      <c r="A45" s="103" t="s">
        <v>1368</v>
      </c>
      <c r="B45" s="175" t="s">
        <v>1444</v>
      </c>
      <c r="C45" s="262" t="s">
        <v>1445</v>
      </c>
      <c r="D45" s="103" t="s">
        <v>1369</v>
      </c>
      <c r="E45" s="103"/>
      <c r="F45" s="107">
        <v>5850348.6399999997</v>
      </c>
      <c r="G45" s="106">
        <v>134.5497</v>
      </c>
      <c r="H45" s="268"/>
    </row>
    <row r="46" spans="1:8" s="1008" customFormat="1" ht="12.75" customHeight="1">
      <c r="A46" s="122" t="s">
        <v>1542</v>
      </c>
      <c r="B46" s="175" t="s">
        <v>1577</v>
      </c>
      <c r="C46" s="262" t="s">
        <v>1578</v>
      </c>
      <c r="D46" s="103" t="s">
        <v>1543</v>
      </c>
      <c r="E46" s="103"/>
      <c r="F46" s="107">
        <v>449579578.50999999</v>
      </c>
      <c r="G46" s="106">
        <v>103.9435</v>
      </c>
      <c r="H46" s="268"/>
    </row>
    <row r="47" spans="1:8" ht="12.75" customHeight="1">
      <c r="A47" s="103" t="s">
        <v>195</v>
      </c>
      <c r="B47" s="175" t="s">
        <v>205</v>
      </c>
      <c r="C47" s="262" t="s">
        <v>204</v>
      </c>
      <c r="D47" s="103" t="s">
        <v>213</v>
      </c>
      <c r="E47" s="104" t="s">
        <v>113</v>
      </c>
      <c r="F47" s="107">
        <v>746891.55</v>
      </c>
      <c r="G47" s="106">
        <v>192.9179</v>
      </c>
      <c r="H47" s="268"/>
    </row>
    <row r="48" spans="1:8" s="1008" customFormat="1" ht="12.75" customHeight="1">
      <c r="A48" s="103"/>
      <c r="B48" s="175"/>
      <c r="C48" s="262"/>
      <c r="D48" s="103"/>
      <c r="E48" s="104" t="s">
        <v>114</v>
      </c>
      <c r="F48" s="107">
        <v>1827188.39</v>
      </c>
      <c r="G48" s="106">
        <v>192.38329999999999</v>
      </c>
      <c r="H48" s="268"/>
    </row>
    <row r="49" spans="1:8" s="1008" customFormat="1" ht="12.75" customHeight="1">
      <c r="A49" s="103"/>
      <c r="B49" s="175"/>
      <c r="C49" s="262"/>
      <c r="D49" s="103"/>
      <c r="E49" s="104" t="s">
        <v>115</v>
      </c>
      <c r="F49" s="107">
        <v>0</v>
      </c>
      <c r="G49" s="106">
        <v>0</v>
      </c>
      <c r="H49" s="268"/>
    </row>
    <row r="50" spans="1:8" s="1008" customFormat="1" ht="12.75" customHeight="1">
      <c r="A50" s="103" t="s">
        <v>1371</v>
      </c>
      <c r="B50" s="175" t="s">
        <v>1446</v>
      </c>
      <c r="C50" s="262" t="s">
        <v>1447</v>
      </c>
      <c r="D50" s="103" t="s">
        <v>213</v>
      </c>
      <c r="E50" s="103"/>
      <c r="F50" s="105">
        <v>612598.37</v>
      </c>
      <c r="G50" s="106">
        <v>103.117</v>
      </c>
      <c r="H50" s="267"/>
    </row>
    <row r="51" spans="1:8" s="1008" customFormat="1" ht="12.75" customHeight="1">
      <c r="A51" s="103" t="s">
        <v>212</v>
      </c>
      <c r="B51" s="175">
        <v>34988643147</v>
      </c>
      <c r="C51" s="262" t="s">
        <v>150</v>
      </c>
      <c r="D51" s="103" t="s">
        <v>213</v>
      </c>
      <c r="E51" s="103"/>
      <c r="F51" s="105">
        <v>11018428.08</v>
      </c>
      <c r="G51" s="106">
        <v>384.62479999999999</v>
      </c>
      <c r="H51" s="267"/>
    </row>
    <row r="52" spans="1:8" s="1008" customFormat="1" ht="12.75" customHeight="1">
      <c r="A52" s="122" t="s">
        <v>1568</v>
      </c>
      <c r="B52" s="175" t="s">
        <v>1579</v>
      </c>
      <c r="C52" s="262" t="s">
        <v>1580</v>
      </c>
      <c r="D52" s="103" t="s">
        <v>213</v>
      </c>
      <c r="E52" s="103"/>
      <c r="F52" s="105">
        <v>15870864.939999999</v>
      </c>
      <c r="G52" s="106">
        <v>111.2689</v>
      </c>
      <c r="H52" s="267"/>
    </row>
    <row r="53" spans="1:8" s="247" customFormat="1" ht="12.75" customHeight="1">
      <c r="A53" s="103" t="s">
        <v>1432</v>
      </c>
      <c r="B53" s="175" t="s">
        <v>1448</v>
      </c>
      <c r="C53" s="262" t="s">
        <v>1449</v>
      </c>
      <c r="D53" s="103" t="s">
        <v>213</v>
      </c>
      <c r="E53" s="104" t="s">
        <v>113</v>
      </c>
      <c r="F53" s="105">
        <v>4138855.63</v>
      </c>
      <c r="G53" s="106">
        <v>98.544200000000004</v>
      </c>
      <c r="H53" s="267"/>
    </row>
    <row r="54" spans="1:8" s="1008" customFormat="1" ht="12.75" customHeight="1">
      <c r="A54" s="103"/>
      <c r="B54" s="175"/>
      <c r="C54" s="262"/>
      <c r="D54" s="103"/>
      <c r="E54" s="104" t="s">
        <v>114</v>
      </c>
      <c r="F54" s="105">
        <v>1911757.12</v>
      </c>
      <c r="G54" s="106">
        <v>98.544200000000004</v>
      </c>
      <c r="H54" s="267"/>
    </row>
    <row r="55" spans="1:8" s="1008" customFormat="1" ht="12.75" customHeight="1">
      <c r="A55" s="103"/>
      <c r="B55" s="175"/>
      <c r="C55" s="262"/>
      <c r="D55" s="103"/>
      <c r="E55" s="104" t="s">
        <v>115</v>
      </c>
      <c r="F55" s="105">
        <v>261142.08</v>
      </c>
      <c r="G55" s="106">
        <v>98.544200000000004</v>
      </c>
      <c r="H55" s="267"/>
    </row>
    <row r="56" spans="1:8" s="1008" customFormat="1" ht="12.75" customHeight="1">
      <c r="A56" s="103" t="s">
        <v>1433</v>
      </c>
      <c r="B56" s="175" t="s">
        <v>1450</v>
      </c>
      <c r="C56" s="262" t="s">
        <v>1451</v>
      </c>
      <c r="D56" s="103" t="s">
        <v>213</v>
      </c>
      <c r="E56" s="104"/>
      <c r="F56" s="105">
        <v>3482538.41</v>
      </c>
      <c r="G56" s="106">
        <v>321.66449999999998</v>
      </c>
      <c r="H56" s="267"/>
    </row>
    <row r="57" spans="1:8" s="1008" customFormat="1" ht="12.75" customHeight="1">
      <c r="A57" s="103" t="s">
        <v>924</v>
      </c>
      <c r="B57" s="175" t="s">
        <v>1034</v>
      </c>
      <c r="C57" s="262" t="s">
        <v>1033</v>
      </c>
      <c r="D57" s="103" t="s">
        <v>1039</v>
      </c>
      <c r="E57" s="103"/>
      <c r="F57" s="105">
        <v>324055.25</v>
      </c>
      <c r="G57" s="106">
        <v>620.63990000000001</v>
      </c>
      <c r="H57" s="267"/>
    </row>
    <row r="58" spans="1:8" ht="18.75" customHeight="1">
      <c r="A58" s="538" t="s">
        <v>396</v>
      </c>
      <c r="B58" s="550"/>
      <c r="C58" s="551"/>
      <c r="D58" s="539"/>
      <c r="E58" s="539"/>
      <c r="F58" s="540">
        <f>SUM(F23:F57)</f>
        <v>674078350.37</v>
      </c>
      <c r="G58" s="552"/>
    </row>
    <row r="59" spans="1:8" ht="12.75" customHeight="1">
      <c r="A59" s="21" t="s">
        <v>374</v>
      </c>
    </row>
    <row r="60" spans="1:8" ht="12.75" customHeight="1">
      <c r="A60" s="45" t="s">
        <v>397</v>
      </c>
    </row>
    <row r="61" spans="1:8" ht="12.75" customHeight="1">
      <c r="A61" s="1061" t="s">
        <v>1588</v>
      </c>
    </row>
    <row r="62" spans="1:8" s="1008" customFormat="1" ht="12.75" customHeight="1">
      <c r="A62" s="1062" t="s">
        <v>1589</v>
      </c>
      <c r="C62" s="258"/>
    </row>
    <row r="63" spans="1:8" s="1008" customFormat="1" ht="12.75" customHeight="1">
      <c r="A63" s="1061" t="s">
        <v>1590</v>
      </c>
      <c r="C63" s="258"/>
    </row>
    <row r="64" spans="1:8" s="1008" customFormat="1" ht="12.75" customHeight="1">
      <c r="A64" s="1060" t="s">
        <v>1591</v>
      </c>
      <c r="C64" s="258"/>
    </row>
    <row r="65" spans="1:7" s="1008" customFormat="1" ht="12.75" customHeight="1">
      <c r="A65" s="1060"/>
      <c r="C65" s="258"/>
    </row>
    <row r="66" spans="1:7" ht="12.75" customHeight="1">
      <c r="A66" s="128" t="s">
        <v>689</v>
      </c>
      <c r="G66" s="146" t="s">
        <v>1607</v>
      </c>
    </row>
    <row r="67" spans="1:7" ht="12.75" customHeight="1">
      <c r="A67" s="500" t="s">
        <v>785</v>
      </c>
      <c r="G67" s="502" t="s">
        <v>1608</v>
      </c>
    </row>
    <row r="68" spans="1:7" ht="12.75" customHeight="1">
      <c r="A68" s="68"/>
    </row>
    <row r="69" spans="1:7" ht="12.75" customHeight="1">
      <c r="A69" s="45"/>
      <c r="G69" s="916" t="s">
        <v>1302</v>
      </c>
    </row>
    <row r="70" spans="1:7" ht="47.25" customHeight="1">
      <c r="A70" s="553" t="s">
        <v>398</v>
      </c>
      <c r="B70" s="532" t="s">
        <v>377</v>
      </c>
      <c r="C70" s="532" t="s">
        <v>378</v>
      </c>
      <c r="D70" s="553" t="s">
        <v>379</v>
      </c>
      <c r="E70" s="553"/>
      <c r="F70" s="553" t="s">
        <v>380</v>
      </c>
      <c r="G70" s="553" t="s">
        <v>381</v>
      </c>
    </row>
    <row r="71" spans="1:7">
      <c r="A71" s="108" t="s">
        <v>145</v>
      </c>
      <c r="B71" s="103">
        <v>8269700991</v>
      </c>
      <c r="C71" s="262" t="s">
        <v>153</v>
      </c>
      <c r="D71" s="108" t="s">
        <v>790</v>
      </c>
      <c r="E71" s="108"/>
      <c r="F71" s="109">
        <v>444593154.52999997</v>
      </c>
      <c r="G71" s="106">
        <v>115.6138</v>
      </c>
    </row>
    <row r="72" spans="1:7">
      <c r="A72" s="21" t="s">
        <v>294</v>
      </c>
      <c r="G72" s="206"/>
    </row>
    <row r="73" spans="1:7">
      <c r="A73" s="142" t="s">
        <v>399</v>
      </c>
    </row>
    <row r="74" spans="1:7" ht="12.75" customHeight="1">
      <c r="A74" s="148" t="s">
        <v>106</v>
      </c>
      <c r="B74" s="168"/>
      <c r="C74" s="168"/>
      <c r="D74" s="168"/>
      <c r="E74" s="205"/>
      <c r="F74" s="168"/>
      <c r="G74" s="168"/>
    </row>
    <row r="75" spans="1:7" ht="21.75" customHeight="1">
      <c r="A75" s="1256" t="s">
        <v>107</v>
      </c>
      <c r="B75" s="1256"/>
      <c r="C75" s="1256"/>
      <c r="D75" s="1256"/>
      <c r="E75" s="1256"/>
      <c r="F75" s="1256"/>
      <c r="G75" s="1256"/>
    </row>
    <row r="76" spans="1:7" ht="12.75" customHeight="1">
      <c r="A76" s="53"/>
    </row>
    <row r="77" spans="1:7" ht="12.75" customHeight="1">
      <c r="A77" s="134" t="s">
        <v>690</v>
      </c>
      <c r="F77" s="135"/>
      <c r="G77" s="146" t="s">
        <v>1545</v>
      </c>
    </row>
    <row r="78" spans="1:7" ht="12.75" customHeight="1">
      <c r="A78" s="503" t="s">
        <v>1244</v>
      </c>
      <c r="F78" s="54"/>
      <c r="G78" s="502" t="s">
        <v>1546</v>
      </c>
    </row>
    <row r="79" spans="1:7" ht="12.75" customHeight="1"/>
    <row r="80" spans="1:7" ht="12.75" customHeight="1">
      <c r="G80" s="916" t="s">
        <v>1302</v>
      </c>
    </row>
    <row r="81" spans="1:7" ht="35.25" customHeight="1">
      <c r="A81" s="553" t="s">
        <v>781</v>
      </c>
      <c r="B81" s="532" t="s">
        <v>388</v>
      </c>
      <c r="C81" s="532" t="s">
        <v>378</v>
      </c>
      <c r="D81" s="553" t="s">
        <v>379</v>
      </c>
      <c r="E81" s="553"/>
      <c r="F81" s="553" t="s">
        <v>380</v>
      </c>
      <c r="G81" s="532" t="s">
        <v>391</v>
      </c>
    </row>
    <row r="82" spans="1:7" s="247" customFormat="1">
      <c r="A82" s="112" t="s">
        <v>1248</v>
      </c>
      <c r="B82" s="175" t="s">
        <v>1252</v>
      </c>
      <c r="C82" s="263" t="s">
        <v>1253</v>
      </c>
      <c r="D82" s="112" t="s">
        <v>1249</v>
      </c>
      <c r="E82" s="112"/>
      <c r="F82" s="113">
        <v>29654230.260000002</v>
      </c>
      <c r="G82" s="114">
        <v>4.9000000000000002E-2</v>
      </c>
    </row>
    <row r="83" spans="1:7" ht="12.75" customHeight="1">
      <c r="A83" s="112" t="s">
        <v>1186</v>
      </c>
      <c r="B83" s="175" t="s">
        <v>1245</v>
      </c>
      <c r="C83" s="263" t="s">
        <v>1246</v>
      </c>
      <c r="D83" s="112" t="s">
        <v>1187</v>
      </c>
      <c r="E83" s="112"/>
      <c r="F83" s="113">
        <v>18581104.940000001</v>
      </c>
      <c r="G83" s="114">
        <v>69.814400000000006</v>
      </c>
    </row>
    <row r="84" spans="1:7" s="247" customFormat="1" ht="12.75" customHeight="1">
      <c r="A84" s="538" t="s">
        <v>396</v>
      </c>
      <c r="B84" s="550"/>
      <c r="C84" s="551"/>
      <c r="D84" s="550"/>
      <c r="E84" s="550"/>
      <c r="F84" s="554">
        <f>SUM(F80:F83)</f>
        <v>48235335.200000003</v>
      </c>
      <c r="G84" s="555"/>
    </row>
    <row r="85" spans="1:7" ht="12.75" customHeight="1">
      <c r="A85" s="40" t="s">
        <v>400</v>
      </c>
    </row>
    <row r="86" spans="1:7" ht="12.75" customHeight="1">
      <c r="A86" s="45" t="s">
        <v>397</v>
      </c>
    </row>
    <row r="87" spans="1:7" ht="12.75" customHeight="1"/>
    <row r="88" spans="1:7" ht="12.75" customHeight="1">
      <c r="A88" s="134" t="s">
        <v>783</v>
      </c>
      <c r="F88" s="135"/>
      <c r="G88" s="146" t="s">
        <v>1545</v>
      </c>
    </row>
    <row r="89" spans="1:7" ht="12.75" customHeight="1">
      <c r="A89" s="503" t="s">
        <v>784</v>
      </c>
      <c r="F89" s="54"/>
      <c r="G89" s="502" t="s">
        <v>1546</v>
      </c>
    </row>
    <row r="90" spans="1:7" ht="12.75" customHeight="1">
      <c r="A90" s="147"/>
    </row>
    <row r="91" spans="1:7" ht="12.75" customHeight="1">
      <c r="G91" s="916" t="s">
        <v>1302</v>
      </c>
    </row>
    <row r="92" spans="1:7" ht="21.75">
      <c r="A92" s="553" t="s">
        <v>401</v>
      </c>
      <c r="B92" s="532" t="s">
        <v>388</v>
      </c>
      <c r="C92" s="532" t="s">
        <v>378</v>
      </c>
      <c r="D92" s="553" t="s">
        <v>379</v>
      </c>
      <c r="E92" s="553"/>
      <c r="F92" s="553" t="s">
        <v>380</v>
      </c>
      <c r="G92" s="532" t="s">
        <v>391</v>
      </c>
    </row>
    <row r="93" spans="1:7" ht="12.75" customHeight="1">
      <c r="A93" s="112" t="s">
        <v>1596</v>
      </c>
      <c r="B93" s="175">
        <v>61196386099</v>
      </c>
      <c r="C93" s="263" t="s">
        <v>1597</v>
      </c>
      <c r="D93" s="112"/>
      <c r="E93" s="112"/>
      <c r="F93" s="895"/>
      <c r="G93" s="896"/>
    </row>
    <row r="94" spans="1:7" ht="18.75" customHeight="1">
      <c r="A94" s="538" t="s">
        <v>396</v>
      </c>
      <c r="B94" s="550"/>
      <c r="C94" s="551"/>
      <c r="D94" s="550"/>
      <c r="E94" s="550"/>
      <c r="F94" s="554"/>
      <c r="G94" s="555"/>
    </row>
    <row r="95" spans="1:7" s="247" customFormat="1">
      <c r="A95" s="258" t="s">
        <v>1595</v>
      </c>
    </row>
    <row r="96" spans="1:7" ht="12.75" customHeight="1">
      <c r="A96" s="40" t="s">
        <v>400</v>
      </c>
    </row>
    <row r="97" spans="1:7" ht="12.75" customHeight="1">
      <c r="A97" s="45" t="s">
        <v>397</v>
      </c>
      <c r="F97" s="121"/>
    </row>
    <row r="98" spans="1:7" ht="12.75" customHeight="1">
      <c r="A98" s="499" t="s">
        <v>159</v>
      </c>
      <c r="D98" s="44"/>
    </row>
    <row r="99" spans="1:7">
      <c r="A99" s="148" t="s">
        <v>105</v>
      </c>
    </row>
    <row r="100" spans="1:7" ht="21" customHeight="1">
      <c r="A100" s="1257" t="s">
        <v>104</v>
      </c>
      <c r="B100" s="1257"/>
      <c r="C100" s="1257"/>
      <c r="D100" s="1257"/>
      <c r="E100" s="1257"/>
      <c r="F100" s="1257"/>
      <c r="G100" s="1257"/>
    </row>
    <row r="101" spans="1:7" ht="12.75" customHeight="1">
      <c r="A101" s="580" t="s">
        <v>81</v>
      </c>
      <c r="D101" s="44"/>
      <c r="G101" s="34" t="s">
        <v>961</v>
      </c>
    </row>
    <row r="102" spans="1:7" ht="12.75" customHeight="1">
      <c r="D102" s="44"/>
    </row>
    <row r="103" spans="1:7" ht="12.75" customHeight="1">
      <c r="A103" s="150"/>
      <c r="F103" s="121"/>
    </row>
    <row r="104" spans="1:7" ht="12.75" customHeight="1">
      <c r="A104" s="148"/>
      <c r="D104" s="44"/>
    </row>
    <row r="105" spans="1:7" ht="12.75" customHeight="1">
      <c r="A105" s="148"/>
      <c r="F105" s="121"/>
    </row>
    <row r="106" spans="1:7" ht="12.75" customHeight="1">
      <c r="A106" s="148"/>
    </row>
    <row r="107" spans="1:7" ht="12.75" customHeight="1">
      <c r="A107" s="149"/>
      <c r="F107" s="44"/>
    </row>
    <row r="108" spans="1:7" ht="12.75" customHeight="1">
      <c r="A108" s="149"/>
    </row>
    <row r="109" spans="1:7" ht="12.75" customHeight="1">
      <c r="A109" s="149"/>
    </row>
    <row r="110" spans="1:7" ht="12.75" customHeight="1">
      <c r="A110" s="149"/>
    </row>
    <row r="111" spans="1:7" ht="12.75" customHeight="1"/>
    <row r="112" spans="1:7" ht="12.75" customHeight="1"/>
  </sheetData>
  <mergeCells count="2">
    <mergeCell ref="A75:G75"/>
    <mergeCell ref="A100:G100"/>
  </mergeCells>
  <hyperlinks>
    <hyperlink ref="A101" location="'2 Sadržaj'!A1" display="Sadržaj / Contents" xr:uid="{2A3EC2A6-6042-4BF5-BA9E-893DDF2F689C}"/>
  </hyperlinks>
  <pageMargins left="0.7" right="0.7" top="0.75" bottom="0.75" header="0.3" footer="0.3"/>
  <pageSetup paperSize="9" scale="51" orientation="portrait" r:id="rId1"/>
  <ignoredErrors>
    <ignoredError sqref="B83:C83 B82 B8 B12 B10 B53:B57 B23:B24 B25:B37 B44:B45 B50:B51 B47 B39 B40 B42 B38 B43 B4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11"/>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30" t="s">
        <v>692</v>
      </c>
      <c r="G1" s="132" t="str">
        <f>Naslovnica!A20</f>
        <v>Siječanj 2025.</v>
      </c>
      <c r="K1" s="247"/>
    </row>
    <row r="2" spans="1:11" ht="12.75" customHeight="1">
      <c r="A2" s="496" t="s">
        <v>693</v>
      </c>
      <c r="G2" s="497" t="str">
        <f>Naslovnica!A24</f>
        <v>January 2025</v>
      </c>
    </row>
    <row r="3" spans="1:11" ht="12.75" customHeight="1"/>
    <row r="4" spans="1:11" ht="12.75" customHeight="1">
      <c r="G4" s="13" t="s">
        <v>1302</v>
      </c>
    </row>
    <row r="5" spans="1:11" ht="33">
      <c r="A5" s="553" t="s">
        <v>376</v>
      </c>
      <c r="B5" s="532" t="s">
        <v>377</v>
      </c>
      <c r="C5" s="532" t="s">
        <v>378</v>
      </c>
      <c r="D5" s="553" t="s">
        <v>379</v>
      </c>
      <c r="E5" s="553" t="s">
        <v>140</v>
      </c>
      <c r="F5" s="553" t="s">
        <v>380</v>
      </c>
      <c r="G5" s="532" t="s">
        <v>391</v>
      </c>
    </row>
    <row r="6" spans="1:11">
      <c r="A6" s="108" t="s">
        <v>1318</v>
      </c>
      <c r="B6" s="175" t="s">
        <v>1426</v>
      </c>
      <c r="C6" s="104" t="s">
        <v>1427</v>
      </c>
      <c r="D6" s="108" t="s">
        <v>111</v>
      </c>
      <c r="E6" s="1016" t="s">
        <v>113</v>
      </c>
      <c r="F6" s="109">
        <v>2521850.86</v>
      </c>
      <c r="G6" s="153">
        <v>95.244600000000005</v>
      </c>
    </row>
    <row r="7" spans="1:11">
      <c r="A7" s="108"/>
      <c r="B7" s="175"/>
      <c r="C7" s="104"/>
      <c r="D7" s="108"/>
      <c r="E7" s="1016" t="s">
        <v>114</v>
      </c>
      <c r="F7" s="109">
        <v>41144.589999999997</v>
      </c>
      <c r="G7" s="153">
        <v>93.243099999999998</v>
      </c>
    </row>
    <row r="8" spans="1:11">
      <c r="A8" s="108"/>
      <c r="B8" s="175"/>
      <c r="C8" s="104"/>
      <c r="D8" s="108"/>
      <c r="E8" s="1016" t="s">
        <v>115</v>
      </c>
      <c r="F8" s="109">
        <v>598787.09</v>
      </c>
      <c r="G8" s="153">
        <v>96.127300000000005</v>
      </c>
    </row>
    <row r="9" spans="1:11">
      <c r="A9" s="108"/>
      <c r="B9" s="175"/>
      <c r="C9" s="104"/>
      <c r="D9" s="108"/>
      <c r="E9" s="1016" t="s">
        <v>1041</v>
      </c>
      <c r="F9" s="109">
        <v>19642.560000000001</v>
      </c>
      <c r="G9" s="153">
        <v>97.152799999999999</v>
      </c>
    </row>
    <row r="10" spans="1:11">
      <c r="A10" s="538" t="s">
        <v>373</v>
      </c>
      <c r="B10" s="549"/>
      <c r="C10" s="549"/>
      <c r="D10" s="556"/>
      <c r="E10" s="556"/>
      <c r="F10" s="557">
        <f>SUM(F6:F9)</f>
        <v>3181425.0999999996</v>
      </c>
      <c r="G10" s="558"/>
    </row>
    <row r="11" spans="1:11" ht="12.75" customHeight="1">
      <c r="A11" s="21" t="s">
        <v>382</v>
      </c>
    </row>
    <row r="12" spans="1:11" ht="12.75" customHeight="1">
      <c r="A12" s="21" t="s">
        <v>1606</v>
      </c>
      <c r="F12" s="1059"/>
    </row>
    <row r="13" spans="1:11" ht="12.75" customHeight="1">
      <c r="A13" s="21"/>
    </row>
    <row r="14" spans="1:11" ht="12.75" customHeight="1">
      <c r="A14" s="130" t="s">
        <v>694</v>
      </c>
      <c r="G14" s="132" t="s">
        <v>1607</v>
      </c>
    </row>
    <row r="15" spans="1:11" ht="12.75" customHeight="1">
      <c r="A15" s="496" t="s">
        <v>695</v>
      </c>
      <c r="G15" s="497" t="s">
        <v>1608</v>
      </c>
    </row>
    <row r="16" spans="1:11" ht="12.75" customHeight="1"/>
    <row r="17" spans="1:7" ht="12.75" customHeight="1">
      <c r="G17" s="13" t="s">
        <v>1302</v>
      </c>
    </row>
    <row r="18" spans="1:7" ht="54.75">
      <c r="A18" s="553" t="s">
        <v>383</v>
      </c>
      <c r="B18" s="532" t="s">
        <v>377</v>
      </c>
      <c r="C18" s="532" t="s">
        <v>378</v>
      </c>
      <c r="D18" s="553" t="s">
        <v>379</v>
      </c>
      <c r="E18" s="553"/>
      <c r="F18" s="553" t="s">
        <v>380</v>
      </c>
      <c r="G18" s="553" t="s">
        <v>381</v>
      </c>
    </row>
    <row r="19" spans="1:7" ht="12.75" customHeight="1">
      <c r="A19" s="108" t="s">
        <v>137</v>
      </c>
      <c r="B19" s="175">
        <v>75111210338</v>
      </c>
      <c r="C19" s="262" t="s">
        <v>152</v>
      </c>
      <c r="D19" s="260" t="s">
        <v>139</v>
      </c>
      <c r="E19" s="260"/>
      <c r="F19" s="109">
        <v>8068889.6699999999</v>
      </c>
      <c r="G19" s="153">
        <v>15.946400000000001</v>
      </c>
    </row>
    <row r="20" spans="1:7" ht="12.75" customHeight="1">
      <c r="A20" s="264" t="s">
        <v>1423</v>
      </c>
      <c r="B20" s="175" t="s">
        <v>161</v>
      </c>
      <c r="C20" s="262" t="s">
        <v>151</v>
      </c>
      <c r="D20" s="108" t="s">
        <v>165</v>
      </c>
      <c r="E20" s="108"/>
      <c r="F20" s="109">
        <v>16737149.65</v>
      </c>
      <c r="G20" s="153">
        <v>5.5016999999999996</v>
      </c>
    </row>
    <row r="21" spans="1:7">
      <c r="A21" s="538" t="s">
        <v>373</v>
      </c>
      <c r="B21" s="549"/>
      <c r="C21" s="549"/>
      <c r="D21" s="556"/>
      <c r="E21" s="556"/>
      <c r="F21" s="557">
        <f>SUM(F19:F20)</f>
        <v>24806039.32</v>
      </c>
      <c r="G21" s="558"/>
    </row>
    <row r="22" spans="1:7" ht="12.75" customHeight="1">
      <c r="A22" s="21" t="s">
        <v>384</v>
      </c>
    </row>
    <row r="23" spans="1:7" ht="12.75" customHeight="1">
      <c r="A23" s="56" t="s">
        <v>1424</v>
      </c>
    </row>
    <row r="24" spans="1:7" ht="12.75" customHeight="1">
      <c r="A24" s="1034" t="s">
        <v>1425</v>
      </c>
      <c r="F24" s="1059"/>
    </row>
    <row r="25" spans="1:7" ht="12.75" customHeight="1"/>
    <row r="26" spans="1:7" ht="12.75" customHeight="1">
      <c r="A26" s="131" t="s">
        <v>696</v>
      </c>
      <c r="G26" s="132" t="s">
        <v>1607</v>
      </c>
    </row>
    <row r="27" spans="1:7" ht="12.75" customHeight="1">
      <c r="A27" s="494" t="s">
        <v>697</v>
      </c>
      <c r="G27" s="497" t="s">
        <v>1608</v>
      </c>
    </row>
    <row r="28" spans="1:7" ht="12.75" customHeight="1"/>
    <row r="29" spans="1:7" ht="12.75" customHeight="1">
      <c r="G29" s="13" t="s">
        <v>1302</v>
      </c>
    </row>
    <row r="30" spans="1:7" ht="54.75">
      <c r="A30" s="553" t="s">
        <v>383</v>
      </c>
      <c r="B30" s="532" t="s">
        <v>377</v>
      </c>
      <c r="C30" s="532" t="s">
        <v>378</v>
      </c>
      <c r="D30" s="553" t="s">
        <v>379</v>
      </c>
      <c r="E30" s="553"/>
      <c r="F30" s="553" t="s">
        <v>380</v>
      </c>
      <c r="G30" s="553" t="s">
        <v>381</v>
      </c>
    </row>
    <row r="31" spans="1:7" ht="12.75" customHeight="1">
      <c r="A31" s="108"/>
      <c r="B31" s="175"/>
      <c r="C31" s="262"/>
      <c r="D31" s="264"/>
      <c r="E31" s="264"/>
      <c r="F31" s="109"/>
      <c r="G31" s="153"/>
    </row>
    <row r="32" spans="1:7" ht="12.75" customHeight="1">
      <c r="A32" s="21" t="s">
        <v>382</v>
      </c>
    </row>
    <row r="33" spans="1:7" ht="19.5" customHeight="1">
      <c r="A33" s="1258" t="s">
        <v>106</v>
      </c>
      <c r="B33" s="1258"/>
      <c r="C33" s="1258"/>
      <c r="D33" s="1258"/>
      <c r="E33" s="1015"/>
    </row>
    <row r="34" spans="1:7" ht="21.75" customHeight="1">
      <c r="A34" s="1256" t="s">
        <v>107</v>
      </c>
      <c r="B34" s="1256"/>
      <c r="C34" s="1256"/>
      <c r="D34" s="1256"/>
      <c r="E34" s="1014"/>
      <c r="F34" s="53"/>
      <c r="G34" s="53"/>
    </row>
    <row r="35" spans="1:7" ht="12.75" customHeight="1">
      <c r="A35" s="737"/>
    </row>
    <row r="36" spans="1:7" ht="12.75" customHeight="1"/>
    <row r="37" spans="1:7" ht="12.75" customHeight="1">
      <c r="A37" s="133" t="s">
        <v>698</v>
      </c>
      <c r="G37" s="126" t="str">
        <f>Naslovnica!A20</f>
        <v>Siječanj 2025.</v>
      </c>
    </row>
    <row r="38" spans="1:7" ht="12.75" customHeight="1">
      <c r="A38" s="494" t="s">
        <v>699</v>
      </c>
      <c r="G38" s="498" t="str">
        <f>Naslovnica!A24</f>
        <v>January 2025</v>
      </c>
    </row>
    <row r="39" spans="1:7" ht="12.75" customHeight="1"/>
    <row r="40" spans="1:7" ht="12.75" customHeight="1">
      <c r="F40" s="13"/>
      <c r="G40" s="13" t="s">
        <v>1302</v>
      </c>
    </row>
    <row r="41" spans="1:7" ht="33">
      <c r="A41" s="553" t="s">
        <v>385</v>
      </c>
      <c r="B41" s="532" t="s">
        <v>377</v>
      </c>
      <c r="C41" s="532" t="s">
        <v>378</v>
      </c>
      <c r="D41" s="553" t="s">
        <v>379</v>
      </c>
      <c r="E41" s="553"/>
      <c r="F41" s="553" t="s">
        <v>380</v>
      </c>
      <c r="G41" s="532" t="s">
        <v>391</v>
      </c>
    </row>
    <row r="42" spans="1:7" ht="22.5" customHeight="1">
      <c r="A42" s="110" t="s">
        <v>80</v>
      </c>
      <c r="B42" s="175">
        <v>39146857475</v>
      </c>
      <c r="C42" s="262" t="s">
        <v>154</v>
      </c>
      <c r="D42" s="244" t="s">
        <v>111</v>
      </c>
      <c r="E42" s="244"/>
      <c r="F42" s="111">
        <v>232741253.55000001</v>
      </c>
      <c r="G42" s="153">
        <v>132.8409</v>
      </c>
    </row>
    <row r="43" spans="1:7" ht="12.75" customHeight="1">
      <c r="A43" s="21" t="s">
        <v>382</v>
      </c>
      <c r="B43" s="251"/>
      <c r="C43" s="252"/>
      <c r="D43" s="253"/>
      <c r="E43" s="253"/>
      <c r="F43" s="254"/>
    </row>
    <row r="44" spans="1:7" ht="12.75" customHeight="1">
      <c r="A44" s="499" t="s">
        <v>160</v>
      </c>
      <c r="F44" s="886"/>
      <c r="G44" s="887"/>
    </row>
    <row r="45" spans="1:7" ht="12.75" customHeight="1">
      <c r="A45" s="144"/>
      <c r="D45" s="811"/>
      <c r="E45" s="811"/>
    </row>
    <row r="46" spans="1:7" ht="12.75" customHeight="1">
      <c r="A46" s="255"/>
      <c r="B46" s="169"/>
      <c r="C46" s="169"/>
      <c r="D46" s="169"/>
      <c r="E46" s="169"/>
      <c r="F46" s="871"/>
      <c r="G46" s="871"/>
    </row>
    <row r="47" spans="1:7" ht="12.75" customHeight="1">
      <c r="A47" s="261"/>
      <c r="B47" s="53"/>
      <c r="C47" s="53"/>
      <c r="D47" s="53"/>
      <c r="E47" s="53"/>
    </row>
    <row r="48" spans="1:7" ht="12.75" customHeight="1">
      <c r="A48" s="163"/>
    </row>
    <row r="49" spans="1:7" ht="12.75" customHeight="1"/>
    <row r="50" spans="1:7" ht="12.75" customHeight="1"/>
    <row r="51" spans="1:7" ht="12.75" customHeight="1">
      <c r="A51" s="575" t="s">
        <v>386</v>
      </c>
      <c r="B51" s="577"/>
      <c r="C51" s="577"/>
      <c r="D51" s="577"/>
      <c r="E51" s="577"/>
    </row>
    <row r="52" spans="1:7" ht="12.75" customHeight="1">
      <c r="A52" s="578" t="s">
        <v>163</v>
      </c>
      <c r="B52" s="577"/>
      <c r="C52" s="577"/>
      <c r="D52" s="577"/>
      <c r="E52" s="577"/>
    </row>
    <row r="53" spans="1:7" ht="12.75" customHeight="1">
      <c r="A53" s="580" t="s">
        <v>81</v>
      </c>
    </row>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c r="G64" s="34" t="s">
        <v>777</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sheetData>
  <mergeCells count="2">
    <mergeCell ref="A33:D33"/>
    <mergeCell ref="A34:D34"/>
  </mergeCells>
  <hyperlinks>
    <hyperlink ref="A53" location="'2 Sadržaj'!A1" display="Sadržaj / Contents" xr:uid="{00000000-0004-0000-1A00-000000000000}"/>
  </hyperlinks>
  <pageMargins left="0.7" right="0.7" top="0.75" bottom="0.75" header="0.3" footer="0.3"/>
  <pageSetup paperSize="9" scale="75" orientation="portrait" r:id="rId1"/>
  <ignoredErrors>
    <ignoredError sqref="B6 B20"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71" t="s">
        <v>656</v>
      </c>
      <c r="B1" s="572"/>
      <c r="C1" s="572"/>
      <c r="D1" s="481"/>
      <c r="E1" s="569"/>
      <c r="F1" s="183"/>
      <c r="G1" s="183"/>
      <c r="H1" s="183"/>
      <c r="I1" s="482" t="s">
        <v>1630</v>
      </c>
    </row>
    <row r="2" spans="1:27" ht="15" customHeight="1">
      <c r="A2" s="573" t="s">
        <v>657</v>
      </c>
      <c r="B2" s="572"/>
      <c r="C2" s="572"/>
      <c r="D2" s="481"/>
      <c r="E2" s="570"/>
      <c r="F2" s="183"/>
      <c r="G2" s="183"/>
      <c r="H2" s="183"/>
      <c r="I2" s="489" t="s">
        <v>1631</v>
      </c>
    </row>
    <row r="3" spans="1:27" ht="12.75" customHeight="1">
      <c r="A3" s="41" t="s">
        <v>810</v>
      </c>
    </row>
    <row r="4" spans="1:27" ht="12.75" customHeight="1"/>
    <row r="5" spans="1:27" ht="12.75" customHeight="1">
      <c r="A5" s="136" t="s">
        <v>658</v>
      </c>
    </row>
    <row r="6" spans="1:27" ht="12.75" customHeight="1">
      <c r="A6" s="490" t="s">
        <v>659</v>
      </c>
    </row>
    <row r="7" spans="1:27" ht="12.75" customHeight="1">
      <c r="J7" s="1259"/>
      <c r="K7" s="1259"/>
      <c r="L7" s="301"/>
      <c r="M7" s="301"/>
      <c r="N7" s="301"/>
      <c r="O7" s="301"/>
      <c r="P7" s="301"/>
    </row>
    <row r="8" spans="1:27" ht="16.5" customHeight="1">
      <c r="A8" s="1260" t="s">
        <v>363</v>
      </c>
      <c r="B8" s="1260"/>
      <c r="C8" s="411">
        <v>45657</v>
      </c>
      <c r="D8" s="301"/>
      <c r="E8" s="301"/>
      <c r="F8" s="301"/>
      <c r="G8" s="301"/>
      <c r="J8" s="1259"/>
      <c r="K8" s="1259"/>
      <c r="L8" s="302"/>
      <c r="M8" s="302"/>
      <c r="N8" s="302"/>
      <c r="O8" s="302"/>
      <c r="P8" s="302"/>
    </row>
    <row r="9" spans="1:27" ht="21.75" customHeight="1">
      <c r="A9" s="1261" t="s">
        <v>364</v>
      </c>
      <c r="B9" s="1261"/>
      <c r="C9" s="412">
        <v>15</v>
      </c>
      <c r="D9" s="301"/>
      <c r="E9" s="302"/>
      <c r="F9" s="302"/>
      <c r="G9" s="302"/>
    </row>
    <row r="10" spans="1:27" ht="12.75" customHeight="1">
      <c r="A10" s="16" t="s">
        <v>294</v>
      </c>
    </row>
    <row r="11" spans="1:27" ht="12.75" customHeight="1"/>
    <row r="12" spans="1:27" ht="12.75" customHeight="1">
      <c r="A12" s="136" t="s">
        <v>660</v>
      </c>
    </row>
    <row r="13" spans="1:27" ht="12.75" customHeight="1">
      <c r="A13" s="490" t="s">
        <v>661</v>
      </c>
      <c r="Z13" s="64"/>
      <c r="AA13" s="64"/>
    </row>
    <row r="14" spans="1:27" s="247" customFormat="1" ht="12.75" customHeight="1">
      <c r="A14" s="42"/>
      <c r="F14" s="183"/>
      <c r="I14" s="13" t="s">
        <v>1292</v>
      </c>
      <c r="Y14" s="64"/>
      <c r="Z14" s="64"/>
      <c r="AA14" s="64"/>
    </row>
    <row r="15" spans="1:27" s="247" customFormat="1" ht="22.5" customHeight="1">
      <c r="A15" s="413"/>
      <c r="B15" s="1265" t="s">
        <v>365</v>
      </c>
      <c r="C15" s="1265"/>
      <c r="D15" s="1265"/>
      <c r="E15" s="1265"/>
      <c r="F15" s="1265" t="s">
        <v>304</v>
      </c>
      <c r="G15" s="1265"/>
      <c r="H15" s="1265"/>
      <c r="I15" s="1265"/>
      <c r="Y15" s="64"/>
      <c r="Z15" s="64"/>
      <c r="AA15" s="64"/>
    </row>
    <row r="16" spans="1:27" ht="135" customHeight="1">
      <c r="A16" s="1266" t="s">
        <v>366</v>
      </c>
      <c r="B16" s="738" t="s">
        <v>744</v>
      </c>
      <c r="C16" s="1264" t="s">
        <v>367</v>
      </c>
      <c r="D16" s="738" t="s">
        <v>368</v>
      </c>
      <c r="E16" s="1264" t="s">
        <v>367</v>
      </c>
      <c r="F16" s="738" t="s">
        <v>745</v>
      </c>
      <c r="G16" s="1264" t="s">
        <v>369</v>
      </c>
      <c r="H16" s="738" t="s">
        <v>742</v>
      </c>
      <c r="I16" s="1264" t="s">
        <v>369</v>
      </c>
    </row>
    <row r="17" spans="1:16" ht="15.75" customHeight="1">
      <c r="A17" s="1266"/>
      <c r="B17" s="411">
        <v>45657</v>
      </c>
      <c r="C17" s="1264"/>
      <c r="D17" s="411">
        <v>45657</v>
      </c>
      <c r="E17" s="1264"/>
      <c r="F17" s="463" t="s">
        <v>1632</v>
      </c>
      <c r="G17" s="1264"/>
      <c r="H17" s="463" t="s">
        <v>1632</v>
      </c>
      <c r="I17" s="1264"/>
      <c r="J17" s="1259"/>
      <c r="K17" s="211"/>
      <c r="L17" s="303"/>
      <c r="M17" s="211"/>
      <c r="N17" s="304"/>
      <c r="O17" s="247"/>
    </row>
    <row r="18" spans="1:16" ht="16.5" customHeight="1">
      <c r="A18" s="414" t="s">
        <v>370</v>
      </c>
      <c r="B18" s="415">
        <v>38174</v>
      </c>
      <c r="C18" s="416">
        <v>-3.3939014202172095E-3</v>
      </c>
      <c r="D18" s="415">
        <v>480739.40540000005</v>
      </c>
      <c r="E18" s="416">
        <v>0.16516121701087327</v>
      </c>
      <c r="F18" s="415">
        <v>15524</v>
      </c>
      <c r="G18" s="416">
        <v>-7.694137233916043E-2</v>
      </c>
      <c r="H18" s="415">
        <v>303994.83968999999</v>
      </c>
      <c r="I18" s="418">
        <v>3.159690126167123E-2</v>
      </c>
      <c r="J18" s="1259"/>
      <c r="K18" s="305"/>
      <c r="L18" s="306"/>
      <c r="M18" s="305"/>
      <c r="N18" s="306"/>
      <c r="O18" s="247"/>
    </row>
    <row r="19" spans="1:16" ht="16.5" customHeight="1">
      <c r="A19" s="414" t="s">
        <v>371</v>
      </c>
      <c r="B19" s="415">
        <v>144347</v>
      </c>
      <c r="C19" s="416">
        <v>9.8899174761716252E-2</v>
      </c>
      <c r="D19" s="415">
        <v>3074561.506109999</v>
      </c>
      <c r="E19" s="416">
        <v>0.19180777698824272</v>
      </c>
      <c r="F19" s="415">
        <v>52959</v>
      </c>
      <c r="G19" s="416">
        <v>0.15128260869565219</v>
      </c>
      <c r="H19" s="415">
        <v>1698468.32198</v>
      </c>
      <c r="I19" s="418">
        <v>0.14972566773211615</v>
      </c>
      <c r="J19" s="41"/>
      <c r="K19" s="307"/>
      <c r="L19" s="308"/>
      <c r="M19" s="307"/>
      <c r="N19" s="309"/>
      <c r="O19" s="247"/>
    </row>
    <row r="20" spans="1:16" ht="16.5" customHeight="1">
      <c r="A20" s="414" t="s">
        <v>372</v>
      </c>
      <c r="B20" s="415">
        <v>3</v>
      </c>
      <c r="C20" s="416">
        <v>-0.5714285714285714</v>
      </c>
      <c r="D20" s="415">
        <v>0</v>
      </c>
      <c r="E20" s="416">
        <v>0</v>
      </c>
      <c r="F20" s="415"/>
      <c r="G20" s="416"/>
      <c r="H20" s="415"/>
      <c r="I20" s="417"/>
      <c r="J20" s="41"/>
      <c r="K20" s="307"/>
      <c r="L20" s="308"/>
      <c r="M20" s="307"/>
      <c r="N20" s="309"/>
      <c r="O20" s="247"/>
    </row>
    <row r="21" spans="1:16" ht="16.5" customHeight="1">
      <c r="A21" s="419" t="s">
        <v>373</v>
      </c>
      <c r="B21" s="420">
        <v>182524</v>
      </c>
      <c r="C21" s="421">
        <v>7.5777847194799228E-2</v>
      </c>
      <c r="D21" s="420">
        <v>3555300.9115099991</v>
      </c>
      <c r="E21" s="421">
        <v>0.18813365319640252</v>
      </c>
      <c r="F21" s="420">
        <v>68483</v>
      </c>
      <c r="G21" s="421">
        <v>9.0181158266738837E-2</v>
      </c>
      <c r="H21" s="420">
        <v>2002463.1616700001</v>
      </c>
      <c r="I21" s="422">
        <v>0.13008045748982672</v>
      </c>
      <c r="J21" s="41"/>
      <c r="K21" s="307"/>
      <c r="L21" s="308"/>
      <c r="M21" s="307"/>
      <c r="N21" s="309"/>
      <c r="O21" s="247"/>
    </row>
    <row r="22" spans="1:16" ht="12.75" customHeight="1">
      <c r="A22" s="16" t="s">
        <v>374</v>
      </c>
      <c r="H22" s="121"/>
      <c r="I22" s="76"/>
      <c r="J22" s="121"/>
    </row>
    <row r="23" spans="1:16" ht="49.5" customHeight="1">
      <c r="A23" s="1262" t="s">
        <v>375</v>
      </c>
      <c r="B23" s="1262"/>
      <c r="C23" s="1262"/>
      <c r="D23" s="1262"/>
      <c r="E23" s="1262"/>
      <c r="F23" s="1262"/>
      <c r="G23" s="1262"/>
      <c r="H23" s="1262"/>
      <c r="I23" s="1262"/>
    </row>
    <row r="24" spans="1:16" ht="56.25" customHeight="1">
      <c r="A24" s="1262" t="s">
        <v>743</v>
      </c>
      <c r="B24" s="1262"/>
      <c r="C24" s="1262"/>
      <c r="D24" s="1262"/>
      <c r="E24" s="1262"/>
      <c r="F24" s="1262"/>
      <c r="G24" s="1262"/>
      <c r="H24" s="1262"/>
      <c r="I24" s="1262"/>
    </row>
    <row r="25" spans="1:16" ht="23.25" customHeight="1">
      <c r="A25" s="1263" t="s">
        <v>326</v>
      </c>
      <c r="B25" s="1263"/>
      <c r="C25" s="1263"/>
      <c r="D25" s="1263"/>
      <c r="E25" s="1263"/>
      <c r="F25" s="1263"/>
      <c r="G25" s="1263"/>
      <c r="H25" s="1263"/>
      <c r="I25" s="1263"/>
      <c r="J25" s="143"/>
      <c r="K25" s="70"/>
      <c r="L25" s="70"/>
      <c r="M25" s="70"/>
      <c r="N25" s="70"/>
      <c r="O25" s="70"/>
      <c r="P25" s="70"/>
    </row>
    <row r="26" spans="1:16">
      <c r="A26" s="143"/>
      <c r="B26" s="70"/>
      <c r="C26" s="70"/>
      <c r="D26" s="70"/>
      <c r="E26" s="70"/>
      <c r="F26" s="70"/>
      <c r="G26" s="70"/>
    </row>
    <row r="27" spans="1:16" ht="12.75" customHeight="1">
      <c r="A27" s="580" t="s">
        <v>81</v>
      </c>
    </row>
    <row r="28" spans="1:16" ht="12.75" customHeight="1"/>
    <row r="29" spans="1:16" ht="12.75" customHeight="1"/>
    <row r="30" spans="1:16" ht="12.75" customHeight="1"/>
    <row r="31" spans="1:16" ht="12.75" customHeight="1"/>
    <row r="32" spans="1:16" ht="12.75" customHeight="1">
      <c r="I32" s="34" t="s">
        <v>1737</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7" customWidth="1"/>
    <col min="3" max="3" width="15" style="247" customWidth="1"/>
    <col min="4" max="4" width="12.140625" customWidth="1"/>
    <col min="5" max="8" width="10" customWidth="1"/>
    <col min="9" max="9" width="11" bestFit="1" customWidth="1"/>
    <col min="10" max="19" width="10" customWidth="1"/>
  </cols>
  <sheetData>
    <row r="1" spans="1:20" ht="18">
      <c r="A1" s="628" t="s">
        <v>892</v>
      </c>
      <c r="B1" s="628"/>
      <c r="C1" s="628"/>
      <c r="D1" s="527"/>
      <c r="E1" s="527"/>
      <c r="F1" s="527"/>
      <c r="G1" s="527"/>
      <c r="H1" s="527"/>
      <c r="I1" s="527"/>
      <c r="J1" s="527"/>
      <c r="K1" s="527"/>
      <c r="L1" s="527"/>
      <c r="M1" s="527"/>
      <c r="N1" s="527"/>
      <c r="O1" s="527"/>
      <c r="P1" s="527"/>
      <c r="Q1" s="527"/>
      <c r="R1" s="527"/>
      <c r="S1" s="527"/>
    </row>
    <row r="2" spans="1:20" ht="16.5">
      <c r="A2" s="629" t="s">
        <v>893</v>
      </c>
      <c r="B2" s="629"/>
      <c r="C2" s="62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9" t="s">
        <v>618</v>
      </c>
      <c r="B4" s="139"/>
      <c r="C4" s="139"/>
      <c r="D4" s="324"/>
      <c r="E4" s="5"/>
      <c r="F4" s="6"/>
      <c r="G4" s="998"/>
      <c r="S4" s="126" t="str">
        <f>Naslovnica!A20</f>
        <v>Siječanj 2025.</v>
      </c>
    </row>
    <row r="5" spans="1:20" ht="12.75" customHeight="1">
      <c r="A5" s="520" t="s">
        <v>868</v>
      </c>
      <c r="B5" s="520"/>
      <c r="C5" s="520"/>
      <c r="D5" s="325"/>
      <c r="E5" s="8"/>
      <c r="F5" s="9"/>
      <c r="G5" s="10"/>
      <c r="S5" s="498" t="str">
        <f>Naslovnica!A24</f>
        <v>January 2025</v>
      </c>
    </row>
    <row r="6" spans="1:20" ht="12.75" customHeight="1">
      <c r="E6" s="247"/>
    </row>
    <row r="7" spans="1:20" ht="12.75" customHeight="1">
      <c r="A7" s="1136"/>
      <c r="B7" s="1136"/>
      <c r="C7" s="1136"/>
      <c r="D7" s="1135" t="s">
        <v>19</v>
      </c>
      <c r="E7" s="1135"/>
      <c r="F7" s="1135"/>
      <c r="G7" s="1135" t="s">
        <v>20</v>
      </c>
      <c r="H7" s="1135"/>
      <c r="I7" s="1135"/>
      <c r="J7" s="1135" t="s">
        <v>21</v>
      </c>
      <c r="K7" s="1135"/>
      <c r="L7" s="1135"/>
      <c r="M7" s="1135" t="s">
        <v>22</v>
      </c>
      <c r="N7" s="1135"/>
      <c r="O7" s="1135"/>
      <c r="P7" s="1135" t="s">
        <v>583</v>
      </c>
      <c r="Q7" s="1135"/>
      <c r="R7" s="1135"/>
      <c r="S7" s="1135" t="s">
        <v>456</v>
      </c>
    </row>
    <row r="8" spans="1:20" ht="15" customHeight="1">
      <c r="A8" s="1143"/>
      <c r="B8" s="1143"/>
      <c r="C8" s="1143"/>
      <c r="D8" s="1137" t="s">
        <v>581</v>
      </c>
      <c r="E8" s="1138"/>
      <c r="F8" s="1138"/>
      <c r="G8" s="1137" t="s">
        <v>582</v>
      </c>
      <c r="H8" s="1138"/>
      <c r="I8" s="1138"/>
      <c r="J8" s="1137" t="s">
        <v>581</v>
      </c>
      <c r="K8" s="1138"/>
      <c r="L8" s="1138"/>
      <c r="M8" s="1137" t="s">
        <v>581</v>
      </c>
      <c r="N8" s="1138"/>
      <c r="O8" s="1138"/>
      <c r="P8" s="1137" t="s">
        <v>581</v>
      </c>
      <c r="Q8" s="1138"/>
      <c r="R8" s="1138"/>
      <c r="S8" s="1136"/>
    </row>
    <row r="9" spans="1:20">
      <c r="A9" s="1143" t="s">
        <v>580</v>
      </c>
      <c r="B9" s="1143"/>
      <c r="C9" s="1143"/>
      <c r="D9" s="631" t="s">
        <v>113</v>
      </c>
      <c r="E9" s="631" t="s">
        <v>114</v>
      </c>
      <c r="F9" s="631" t="s">
        <v>115</v>
      </c>
      <c r="G9" s="631" t="s">
        <v>113</v>
      </c>
      <c r="H9" s="631" t="s">
        <v>114</v>
      </c>
      <c r="I9" s="631" t="s">
        <v>115</v>
      </c>
      <c r="J9" s="631" t="s">
        <v>113</v>
      </c>
      <c r="K9" s="631" t="s">
        <v>114</v>
      </c>
      <c r="L9" s="631" t="s">
        <v>115</v>
      </c>
      <c r="M9" s="631" t="s">
        <v>113</v>
      </c>
      <c r="N9" s="631" t="s">
        <v>114</v>
      </c>
      <c r="O9" s="631" t="s">
        <v>115</v>
      </c>
      <c r="P9" s="631" t="s">
        <v>113</v>
      </c>
      <c r="Q9" s="631" t="s">
        <v>114</v>
      </c>
      <c r="R9" s="631" t="s">
        <v>115</v>
      </c>
      <c r="S9" s="1136"/>
    </row>
    <row r="10" spans="1:20" s="316" customFormat="1" ht="22.5" customHeight="1">
      <c r="A10" s="1144" t="s">
        <v>584</v>
      </c>
      <c r="B10" s="1144"/>
      <c r="C10" s="1144"/>
      <c r="D10" s="633">
        <v>104445</v>
      </c>
      <c r="E10" s="633">
        <v>610772</v>
      </c>
      <c r="F10" s="633">
        <v>34691</v>
      </c>
      <c r="G10" s="633">
        <v>91015</v>
      </c>
      <c r="H10" s="633">
        <v>319589</v>
      </c>
      <c r="I10" s="633">
        <v>12555</v>
      </c>
      <c r="J10" s="633">
        <v>129965</v>
      </c>
      <c r="K10" s="633">
        <v>346177</v>
      </c>
      <c r="L10" s="633">
        <v>17384</v>
      </c>
      <c r="M10" s="633">
        <v>104575</v>
      </c>
      <c r="N10" s="633">
        <v>532668</v>
      </c>
      <c r="O10" s="633">
        <v>30156</v>
      </c>
      <c r="P10" s="633">
        <v>430000</v>
      </c>
      <c r="Q10" s="633">
        <v>1809206</v>
      </c>
      <c r="R10" s="633">
        <v>94786</v>
      </c>
      <c r="S10" s="633">
        <v>2333992</v>
      </c>
    </row>
    <row r="11" spans="1:20" ht="21.75" customHeight="1">
      <c r="A11" s="1145" t="s">
        <v>585</v>
      </c>
      <c r="B11" s="1145"/>
      <c r="C11" s="1145"/>
      <c r="D11" s="632">
        <v>4.4749510709548274E-2</v>
      </c>
      <c r="E11" s="632">
        <v>0.26168555847663572</v>
      </c>
      <c r="F11" s="632">
        <v>1.486337570994245E-2</v>
      </c>
      <c r="G11" s="632">
        <v>3.8995420721236407E-2</v>
      </c>
      <c r="H11" s="632">
        <v>0.1369280614500821</v>
      </c>
      <c r="I11" s="632">
        <v>5.3791958155812013E-3</v>
      </c>
      <c r="J11" s="632">
        <v>5.568356703879019E-2</v>
      </c>
      <c r="K11" s="632">
        <v>0.14831970289529697</v>
      </c>
      <c r="L11" s="632">
        <v>7.4481831985713743E-3</v>
      </c>
      <c r="M11" s="632">
        <v>4.4805209272353978E-2</v>
      </c>
      <c r="N11" s="632">
        <v>0.22822186194297153</v>
      </c>
      <c r="O11" s="632">
        <v>1.2920352768989783E-2</v>
      </c>
      <c r="P11" s="632">
        <v>0.18423370774192885</v>
      </c>
      <c r="Q11" s="632">
        <v>0.77515518476498635</v>
      </c>
      <c r="R11" s="632">
        <v>4.061110749308481E-2</v>
      </c>
      <c r="S11" s="632">
        <v>1</v>
      </c>
    </row>
    <row r="12" spans="1:20" ht="22.5" customHeight="1">
      <c r="A12" s="1146" t="s">
        <v>586</v>
      </c>
      <c r="B12" s="1146"/>
      <c r="C12" s="1146"/>
      <c r="D12" s="317">
        <v>25</v>
      </c>
      <c r="E12" s="317">
        <v>8</v>
      </c>
      <c r="F12" s="317">
        <v>0</v>
      </c>
      <c r="G12" s="317">
        <v>31</v>
      </c>
      <c r="H12" s="317">
        <v>12</v>
      </c>
      <c r="I12" s="317">
        <v>0</v>
      </c>
      <c r="J12" s="317">
        <v>47</v>
      </c>
      <c r="K12" s="317">
        <v>21</v>
      </c>
      <c r="L12" s="317">
        <v>1</v>
      </c>
      <c r="M12" s="317">
        <v>14</v>
      </c>
      <c r="N12" s="317">
        <v>11</v>
      </c>
      <c r="O12" s="317">
        <v>0</v>
      </c>
      <c r="P12" s="317">
        <v>117</v>
      </c>
      <c r="Q12" s="317">
        <v>52</v>
      </c>
      <c r="R12" s="317">
        <v>1</v>
      </c>
      <c r="S12" s="317">
        <v>170</v>
      </c>
    </row>
    <row r="13" spans="1:20" ht="22.5" customHeight="1">
      <c r="A13" s="1146" t="s">
        <v>587</v>
      </c>
      <c r="B13" s="1146"/>
      <c r="C13" s="1146"/>
      <c r="D13" s="317">
        <v>0</v>
      </c>
      <c r="E13" s="317">
        <v>0</v>
      </c>
      <c r="F13" s="317">
        <v>0</v>
      </c>
      <c r="G13" s="317">
        <v>0</v>
      </c>
      <c r="H13" s="317">
        <v>0</v>
      </c>
      <c r="I13" s="317">
        <v>0</v>
      </c>
      <c r="J13" s="317">
        <v>0</v>
      </c>
      <c r="K13" s="317">
        <v>0</v>
      </c>
      <c r="L13" s="317">
        <v>0</v>
      </c>
      <c r="M13" s="317">
        <v>0</v>
      </c>
      <c r="N13" s="317">
        <v>0</v>
      </c>
      <c r="O13" s="317">
        <v>0</v>
      </c>
      <c r="P13" s="317">
        <v>0</v>
      </c>
      <c r="Q13" s="317">
        <v>0</v>
      </c>
      <c r="R13" s="317">
        <v>0</v>
      </c>
      <c r="S13" s="317">
        <v>0</v>
      </c>
    </row>
    <row r="14" spans="1:20" ht="22.5" customHeight="1">
      <c r="A14" s="1146" t="s">
        <v>588</v>
      </c>
      <c r="B14" s="1146"/>
      <c r="C14" s="1146"/>
      <c r="D14" s="317">
        <v>1303</v>
      </c>
      <c r="E14" s="317">
        <v>0</v>
      </c>
      <c r="F14" s="317">
        <v>0</v>
      </c>
      <c r="G14" s="317">
        <v>1303</v>
      </c>
      <c r="H14" s="317">
        <v>0</v>
      </c>
      <c r="I14" s="317">
        <v>0</v>
      </c>
      <c r="J14" s="317">
        <v>1303</v>
      </c>
      <c r="K14" s="317">
        <v>0</v>
      </c>
      <c r="L14" s="317">
        <v>0</v>
      </c>
      <c r="M14" s="317">
        <v>2608</v>
      </c>
      <c r="N14" s="317">
        <v>1</v>
      </c>
      <c r="O14" s="317">
        <v>0</v>
      </c>
      <c r="P14" s="317">
        <v>6517</v>
      </c>
      <c r="Q14" s="317">
        <v>1</v>
      </c>
      <c r="R14" s="317">
        <v>0</v>
      </c>
      <c r="S14" s="317">
        <v>6518</v>
      </c>
      <c r="T14" s="76"/>
    </row>
    <row r="15" spans="1:20" ht="21.75" customHeight="1">
      <c r="A15" s="1145" t="s">
        <v>589</v>
      </c>
      <c r="B15" s="1145"/>
      <c r="C15" s="1145"/>
      <c r="D15" s="636">
        <v>1328</v>
      </c>
      <c r="E15" s="636">
        <v>8</v>
      </c>
      <c r="F15" s="636">
        <v>0</v>
      </c>
      <c r="G15" s="636">
        <v>1334</v>
      </c>
      <c r="H15" s="636">
        <v>12</v>
      </c>
      <c r="I15" s="636">
        <v>0</v>
      </c>
      <c r="J15" s="636">
        <v>1350</v>
      </c>
      <c r="K15" s="636">
        <v>21</v>
      </c>
      <c r="L15" s="636">
        <v>1</v>
      </c>
      <c r="M15" s="636">
        <v>2622</v>
      </c>
      <c r="N15" s="636">
        <v>12</v>
      </c>
      <c r="O15" s="636">
        <v>0</v>
      </c>
      <c r="P15" s="636">
        <v>6634</v>
      </c>
      <c r="Q15" s="636">
        <v>53</v>
      </c>
      <c r="R15" s="636">
        <v>1</v>
      </c>
      <c r="S15" s="636">
        <v>6688</v>
      </c>
    </row>
    <row r="16" spans="1:20" ht="22.5" customHeight="1">
      <c r="A16" s="1147" t="s">
        <v>590</v>
      </c>
      <c r="B16" s="1147"/>
      <c r="C16" s="1147"/>
      <c r="D16" s="160">
        <v>9</v>
      </c>
      <c r="E16" s="160">
        <v>101</v>
      </c>
      <c r="F16" s="160">
        <v>17</v>
      </c>
      <c r="G16" s="160">
        <v>7</v>
      </c>
      <c r="H16" s="160">
        <v>76</v>
      </c>
      <c r="I16" s="160">
        <v>7</v>
      </c>
      <c r="J16" s="160">
        <v>5</v>
      </c>
      <c r="K16" s="160">
        <v>114</v>
      </c>
      <c r="L16" s="160">
        <v>10</v>
      </c>
      <c r="M16" s="160">
        <v>8</v>
      </c>
      <c r="N16" s="160">
        <v>48</v>
      </c>
      <c r="O16" s="160">
        <v>10</v>
      </c>
      <c r="P16" s="160">
        <v>29</v>
      </c>
      <c r="Q16" s="160">
        <v>339</v>
      </c>
      <c r="R16" s="160">
        <v>44</v>
      </c>
      <c r="S16" s="160">
        <v>412</v>
      </c>
    </row>
    <row r="17" spans="1:20" ht="22.5" customHeight="1">
      <c r="A17" s="1147" t="s">
        <v>591</v>
      </c>
      <c r="B17" s="1147"/>
      <c r="C17" s="1147"/>
      <c r="D17" s="161">
        <v>98</v>
      </c>
      <c r="E17" s="160">
        <v>26</v>
      </c>
      <c r="F17" s="160">
        <v>3</v>
      </c>
      <c r="G17" s="160">
        <v>79</v>
      </c>
      <c r="H17" s="160">
        <v>10</v>
      </c>
      <c r="I17" s="160">
        <v>1</v>
      </c>
      <c r="J17" s="160">
        <v>116</v>
      </c>
      <c r="K17" s="160">
        <v>14</v>
      </c>
      <c r="L17" s="160">
        <v>0</v>
      </c>
      <c r="M17" s="160">
        <v>48</v>
      </c>
      <c r="N17" s="160">
        <v>18</v>
      </c>
      <c r="O17" s="160">
        <v>0</v>
      </c>
      <c r="P17" s="160">
        <v>341</v>
      </c>
      <c r="Q17" s="160">
        <v>68</v>
      </c>
      <c r="R17" s="160">
        <v>4</v>
      </c>
      <c r="S17" s="160">
        <v>413</v>
      </c>
    </row>
    <row r="18" spans="1:20" ht="22.5" customHeight="1">
      <c r="A18" s="1149" t="s">
        <v>592</v>
      </c>
      <c r="B18" s="1149"/>
      <c r="C18" s="1149"/>
      <c r="D18" s="160">
        <v>51</v>
      </c>
      <c r="E18" s="160">
        <v>34</v>
      </c>
      <c r="F18" s="160">
        <v>0</v>
      </c>
      <c r="G18" s="160">
        <v>10</v>
      </c>
      <c r="H18" s="160">
        <v>5</v>
      </c>
      <c r="I18" s="160">
        <v>0</v>
      </c>
      <c r="J18" s="160">
        <v>5</v>
      </c>
      <c r="K18" s="160">
        <v>7</v>
      </c>
      <c r="L18" s="160">
        <v>0</v>
      </c>
      <c r="M18" s="160">
        <v>53</v>
      </c>
      <c r="N18" s="160">
        <v>41</v>
      </c>
      <c r="O18" s="160">
        <v>0</v>
      </c>
      <c r="P18" s="160">
        <v>119</v>
      </c>
      <c r="Q18" s="160">
        <v>87</v>
      </c>
      <c r="R18" s="160">
        <v>0</v>
      </c>
      <c r="S18" s="160">
        <v>206</v>
      </c>
    </row>
    <row r="19" spans="1:20" ht="22.5" customHeight="1">
      <c r="A19" s="1148" t="s">
        <v>593</v>
      </c>
      <c r="B19" s="1148"/>
      <c r="C19" s="1148"/>
      <c r="D19" s="160">
        <v>6</v>
      </c>
      <c r="E19" s="160">
        <v>9</v>
      </c>
      <c r="F19" s="160">
        <v>0</v>
      </c>
      <c r="G19" s="160">
        <v>18</v>
      </c>
      <c r="H19" s="160">
        <v>46</v>
      </c>
      <c r="I19" s="160">
        <v>0</v>
      </c>
      <c r="J19" s="160">
        <v>92</v>
      </c>
      <c r="K19" s="160">
        <v>26</v>
      </c>
      <c r="L19" s="160">
        <v>0</v>
      </c>
      <c r="M19" s="160">
        <v>3</v>
      </c>
      <c r="N19" s="160">
        <v>6</v>
      </c>
      <c r="O19" s="160">
        <v>0</v>
      </c>
      <c r="P19" s="160">
        <v>119</v>
      </c>
      <c r="Q19" s="160">
        <v>87</v>
      </c>
      <c r="R19" s="160">
        <v>0</v>
      </c>
      <c r="S19" s="160">
        <v>206</v>
      </c>
    </row>
    <row r="20" spans="1:20" s="1008" customFormat="1" ht="22.5" customHeight="1">
      <c r="A20" s="1147" t="s">
        <v>1550</v>
      </c>
      <c r="B20" s="1147"/>
      <c r="C20" s="1147"/>
      <c r="D20" s="160">
        <v>0</v>
      </c>
      <c r="E20" s="160">
        <v>116</v>
      </c>
      <c r="F20" s="160">
        <v>1</v>
      </c>
      <c r="G20" s="160">
        <v>0</v>
      </c>
      <c r="H20" s="160">
        <v>39</v>
      </c>
      <c r="I20" s="160">
        <v>1</v>
      </c>
      <c r="J20" s="160">
        <v>0</v>
      </c>
      <c r="K20" s="160">
        <v>8</v>
      </c>
      <c r="L20" s="160">
        <v>1</v>
      </c>
      <c r="M20" s="160">
        <v>0</v>
      </c>
      <c r="N20" s="160">
        <v>163</v>
      </c>
      <c r="O20" s="160">
        <v>3</v>
      </c>
      <c r="P20" s="160">
        <v>0</v>
      </c>
      <c r="Q20" s="160">
        <v>326</v>
      </c>
      <c r="R20" s="160">
        <v>6</v>
      </c>
      <c r="S20" s="160">
        <v>332</v>
      </c>
    </row>
    <row r="21" spans="1:20" s="1008" customFormat="1" ht="22.5" customHeight="1">
      <c r="A21" s="1147" t="s">
        <v>1551</v>
      </c>
      <c r="B21" s="1147"/>
      <c r="C21" s="1147"/>
      <c r="D21" s="160">
        <v>9</v>
      </c>
      <c r="E21" s="160">
        <v>0</v>
      </c>
      <c r="F21" s="160">
        <v>0</v>
      </c>
      <c r="G21" s="160">
        <v>59</v>
      </c>
      <c r="H21" s="160">
        <v>0</v>
      </c>
      <c r="I21" s="160">
        <v>0</v>
      </c>
      <c r="J21" s="160">
        <v>261</v>
      </c>
      <c r="K21" s="160">
        <v>0</v>
      </c>
      <c r="L21" s="160">
        <v>0</v>
      </c>
      <c r="M21" s="160">
        <v>2</v>
      </c>
      <c r="N21" s="160">
        <v>0</v>
      </c>
      <c r="O21" s="160">
        <v>0</v>
      </c>
      <c r="P21" s="160">
        <v>331</v>
      </c>
      <c r="Q21" s="160">
        <v>0</v>
      </c>
      <c r="R21" s="160">
        <v>0</v>
      </c>
      <c r="S21" s="160">
        <v>331</v>
      </c>
    </row>
    <row r="22" spans="1:20" ht="22.5" customHeight="1">
      <c r="A22" s="1145" t="s">
        <v>594</v>
      </c>
      <c r="B22" s="1145"/>
      <c r="C22" s="1145"/>
      <c r="D22" s="636">
        <v>53</v>
      </c>
      <c r="E22" s="636">
        <v>-216</v>
      </c>
      <c r="F22" s="636">
        <v>-15</v>
      </c>
      <c r="G22" s="636">
        <v>139</v>
      </c>
      <c r="H22" s="636">
        <v>-64</v>
      </c>
      <c r="I22" s="636">
        <v>-7</v>
      </c>
      <c r="J22" s="636">
        <v>459</v>
      </c>
      <c r="K22" s="636">
        <v>-89</v>
      </c>
      <c r="L22" s="636">
        <v>-11</v>
      </c>
      <c r="M22" s="636">
        <v>-8</v>
      </c>
      <c r="N22" s="636">
        <v>-228</v>
      </c>
      <c r="O22" s="636">
        <v>-13</v>
      </c>
      <c r="P22" s="636">
        <v>643</v>
      </c>
      <c r="Q22" s="636">
        <v>-597</v>
      </c>
      <c r="R22" s="636">
        <v>-46</v>
      </c>
      <c r="S22" s="636">
        <v>0</v>
      </c>
    </row>
    <row r="23" spans="1:20" ht="22.5" customHeight="1">
      <c r="A23" s="1145" t="s">
        <v>595</v>
      </c>
      <c r="B23" s="1145"/>
      <c r="C23" s="1145"/>
      <c r="D23" s="636">
        <v>5</v>
      </c>
      <c r="E23" s="636">
        <v>207</v>
      </c>
      <c r="F23" s="636">
        <v>268</v>
      </c>
      <c r="G23" s="636">
        <v>1</v>
      </c>
      <c r="H23" s="636">
        <v>73</v>
      </c>
      <c r="I23" s="636">
        <v>91</v>
      </c>
      <c r="J23" s="636">
        <v>3</v>
      </c>
      <c r="K23" s="636">
        <v>111</v>
      </c>
      <c r="L23" s="636">
        <v>131</v>
      </c>
      <c r="M23" s="636">
        <v>4</v>
      </c>
      <c r="N23" s="636">
        <v>157</v>
      </c>
      <c r="O23" s="636">
        <v>214</v>
      </c>
      <c r="P23" s="636">
        <v>13</v>
      </c>
      <c r="Q23" s="636">
        <v>548</v>
      </c>
      <c r="R23" s="636">
        <v>704</v>
      </c>
      <c r="S23" s="636">
        <v>1265</v>
      </c>
    </row>
    <row r="24" spans="1:20" ht="21.75" customHeight="1">
      <c r="A24" s="1144" t="s">
        <v>596</v>
      </c>
      <c r="B24" s="1144"/>
      <c r="C24" s="1144"/>
      <c r="D24" s="634">
        <v>105821</v>
      </c>
      <c r="E24" s="634">
        <v>610357</v>
      </c>
      <c r="F24" s="634">
        <v>34408</v>
      </c>
      <c r="G24" s="634">
        <v>92487</v>
      </c>
      <c r="H24" s="634">
        <v>319464</v>
      </c>
      <c r="I24" s="634">
        <v>12457</v>
      </c>
      <c r="J24" s="635">
        <v>131771</v>
      </c>
      <c r="K24" s="634">
        <v>345998</v>
      </c>
      <c r="L24" s="634">
        <v>17243</v>
      </c>
      <c r="M24" s="634">
        <v>107185</v>
      </c>
      <c r="N24" s="634">
        <v>532295</v>
      </c>
      <c r="O24" s="634">
        <v>29929</v>
      </c>
      <c r="P24" s="634">
        <v>437264</v>
      </c>
      <c r="Q24" s="634">
        <v>1808114</v>
      </c>
      <c r="R24" s="634">
        <v>94037</v>
      </c>
      <c r="S24" s="634">
        <v>2339415</v>
      </c>
    </row>
    <row r="25" spans="1:20" s="247" customFormat="1" ht="22.5" customHeight="1">
      <c r="A25" s="1148" t="s">
        <v>617</v>
      </c>
      <c r="B25" s="1148"/>
      <c r="C25" s="1148"/>
      <c r="D25" s="320">
        <v>1376</v>
      </c>
      <c r="E25" s="320">
        <v>-415</v>
      </c>
      <c r="F25" s="320">
        <v>-283</v>
      </c>
      <c r="G25" s="320">
        <v>1472</v>
      </c>
      <c r="H25" s="320">
        <v>-125</v>
      </c>
      <c r="I25" s="320">
        <v>-98</v>
      </c>
      <c r="J25" s="320">
        <v>1806</v>
      </c>
      <c r="K25" s="320">
        <v>-179</v>
      </c>
      <c r="L25" s="320">
        <v>-141</v>
      </c>
      <c r="M25" s="320">
        <v>2610</v>
      </c>
      <c r="N25" s="320">
        <v>-373</v>
      </c>
      <c r="O25" s="320">
        <v>-227</v>
      </c>
      <c r="P25" s="320">
        <v>7264</v>
      </c>
      <c r="Q25" s="320">
        <v>-1092</v>
      </c>
      <c r="R25" s="320">
        <v>-749</v>
      </c>
      <c r="S25" s="320">
        <v>5423</v>
      </c>
      <c r="T25" s="274"/>
    </row>
    <row r="26" spans="1:20" ht="22.5" customHeight="1">
      <c r="A26" s="1145" t="s">
        <v>597</v>
      </c>
      <c r="B26" s="1145"/>
      <c r="C26" s="1145"/>
      <c r="D26" s="632">
        <v>1.3174398008521231E-2</v>
      </c>
      <c r="E26" s="632">
        <v>-6.7946795203447437E-4</v>
      </c>
      <c r="F26" s="632">
        <v>-8.1577354357037848E-3</v>
      </c>
      <c r="G26" s="632">
        <v>1.6173158270614735E-2</v>
      </c>
      <c r="H26" s="632">
        <v>-3.9112735419554492E-4</v>
      </c>
      <c r="I26" s="632">
        <v>-7.8056551174830744E-3</v>
      </c>
      <c r="J26" s="632">
        <v>1.3896048936252068E-2</v>
      </c>
      <c r="K26" s="632">
        <v>-5.1707652443692097E-4</v>
      </c>
      <c r="L26" s="632">
        <v>-8.1109065807639207E-3</v>
      </c>
      <c r="M26" s="632">
        <v>2.4958163997131244E-2</v>
      </c>
      <c r="N26" s="632">
        <v>-7.0024856007869815E-4</v>
      </c>
      <c r="O26" s="632">
        <v>-7.5275235442366362E-3</v>
      </c>
      <c r="P26" s="632">
        <v>1.6893023255813953E-2</v>
      </c>
      <c r="Q26" s="632">
        <v>-6.0357969186482913E-4</v>
      </c>
      <c r="R26" s="632">
        <v>-7.9020108454835106E-3</v>
      </c>
      <c r="S26" s="632">
        <v>2.3234869699639074E-3</v>
      </c>
    </row>
    <row r="27" spans="1:20" ht="21.75" customHeight="1">
      <c r="A27" s="1145" t="s">
        <v>585</v>
      </c>
      <c r="B27" s="1145"/>
      <c r="C27" s="1145"/>
      <c r="D27" s="632">
        <v>4.5233958062165111E-2</v>
      </c>
      <c r="E27" s="632">
        <v>0.26090155017386824</v>
      </c>
      <c r="F27" s="632">
        <v>1.4707950491896478E-2</v>
      </c>
      <c r="G27" s="632">
        <v>3.9534242534992721E-2</v>
      </c>
      <c r="H27" s="632">
        <v>0.13655721622713371</v>
      </c>
      <c r="I27" s="632">
        <v>5.3248354823748675E-3</v>
      </c>
      <c r="J27" s="632">
        <v>5.6326474781088431E-2</v>
      </c>
      <c r="K27" s="632">
        <v>0.14789936800439427</v>
      </c>
      <c r="L27" s="632">
        <v>7.3706460803234994E-3</v>
      </c>
      <c r="M27" s="632">
        <v>4.5817009808007556E-2</v>
      </c>
      <c r="N27" s="632">
        <v>0.22753337907126353</v>
      </c>
      <c r="O27" s="632">
        <v>1.2793369282491564E-2</v>
      </c>
      <c r="P27" s="632">
        <v>0.18691168518625384</v>
      </c>
      <c r="Q27" s="632">
        <v>0.77289151347665974</v>
      </c>
      <c r="R27" s="632">
        <v>4.0196801337086412E-2</v>
      </c>
      <c r="S27" s="632">
        <v>1</v>
      </c>
    </row>
    <row r="28" spans="1:20">
      <c r="A28" s="997" t="s">
        <v>598</v>
      </c>
      <c r="B28" s="997"/>
      <c r="C28" s="997"/>
      <c r="D28" s="183"/>
      <c r="E28" s="183"/>
    </row>
    <row r="29" spans="1:20" ht="12.75" customHeight="1">
      <c r="A29" s="159" t="s">
        <v>599</v>
      </c>
      <c r="B29" s="159"/>
      <c r="C29" s="159"/>
      <c r="D29" s="157"/>
      <c r="E29" s="157"/>
      <c r="F29" s="157"/>
      <c r="G29" s="157"/>
      <c r="H29" s="158"/>
    </row>
    <row r="30" spans="1:20" ht="12.75" customHeight="1">
      <c r="A30" s="154" t="s">
        <v>600</v>
      </c>
      <c r="B30" s="154"/>
      <c r="C30" s="154"/>
      <c r="D30" s="156"/>
      <c r="E30" s="156"/>
      <c r="F30" s="156"/>
      <c r="G30" s="156"/>
      <c r="H30" s="156"/>
    </row>
    <row r="31" spans="1:20" ht="12.75" customHeight="1">
      <c r="A31" s="155"/>
      <c r="B31" s="155"/>
      <c r="C31" s="155"/>
      <c r="D31" s="154"/>
      <c r="E31" s="154"/>
      <c r="F31" s="154"/>
      <c r="G31" s="154"/>
      <c r="H31" s="154"/>
    </row>
    <row r="32" spans="1:20" ht="12.75" customHeight="1">
      <c r="A32" s="138" t="s">
        <v>619</v>
      </c>
      <c r="B32" s="183"/>
      <c r="C32" s="183"/>
      <c r="D32" s="183"/>
      <c r="E32" s="183"/>
      <c r="F32" s="183"/>
      <c r="S32" s="126" t="str">
        <f>Naslovnica!A20</f>
        <v>Siječanj 2025.</v>
      </c>
    </row>
    <row r="33" spans="1:19">
      <c r="A33" s="526" t="s">
        <v>869</v>
      </c>
      <c r="B33" s="183"/>
      <c r="C33" s="183"/>
      <c r="D33" s="183"/>
      <c r="E33" s="183"/>
      <c r="F33" s="183"/>
      <c r="S33" s="498" t="str">
        <f>Naslovnica!A24</f>
        <v>January 2025</v>
      </c>
    </row>
    <row r="34" spans="1:19">
      <c r="B34"/>
      <c r="C34"/>
    </row>
    <row r="35" spans="1:19" ht="32.25" customHeight="1">
      <c r="A35" s="637"/>
      <c r="B35" s="1143" t="s">
        <v>568</v>
      </c>
      <c r="C35" s="1143"/>
      <c r="D35" s="1143"/>
      <c r="E35" s="1142" t="s">
        <v>569</v>
      </c>
      <c r="F35" s="1142"/>
      <c r="G35" s="1142"/>
      <c r="H35" s="1142" t="s">
        <v>570</v>
      </c>
      <c r="I35" s="1142"/>
      <c r="J35" s="1142"/>
      <c r="K35" s="1141" t="s">
        <v>571</v>
      </c>
      <c r="L35" s="1141"/>
      <c r="M35" s="1141"/>
      <c r="N35" s="1141" t="s">
        <v>572</v>
      </c>
      <c r="O35" s="1141"/>
      <c r="P35" s="1141"/>
      <c r="Q35" s="1142" t="s">
        <v>573</v>
      </c>
      <c r="R35" s="1142"/>
      <c r="S35" s="1142"/>
    </row>
    <row r="36" spans="1:19" ht="21">
      <c r="A36" s="637" t="s">
        <v>517</v>
      </c>
      <c r="B36" s="1143" t="s">
        <v>574</v>
      </c>
      <c r="C36" s="1143"/>
      <c r="D36" s="1143"/>
      <c r="E36" s="1143" t="s">
        <v>575</v>
      </c>
      <c r="F36" s="1143"/>
      <c r="G36" s="1143"/>
      <c r="H36" s="1143" t="s">
        <v>575</v>
      </c>
      <c r="I36" s="1143"/>
      <c r="J36" s="1143"/>
      <c r="K36" s="1143" t="s">
        <v>576</v>
      </c>
      <c r="L36" s="1143"/>
      <c r="M36" s="1143"/>
      <c r="N36" s="1143" t="s">
        <v>576</v>
      </c>
      <c r="O36" s="1143"/>
      <c r="P36" s="1143"/>
      <c r="Q36" s="1143" t="s">
        <v>576</v>
      </c>
      <c r="R36" s="1143"/>
      <c r="S36" s="1143"/>
    </row>
    <row r="37" spans="1:19">
      <c r="A37" s="637"/>
      <c r="B37" s="638" t="s">
        <v>113</v>
      </c>
      <c r="C37" s="638" t="s">
        <v>114</v>
      </c>
      <c r="D37" s="638" t="s">
        <v>115</v>
      </c>
      <c r="E37" s="638" t="s">
        <v>113</v>
      </c>
      <c r="F37" s="638" t="s">
        <v>114</v>
      </c>
      <c r="G37" s="638" t="s">
        <v>115</v>
      </c>
      <c r="H37" s="638" t="s">
        <v>113</v>
      </c>
      <c r="I37" s="638" t="s">
        <v>114</v>
      </c>
      <c r="J37" s="638" t="s">
        <v>115</v>
      </c>
      <c r="K37" s="638" t="s">
        <v>113</v>
      </c>
      <c r="L37" s="638" t="s">
        <v>114</v>
      </c>
      <c r="M37" s="638" t="s">
        <v>115</v>
      </c>
      <c r="N37" s="638" t="s">
        <v>113</v>
      </c>
      <c r="O37" s="638" t="s">
        <v>114</v>
      </c>
      <c r="P37" s="638" t="s">
        <v>115</v>
      </c>
      <c r="Q37" s="630" t="s">
        <v>113</v>
      </c>
      <c r="R37" s="630" t="s">
        <v>114</v>
      </c>
      <c r="S37" s="630" t="s">
        <v>115</v>
      </c>
    </row>
    <row r="38" spans="1:19">
      <c r="A38" s="164" t="s">
        <v>6</v>
      </c>
      <c r="B38" s="170">
        <v>6487</v>
      </c>
      <c r="C38" s="170">
        <v>108</v>
      </c>
      <c r="D38" s="170">
        <v>10</v>
      </c>
      <c r="E38" s="170">
        <v>4314</v>
      </c>
      <c r="F38" s="170">
        <v>38</v>
      </c>
      <c r="G38" s="170">
        <v>3</v>
      </c>
      <c r="H38" s="170">
        <v>10801</v>
      </c>
      <c r="I38" s="170">
        <v>146</v>
      </c>
      <c r="J38" s="170">
        <v>13</v>
      </c>
      <c r="K38" s="170">
        <v>-311</v>
      </c>
      <c r="L38" s="170">
        <v>-12</v>
      </c>
      <c r="M38" s="170">
        <v>-1</v>
      </c>
      <c r="N38" s="170">
        <v>-455</v>
      </c>
      <c r="O38" s="170">
        <v>-4</v>
      </c>
      <c r="P38" s="170">
        <v>0</v>
      </c>
      <c r="Q38" s="171">
        <v>-6.622287542145755E-2</v>
      </c>
      <c r="R38" s="171">
        <v>-9.8765432098765427E-2</v>
      </c>
      <c r="S38" s="171">
        <v>-7.1428571428571397E-2</v>
      </c>
    </row>
    <row r="39" spans="1:19">
      <c r="A39" s="77" t="s">
        <v>7</v>
      </c>
      <c r="B39" s="170">
        <v>102737</v>
      </c>
      <c r="C39" s="170">
        <v>13529</v>
      </c>
      <c r="D39" s="170">
        <v>146</v>
      </c>
      <c r="E39" s="170">
        <v>73412</v>
      </c>
      <c r="F39" s="170">
        <v>9932</v>
      </c>
      <c r="G39" s="170">
        <v>104</v>
      </c>
      <c r="H39" s="170">
        <v>176149</v>
      </c>
      <c r="I39" s="170">
        <v>23461</v>
      </c>
      <c r="J39" s="170">
        <v>250</v>
      </c>
      <c r="K39" s="170">
        <v>1192</v>
      </c>
      <c r="L39" s="170">
        <v>-1078</v>
      </c>
      <c r="M39" s="170">
        <v>-1</v>
      </c>
      <c r="N39" s="170">
        <v>877</v>
      </c>
      <c r="O39" s="170">
        <v>-850</v>
      </c>
      <c r="P39" s="170">
        <v>-3</v>
      </c>
      <c r="Q39" s="171">
        <v>1.1885340073529482E-2</v>
      </c>
      <c r="R39" s="171">
        <v>-7.5938398519043715E-2</v>
      </c>
      <c r="S39" s="171">
        <v>-1.5748031496062964E-2</v>
      </c>
    </row>
    <row r="40" spans="1:19">
      <c r="A40" s="77" t="s">
        <v>8</v>
      </c>
      <c r="B40" s="170">
        <v>69142</v>
      </c>
      <c r="C40" s="170">
        <v>97511</v>
      </c>
      <c r="D40" s="170">
        <v>209</v>
      </c>
      <c r="E40" s="170">
        <v>48875</v>
      </c>
      <c r="F40" s="170">
        <v>76751</v>
      </c>
      <c r="G40" s="170">
        <v>188</v>
      </c>
      <c r="H40" s="170">
        <v>118017</v>
      </c>
      <c r="I40" s="170">
        <v>174262</v>
      </c>
      <c r="J40" s="170">
        <v>397</v>
      </c>
      <c r="K40" s="170">
        <v>1316</v>
      </c>
      <c r="L40" s="170">
        <v>-888</v>
      </c>
      <c r="M40" s="170">
        <v>-1</v>
      </c>
      <c r="N40" s="170">
        <v>1015</v>
      </c>
      <c r="O40" s="170">
        <v>-941</v>
      </c>
      <c r="P40" s="170">
        <v>-1</v>
      </c>
      <c r="Q40" s="171">
        <v>2.0149369845962273E-2</v>
      </c>
      <c r="R40" s="171">
        <v>-1.0386675071411888E-2</v>
      </c>
      <c r="S40" s="171">
        <v>-5.0125313283208017E-3</v>
      </c>
    </row>
    <row r="41" spans="1:19">
      <c r="A41" s="77" t="s">
        <v>9</v>
      </c>
      <c r="B41" s="170">
        <v>43962</v>
      </c>
      <c r="C41" s="170">
        <v>125260</v>
      </c>
      <c r="D41" s="170">
        <v>133</v>
      </c>
      <c r="E41" s="170">
        <v>18561</v>
      </c>
      <c r="F41" s="170">
        <v>112804</v>
      </c>
      <c r="G41" s="170">
        <v>133</v>
      </c>
      <c r="H41" s="170">
        <v>62523</v>
      </c>
      <c r="I41" s="170">
        <v>238064</v>
      </c>
      <c r="J41" s="170">
        <v>266</v>
      </c>
      <c r="K41" s="170">
        <v>1052</v>
      </c>
      <c r="L41" s="170">
        <v>-368</v>
      </c>
      <c r="M41" s="170">
        <v>2</v>
      </c>
      <c r="N41" s="170">
        <v>522</v>
      </c>
      <c r="O41" s="170">
        <v>-440</v>
      </c>
      <c r="P41" s="170">
        <v>3</v>
      </c>
      <c r="Q41" s="171">
        <v>2.5824869973256392E-2</v>
      </c>
      <c r="R41" s="171">
        <v>-3.3825647208546306E-3</v>
      </c>
      <c r="S41" s="171">
        <v>1.9157088122605304E-2</v>
      </c>
    </row>
    <row r="42" spans="1:19">
      <c r="A42" s="77" t="s">
        <v>10</v>
      </c>
      <c r="B42" s="170">
        <v>34979</v>
      </c>
      <c r="C42" s="170">
        <v>144574</v>
      </c>
      <c r="D42" s="170">
        <v>81</v>
      </c>
      <c r="E42" s="170">
        <v>9945</v>
      </c>
      <c r="F42" s="170">
        <v>133476</v>
      </c>
      <c r="G42" s="170">
        <v>74</v>
      </c>
      <c r="H42" s="170">
        <v>44924</v>
      </c>
      <c r="I42" s="170">
        <v>278050</v>
      </c>
      <c r="J42" s="170">
        <v>155</v>
      </c>
      <c r="K42" s="170">
        <v>828</v>
      </c>
      <c r="L42" s="170">
        <v>-519</v>
      </c>
      <c r="M42" s="170">
        <v>-1</v>
      </c>
      <c r="N42" s="170">
        <v>201</v>
      </c>
      <c r="O42" s="170">
        <v>-258</v>
      </c>
      <c r="P42" s="170">
        <v>2</v>
      </c>
      <c r="Q42" s="171">
        <v>2.3442305501765626E-2</v>
      </c>
      <c r="R42" s="171">
        <v>-2.7866741743087786E-3</v>
      </c>
      <c r="S42" s="171">
        <v>6.4935064935065512E-3</v>
      </c>
    </row>
    <row r="43" spans="1:19">
      <c r="A43" s="77" t="s">
        <v>11</v>
      </c>
      <c r="B43" s="170">
        <v>15586</v>
      </c>
      <c r="C43" s="170">
        <v>160355</v>
      </c>
      <c r="D43" s="170">
        <v>87</v>
      </c>
      <c r="E43" s="170">
        <v>4591</v>
      </c>
      <c r="F43" s="170">
        <v>147570</v>
      </c>
      <c r="G43" s="170">
        <v>70</v>
      </c>
      <c r="H43" s="170">
        <v>20177</v>
      </c>
      <c r="I43" s="170">
        <v>307925</v>
      </c>
      <c r="J43" s="170">
        <v>157</v>
      </c>
      <c r="K43" s="170">
        <v>578</v>
      </c>
      <c r="L43" s="170">
        <v>-268</v>
      </c>
      <c r="M43" s="170">
        <v>-1</v>
      </c>
      <c r="N43" s="170">
        <v>200</v>
      </c>
      <c r="O43" s="170">
        <v>-372</v>
      </c>
      <c r="P43" s="170">
        <v>-1</v>
      </c>
      <c r="Q43" s="171">
        <v>4.0105160059796807E-2</v>
      </c>
      <c r="R43" s="171">
        <v>-2.0741172848508516E-3</v>
      </c>
      <c r="S43" s="171">
        <v>-1.2578616352201255E-2</v>
      </c>
    </row>
    <row r="44" spans="1:19">
      <c r="A44" s="77" t="s">
        <v>12</v>
      </c>
      <c r="B44" s="170">
        <v>1609</v>
      </c>
      <c r="C44" s="170">
        <v>147609</v>
      </c>
      <c r="D44" s="170">
        <v>69</v>
      </c>
      <c r="E44" s="170">
        <v>998</v>
      </c>
      <c r="F44" s="170">
        <v>141572</v>
      </c>
      <c r="G44" s="170">
        <v>86</v>
      </c>
      <c r="H44" s="170">
        <v>2607</v>
      </c>
      <c r="I44" s="170">
        <v>289181</v>
      </c>
      <c r="J44" s="170">
        <v>155</v>
      </c>
      <c r="K44" s="170">
        <v>90</v>
      </c>
      <c r="L44" s="170">
        <v>356</v>
      </c>
      <c r="M44" s="170">
        <v>0</v>
      </c>
      <c r="N44" s="170">
        <v>51</v>
      </c>
      <c r="O44" s="170">
        <v>209</v>
      </c>
      <c r="P44" s="170">
        <v>0</v>
      </c>
      <c r="Q44" s="171">
        <v>5.7177615571776252E-2</v>
      </c>
      <c r="R44" s="171">
        <v>1.9576184272527275E-3</v>
      </c>
      <c r="S44" s="171">
        <v>0</v>
      </c>
    </row>
    <row r="45" spans="1:19">
      <c r="A45" s="77" t="s">
        <v>13</v>
      </c>
      <c r="B45" s="170">
        <v>998</v>
      </c>
      <c r="C45" s="170">
        <v>119729</v>
      </c>
      <c r="D45" s="170">
        <v>101</v>
      </c>
      <c r="E45" s="170">
        <v>758</v>
      </c>
      <c r="F45" s="170">
        <v>125675</v>
      </c>
      <c r="G45" s="170">
        <v>73</v>
      </c>
      <c r="H45" s="170">
        <v>1756</v>
      </c>
      <c r="I45" s="170">
        <v>245404</v>
      </c>
      <c r="J45" s="170">
        <v>174</v>
      </c>
      <c r="K45" s="170">
        <v>39</v>
      </c>
      <c r="L45" s="170">
        <v>423</v>
      </c>
      <c r="M45" s="170">
        <v>-1</v>
      </c>
      <c r="N45" s="170">
        <v>28</v>
      </c>
      <c r="O45" s="170">
        <v>241</v>
      </c>
      <c r="P45" s="170">
        <v>-4</v>
      </c>
      <c r="Q45" s="171">
        <v>3.9668442865600895E-2</v>
      </c>
      <c r="R45" s="171">
        <v>2.7130832720438924E-3</v>
      </c>
      <c r="S45" s="171">
        <v>-2.7932960893854775E-2</v>
      </c>
    </row>
    <row r="46" spans="1:19">
      <c r="A46" s="77" t="s">
        <v>14</v>
      </c>
      <c r="B46" s="170">
        <v>164</v>
      </c>
      <c r="C46" s="170">
        <v>108708</v>
      </c>
      <c r="D46" s="170">
        <v>98</v>
      </c>
      <c r="E46" s="170">
        <v>146</v>
      </c>
      <c r="F46" s="170">
        <v>115287</v>
      </c>
      <c r="G46" s="170">
        <v>140</v>
      </c>
      <c r="H46" s="170">
        <v>310</v>
      </c>
      <c r="I46" s="170">
        <v>223995</v>
      </c>
      <c r="J46" s="170">
        <v>238</v>
      </c>
      <c r="K46" s="170">
        <v>22</v>
      </c>
      <c r="L46" s="170">
        <v>-73</v>
      </c>
      <c r="M46" s="170">
        <v>-6</v>
      </c>
      <c r="N46" s="170">
        <v>19</v>
      </c>
      <c r="O46" s="170">
        <v>104</v>
      </c>
      <c r="P46" s="170">
        <v>4</v>
      </c>
      <c r="Q46" s="171">
        <v>0.15241635687732336</v>
      </c>
      <c r="R46" s="171">
        <v>1.3841510242706967E-4</v>
      </c>
      <c r="S46" s="171">
        <v>-8.3333333333333037E-3</v>
      </c>
    </row>
    <row r="47" spans="1:19">
      <c r="A47" s="77" t="s">
        <v>15</v>
      </c>
      <c r="B47" s="170">
        <v>0</v>
      </c>
      <c r="C47" s="170">
        <v>16339</v>
      </c>
      <c r="D47" s="170">
        <v>42006</v>
      </c>
      <c r="E47" s="170">
        <v>0</v>
      </c>
      <c r="F47" s="170">
        <v>11267</v>
      </c>
      <c r="G47" s="170">
        <v>43133</v>
      </c>
      <c r="H47" s="170">
        <v>0</v>
      </c>
      <c r="I47" s="170">
        <v>27606</v>
      </c>
      <c r="J47" s="170">
        <v>85139</v>
      </c>
      <c r="K47" s="170">
        <v>0</v>
      </c>
      <c r="L47" s="170">
        <v>1851</v>
      </c>
      <c r="M47" s="170">
        <v>-683</v>
      </c>
      <c r="N47" s="170">
        <v>0</v>
      </c>
      <c r="O47" s="170">
        <v>1788</v>
      </c>
      <c r="P47" s="170">
        <v>-463</v>
      </c>
      <c r="Q47" s="171" t="s">
        <v>1040</v>
      </c>
      <c r="R47" s="171">
        <v>0.15183377143572407</v>
      </c>
      <c r="S47" s="171">
        <v>-1.3281566900388286E-2</v>
      </c>
    </row>
    <row r="48" spans="1:19">
      <c r="A48" s="77" t="s">
        <v>16</v>
      </c>
      <c r="B48" s="170">
        <v>0</v>
      </c>
      <c r="C48" s="170">
        <v>20</v>
      </c>
      <c r="D48" s="170">
        <v>4187</v>
      </c>
      <c r="E48" s="170">
        <v>0</v>
      </c>
      <c r="F48" s="170">
        <v>0</v>
      </c>
      <c r="G48" s="170">
        <v>2906</v>
      </c>
      <c r="H48" s="170">
        <v>0</v>
      </c>
      <c r="I48" s="170">
        <v>20</v>
      </c>
      <c r="J48" s="170">
        <v>7093</v>
      </c>
      <c r="K48" s="170">
        <v>0</v>
      </c>
      <c r="L48" s="170">
        <v>7</v>
      </c>
      <c r="M48" s="170">
        <v>219</v>
      </c>
      <c r="N48" s="170">
        <v>0</v>
      </c>
      <c r="O48" s="170">
        <v>0</v>
      </c>
      <c r="P48" s="170">
        <v>188</v>
      </c>
      <c r="Q48" s="171" t="s">
        <v>1040</v>
      </c>
      <c r="R48" s="171">
        <v>0.53846153846153855</v>
      </c>
      <c r="S48" s="171">
        <v>6.0873466945857047E-2</v>
      </c>
    </row>
    <row r="49" spans="1:19" ht="24">
      <c r="A49" s="640" t="s">
        <v>577</v>
      </c>
      <c r="B49" s="641">
        <v>275664</v>
      </c>
      <c r="C49" s="641">
        <v>933742</v>
      </c>
      <c r="D49" s="641">
        <v>47127</v>
      </c>
      <c r="E49" s="641">
        <v>161600</v>
      </c>
      <c r="F49" s="641">
        <v>874372</v>
      </c>
      <c r="G49" s="641">
        <v>46910</v>
      </c>
      <c r="H49" s="641">
        <v>437264</v>
      </c>
      <c r="I49" s="641">
        <v>1808114</v>
      </c>
      <c r="J49" s="641">
        <v>94037</v>
      </c>
      <c r="K49" s="641">
        <v>4806</v>
      </c>
      <c r="L49" s="641">
        <v>-569</v>
      </c>
      <c r="M49" s="641">
        <v>-474</v>
      </c>
      <c r="N49" s="641">
        <v>2458</v>
      </c>
      <c r="O49" s="641">
        <v>-523</v>
      </c>
      <c r="P49" s="641">
        <v>-275</v>
      </c>
      <c r="Q49" s="642">
        <v>1.6893023255813988E-2</v>
      </c>
      <c r="R49" s="642">
        <v>-6.0357969186486393E-4</v>
      </c>
      <c r="S49" s="642">
        <v>-7.9020108454834759E-3</v>
      </c>
    </row>
    <row r="50" spans="1:19" ht="24">
      <c r="A50" s="643" t="s">
        <v>578</v>
      </c>
      <c r="B50" s="1140">
        <v>1256533</v>
      </c>
      <c r="C50" s="1140"/>
      <c r="D50" s="1140"/>
      <c r="E50" s="1140">
        <v>1082882</v>
      </c>
      <c r="F50" s="1140"/>
      <c r="G50" s="1140"/>
      <c r="H50" s="1140">
        <v>2339415</v>
      </c>
      <c r="I50" s="1140"/>
      <c r="J50" s="1140"/>
      <c r="K50" s="1140">
        <v>3763</v>
      </c>
      <c r="L50" s="1140"/>
      <c r="M50" s="1140"/>
      <c r="N50" s="1140">
        <v>1660</v>
      </c>
      <c r="O50" s="1140"/>
      <c r="P50" s="1140"/>
      <c r="Q50" s="1139">
        <v>2.3234869699639837E-3</v>
      </c>
      <c r="R50" s="1139"/>
      <c r="S50" s="1139"/>
    </row>
    <row r="51" spans="1:19">
      <c r="A51" s="14" t="s">
        <v>579</v>
      </c>
      <c r="B51"/>
      <c r="C51"/>
    </row>
    <row r="53" spans="1:19">
      <c r="A53" s="579" t="s">
        <v>81</v>
      </c>
      <c r="S53" s="13" t="s">
        <v>767</v>
      </c>
    </row>
    <row r="54" spans="1:19">
      <c r="A54" s="579"/>
    </row>
  </sheetData>
  <mergeCells count="50">
    <mergeCell ref="A24:C24"/>
    <mergeCell ref="A25:C25"/>
    <mergeCell ref="A26:C26"/>
    <mergeCell ref="A27:C27"/>
    <mergeCell ref="A17:C17"/>
    <mergeCell ref="A18:C18"/>
    <mergeCell ref="A19:C19"/>
    <mergeCell ref="A22:C22"/>
    <mergeCell ref="A23:C23"/>
    <mergeCell ref="A20:C20"/>
    <mergeCell ref="A21:C21"/>
    <mergeCell ref="A12:C12"/>
    <mergeCell ref="A13:C13"/>
    <mergeCell ref="A14:C14"/>
    <mergeCell ref="A15:C15"/>
    <mergeCell ref="A16:C16"/>
    <mergeCell ref="A10:C10"/>
    <mergeCell ref="A7:C7"/>
    <mergeCell ref="A8:C8"/>
    <mergeCell ref="A9:C9"/>
    <mergeCell ref="A11:C11"/>
    <mergeCell ref="N35:P35"/>
    <mergeCell ref="Q35:S35"/>
    <mergeCell ref="B36:D36"/>
    <mergeCell ref="E36:G36"/>
    <mergeCell ref="H36:J36"/>
    <mergeCell ref="K36:M36"/>
    <mergeCell ref="N36:P36"/>
    <mergeCell ref="Q36:S36"/>
    <mergeCell ref="H35:J35"/>
    <mergeCell ref="B35:D35"/>
    <mergeCell ref="E35:G35"/>
    <mergeCell ref="K35:M35"/>
    <mergeCell ref="Q50:S50"/>
    <mergeCell ref="B50:D50"/>
    <mergeCell ref="E50:G50"/>
    <mergeCell ref="H50:J50"/>
    <mergeCell ref="K50:M50"/>
    <mergeCell ref="N50:P50"/>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7" t="s">
        <v>662</v>
      </c>
      <c r="H1" s="247"/>
    </row>
    <row r="2" spans="1:8" ht="12.75" customHeight="1">
      <c r="A2" s="493" t="s">
        <v>663</v>
      </c>
    </row>
    <row r="3" spans="1:8" ht="12.75" customHeight="1"/>
    <row r="4" spans="1:8" ht="12.75" customHeight="1">
      <c r="D4" s="13" t="s">
        <v>1292</v>
      </c>
      <c r="E4" s="73"/>
    </row>
    <row r="5" spans="1:8" ht="45" customHeight="1">
      <c r="A5" s="1266" t="s">
        <v>295</v>
      </c>
      <c r="B5" s="423" t="s">
        <v>332</v>
      </c>
      <c r="C5" s="1269" t="s">
        <v>333</v>
      </c>
      <c r="D5" s="1269"/>
    </row>
    <row r="6" spans="1:8" ht="22.5" customHeight="1">
      <c r="A6" s="1267"/>
      <c r="B6" s="891">
        <v>45657</v>
      </c>
      <c r="C6" s="727" t="s">
        <v>334</v>
      </c>
      <c r="D6" s="727" t="s">
        <v>335</v>
      </c>
    </row>
    <row r="7" spans="1:8" ht="12.75" customHeight="1">
      <c r="A7" s="432" t="s">
        <v>336</v>
      </c>
      <c r="B7" s="433">
        <v>2938514.3734600004</v>
      </c>
      <c r="C7" s="434">
        <v>0.1771043053736808</v>
      </c>
      <c r="D7" s="433">
        <v>442121.86173</v>
      </c>
      <c r="E7" s="43"/>
    </row>
    <row r="8" spans="1:8" ht="12.75" customHeight="1">
      <c r="A8" s="424" t="s">
        <v>337</v>
      </c>
      <c r="B8" s="425">
        <v>4420.5820999999996</v>
      </c>
      <c r="C8" s="426">
        <v>0.11813131480312809</v>
      </c>
      <c r="D8" s="425">
        <v>467.03742999999923</v>
      </c>
      <c r="E8" s="52"/>
    </row>
    <row r="9" spans="1:8" ht="12.75" customHeight="1">
      <c r="A9" s="424" t="s">
        <v>338</v>
      </c>
      <c r="B9" s="425">
        <v>751155.43795999989</v>
      </c>
      <c r="C9" s="426">
        <v>0.11295338757377001</v>
      </c>
      <c r="D9" s="425">
        <v>76234.595499999763</v>
      </c>
      <c r="E9" s="52"/>
    </row>
    <row r="10" spans="1:8" ht="12.75" customHeight="1">
      <c r="A10" s="424" t="s">
        <v>339</v>
      </c>
      <c r="B10" s="425">
        <v>5848.8325500000001</v>
      </c>
      <c r="C10" s="426">
        <v>-2.2971720484977242E-3</v>
      </c>
      <c r="D10" s="425">
        <v>-13.466710000000894</v>
      </c>
    </row>
    <row r="11" spans="1:8" ht="12.75" customHeight="1">
      <c r="A11" s="424" t="s">
        <v>340</v>
      </c>
      <c r="B11" s="425">
        <v>2157325.4277199996</v>
      </c>
      <c r="C11" s="426">
        <v>0.20399113798943658</v>
      </c>
      <c r="D11" s="425">
        <v>365513.71112999989</v>
      </c>
    </row>
    <row r="12" spans="1:8" ht="12.75" customHeight="1">
      <c r="A12" s="424" t="s">
        <v>341</v>
      </c>
      <c r="B12" s="425">
        <v>19764.093129999997</v>
      </c>
      <c r="C12" s="426">
        <v>-4.0322103153159266E-3</v>
      </c>
      <c r="D12" s="425">
        <v>-80.01562000000105</v>
      </c>
    </row>
    <row r="13" spans="1:8" ht="12.75" customHeight="1">
      <c r="A13" s="432" t="s">
        <v>342</v>
      </c>
      <c r="B13" s="433">
        <v>1171861.6394400003</v>
      </c>
      <c r="C13" s="434">
        <v>0.17131684275807588</v>
      </c>
      <c r="D13" s="433">
        <v>171396.52474000026</v>
      </c>
    </row>
    <row r="14" spans="1:8" ht="12.75" customHeight="1">
      <c r="A14" s="424" t="s">
        <v>343</v>
      </c>
      <c r="B14" s="425">
        <v>48226.896560000008</v>
      </c>
      <c r="C14" s="426">
        <v>-0.13356028371467013</v>
      </c>
      <c r="D14" s="425">
        <v>-7434.0982599999834</v>
      </c>
    </row>
    <row r="15" spans="1:8" ht="12.75" customHeight="1">
      <c r="A15" s="424" t="s">
        <v>344</v>
      </c>
      <c r="B15" s="425">
        <v>1055988.4737900002</v>
      </c>
      <c r="C15" s="426">
        <v>0.18512260933716038</v>
      </c>
      <c r="D15" s="425">
        <v>164951.15371000016</v>
      </c>
    </row>
    <row r="16" spans="1:8" ht="12.75" customHeight="1">
      <c r="A16" s="424" t="s">
        <v>345</v>
      </c>
      <c r="B16" s="425">
        <v>33787.425210000001</v>
      </c>
      <c r="C16" s="426">
        <v>1.3571355575185089</v>
      </c>
      <c r="D16" s="425">
        <v>19453.321640000002</v>
      </c>
    </row>
    <row r="17" spans="1:6" ht="12.75" customHeight="1">
      <c r="A17" s="424" t="s">
        <v>346</v>
      </c>
      <c r="B17" s="425">
        <v>33858.84388</v>
      </c>
      <c r="C17" s="426">
        <v>-0.14135103309926489</v>
      </c>
      <c r="D17" s="425">
        <v>-5573.8523499999865</v>
      </c>
    </row>
    <row r="18" spans="1:6" ht="22.5">
      <c r="A18" s="427" t="s">
        <v>347</v>
      </c>
      <c r="B18" s="425">
        <v>22601.444189999998</v>
      </c>
      <c r="C18" s="426">
        <v>6.8337909200179098E-2</v>
      </c>
      <c r="D18" s="425">
        <v>1445.7368099999987</v>
      </c>
    </row>
    <row r="19" spans="1:6" ht="12.75" customHeight="1">
      <c r="A19" s="435" t="s">
        <v>348</v>
      </c>
      <c r="B19" s="436">
        <v>4132977.4570900006</v>
      </c>
      <c r="C19" s="437">
        <v>0.17480437534726309</v>
      </c>
      <c r="D19" s="436">
        <v>614964.12327999971</v>
      </c>
    </row>
    <row r="20" spans="1:6" ht="12.75" customHeight="1">
      <c r="A20" s="424" t="s">
        <v>349</v>
      </c>
      <c r="B20" s="425">
        <v>5394297.84932</v>
      </c>
      <c r="C20" s="426">
        <v>0.11425614039035122</v>
      </c>
      <c r="D20" s="425">
        <v>553132.83009000018</v>
      </c>
    </row>
    <row r="21" spans="1:6" ht="12.75" customHeight="1">
      <c r="A21" s="428" t="s">
        <v>237</v>
      </c>
      <c r="B21" s="429">
        <v>408460.32910000009</v>
      </c>
      <c r="C21" s="430">
        <v>0.10314093966783193</v>
      </c>
      <c r="D21" s="429">
        <v>38190.026900000099</v>
      </c>
    </row>
    <row r="22" spans="1:6" ht="12.75" customHeight="1">
      <c r="A22" s="428" t="s">
        <v>243</v>
      </c>
      <c r="B22" s="429">
        <v>11957.084870000001</v>
      </c>
      <c r="C22" s="430">
        <v>-0.12633511671131209</v>
      </c>
      <c r="D22" s="429">
        <v>-1729.0379199999982</v>
      </c>
    </row>
    <row r="23" spans="1:6" ht="12.75" customHeight="1">
      <c r="A23" s="428" t="s">
        <v>239</v>
      </c>
      <c r="B23" s="429">
        <v>2338510.9088900001</v>
      </c>
      <c r="C23" s="430">
        <v>0.24607941186368829</v>
      </c>
      <c r="D23" s="429">
        <v>461815.98349000025</v>
      </c>
    </row>
    <row r="24" spans="1:6" ht="12.75" customHeight="1">
      <c r="A24" s="428" t="s">
        <v>240</v>
      </c>
      <c r="B24" s="429">
        <v>1304164.7186400001</v>
      </c>
      <c r="C24" s="430">
        <v>9.3281585369663814E-2</v>
      </c>
      <c r="D24" s="429">
        <v>111274.67449000025</v>
      </c>
    </row>
    <row r="25" spans="1:6" ht="22.5">
      <c r="A25" s="431" t="s">
        <v>350</v>
      </c>
      <c r="B25" s="429">
        <v>69884.415590000004</v>
      </c>
      <c r="C25" s="430">
        <v>8.3950884389148911E-2</v>
      </c>
      <c r="D25" s="429">
        <v>5412.4763200000007</v>
      </c>
    </row>
    <row r="26" spans="1:6">
      <c r="A26" s="435" t="s">
        <v>351</v>
      </c>
      <c r="B26" s="436">
        <v>4132977.4570900006</v>
      </c>
      <c r="C26" s="437">
        <v>0.17480437534726309</v>
      </c>
      <c r="D26" s="436">
        <v>614964.12327999971</v>
      </c>
    </row>
    <row r="27" spans="1:6" ht="12.75" customHeight="1">
      <c r="A27" s="424" t="s">
        <v>352</v>
      </c>
      <c r="B27" s="425">
        <v>5394297.84932</v>
      </c>
      <c r="C27" s="426">
        <v>0.11425614039035122</v>
      </c>
      <c r="D27" s="425">
        <v>553132.83009000018</v>
      </c>
    </row>
    <row r="28" spans="1:6" ht="12.75" customHeight="1">
      <c r="A28" s="21" t="s">
        <v>294</v>
      </c>
    </row>
    <row r="29" spans="1:6" ht="12.75" customHeight="1">
      <c r="E29" s="70"/>
      <c r="F29" s="70"/>
    </row>
    <row r="30" spans="1:6" ht="26.25" customHeight="1">
      <c r="A30" s="1263" t="s">
        <v>326</v>
      </c>
      <c r="B30" s="1263"/>
      <c r="C30" s="1263"/>
      <c r="D30" s="1263"/>
      <c r="E30" s="70"/>
      <c r="F30" s="70"/>
    </row>
    <row r="31" spans="1:6" ht="12.75" customHeight="1"/>
    <row r="32" spans="1:6" ht="12.75" customHeight="1">
      <c r="A32" s="136" t="s">
        <v>664</v>
      </c>
    </row>
    <row r="33" spans="1:4" ht="12.75" customHeight="1">
      <c r="A33" s="490" t="s">
        <v>916</v>
      </c>
    </row>
    <row r="34" spans="1:4" s="247" customFormat="1" ht="12.75" customHeight="1">
      <c r="A34" s="42"/>
    </row>
    <row r="35" spans="1:4" s="247" customFormat="1" ht="12.75" customHeight="1">
      <c r="A35" s="42"/>
      <c r="D35" s="13" t="s">
        <v>1292</v>
      </c>
    </row>
    <row r="36" spans="1:4" ht="55.5" customHeight="1">
      <c r="A36" s="1266" t="s">
        <v>295</v>
      </c>
      <c r="B36" s="438" t="s">
        <v>296</v>
      </c>
      <c r="C36" s="1269" t="s">
        <v>353</v>
      </c>
      <c r="D36" s="1269"/>
    </row>
    <row r="37" spans="1:4" ht="21" customHeight="1">
      <c r="A37" s="1268"/>
      <c r="B37" s="463" t="s">
        <v>1632</v>
      </c>
      <c r="C37" s="423" t="s">
        <v>334</v>
      </c>
      <c r="D37" s="423" t="s">
        <v>335</v>
      </c>
    </row>
    <row r="38" spans="1:4">
      <c r="A38" s="79" t="s">
        <v>354</v>
      </c>
      <c r="B38" s="115">
        <v>187449.04238999999</v>
      </c>
      <c r="C38" s="116">
        <v>0.3551604844097625</v>
      </c>
      <c r="D38" s="115">
        <v>49126.648439999997</v>
      </c>
    </row>
    <row r="39" spans="1:4">
      <c r="A39" s="79" t="s">
        <v>297</v>
      </c>
      <c r="B39" s="115">
        <v>125946.27863</v>
      </c>
      <c r="C39" s="116">
        <v>0.48878783167640943</v>
      </c>
      <c r="D39" s="115">
        <v>41349.752550000012</v>
      </c>
    </row>
    <row r="40" spans="1:4">
      <c r="A40" s="117" t="s">
        <v>298</v>
      </c>
      <c r="B40" s="118">
        <v>61502.763760000009</v>
      </c>
      <c r="C40" s="119">
        <v>0.14475142418951134</v>
      </c>
      <c r="D40" s="120">
        <v>7776.895890000008</v>
      </c>
    </row>
    <row r="41" spans="1:4">
      <c r="A41" s="79" t="s">
        <v>355</v>
      </c>
      <c r="B41" s="115">
        <v>6083.9944500000001</v>
      </c>
      <c r="C41" s="116">
        <v>0.22368218796505654</v>
      </c>
      <c r="D41" s="115">
        <v>1112.1197999999997</v>
      </c>
    </row>
    <row r="42" spans="1:4">
      <c r="A42" s="79" t="s">
        <v>356</v>
      </c>
      <c r="B42" s="115">
        <v>5153.3403499999995</v>
      </c>
      <c r="C42" s="116">
        <v>0.17622293394314967</v>
      </c>
      <c r="D42" s="115">
        <v>772.07876999999951</v>
      </c>
    </row>
    <row r="43" spans="1:4" ht="19.5" customHeight="1">
      <c r="A43" s="117" t="s">
        <v>357</v>
      </c>
      <c r="B43" s="118">
        <v>930.65409999999997</v>
      </c>
      <c r="C43" s="119">
        <v>0.57574247383316557</v>
      </c>
      <c r="D43" s="120">
        <v>340.04103000000038</v>
      </c>
    </row>
    <row r="44" spans="1:4">
      <c r="A44" s="79" t="s">
        <v>358</v>
      </c>
      <c r="B44" s="115">
        <v>206905.24260999999</v>
      </c>
      <c r="C44" s="116">
        <v>8.5817963378458942E-2</v>
      </c>
      <c r="D44" s="115">
        <v>16352.820759999961</v>
      </c>
    </row>
    <row r="45" spans="1:4">
      <c r="A45" s="79" t="s">
        <v>359</v>
      </c>
      <c r="B45" s="115">
        <v>203185.31611999994</v>
      </c>
      <c r="C45" s="116">
        <v>9.5955272765346045E-2</v>
      </c>
      <c r="D45" s="115">
        <v>17789.688059999942</v>
      </c>
    </row>
    <row r="46" spans="1:4" ht="19.5" customHeight="1">
      <c r="A46" s="117" t="s">
        <v>299</v>
      </c>
      <c r="B46" s="118">
        <v>3719.9264899999985</v>
      </c>
      <c r="C46" s="119">
        <v>-0.27863578776144965</v>
      </c>
      <c r="D46" s="120">
        <v>-1436.8673000000017</v>
      </c>
    </row>
    <row r="47" spans="1:4" ht="28.5" customHeight="1">
      <c r="A47" s="79" t="s">
        <v>300</v>
      </c>
      <c r="B47" s="115">
        <v>66153.344349999999</v>
      </c>
      <c r="C47" s="116">
        <v>0.1123205280073537</v>
      </c>
      <c r="D47" s="115">
        <v>6680.0696200000048</v>
      </c>
    </row>
    <row r="48" spans="1:4" ht="19.5" customHeight="1">
      <c r="A48" s="79" t="s">
        <v>301</v>
      </c>
      <c r="B48" s="115">
        <v>-4089.5755900000008</v>
      </c>
      <c r="C48" s="116">
        <v>-4.6856138313056246E-2</v>
      </c>
      <c r="D48" s="115">
        <v>201.04175999999885</v>
      </c>
    </row>
    <row r="49" spans="1:4">
      <c r="A49" s="79" t="s">
        <v>360</v>
      </c>
      <c r="B49" s="115">
        <v>70242.919939999992</v>
      </c>
      <c r="C49" s="116">
        <v>0.10160966729997012</v>
      </c>
      <c r="D49" s="115">
        <v>6479.0278599999992</v>
      </c>
    </row>
    <row r="50" spans="1:4">
      <c r="A50" s="79" t="s">
        <v>361</v>
      </c>
      <c r="B50" s="115">
        <v>12932.50459</v>
      </c>
      <c r="C50" s="116">
        <v>6.0599014974047814E-2</v>
      </c>
      <c r="D50" s="115">
        <v>738.91925999999978</v>
      </c>
    </row>
    <row r="51" spans="1:4" ht="19.5" customHeight="1">
      <c r="A51" s="439" t="s">
        <v>362</v>
      </c>
      <c r="B51" s="440">
        <v>57310.41535000001</v>
      </c>
      <c r="C51" s="441">
        <v>0.11130646609931226</v>
      </c>
      <c r="D51" s="442">
        <v>5740.1086000000087</v>
      </c>
    </row>
    <row r="52" spans="1:4" ht="12.75" customHeight="1"/>
    <row r="53" spans="1:4" ht="21" customHeight="1">
      <c r="A53" s="1263" t="s">
        <v>302</v>
      </c>
      <c r="B53" s="1263"/>
      <c r="C53" s="1263"/>
    </row>
    <row r="54" spans="1:4" ht="12.75" customHeight="1"/>
    <row r="55" spans="1:4" ht="12.75" customHeight="1">
      <c r="A55" s="580" t="s">
        <v>81</v>
      </c>
    </row>
    <row r="56" spans="1:4" ht="12.75" customHeight="1">
      <c r="D56" s="34" t="s">
        <v>1738</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7" bestFit="1" customWidth="1"/>
    <col min="4" max="4" width="20.42578125" bestFit="1" customWidth="1"/>
    <col min="5" max="5" width="14.85546875" customWidth="1"/>
  </cols>
  <sheetData>
    <row r="1" spans="1:8" ht="12.75" customHeight="1">
      <c r="A1" s="136" t="s">
        <v>665</v>
      </c>
    </row>
    <row r="2" spans="1:8" ht="12.75" customHeight="1">
      <c r="A2" s="490" t="s">
        <v>666</v>
      </c>
    </row>
    <row r="3" spans="1:8">
      <c r="D3" s="300"/>
      <c r="E3" s="13" t="s">
        <v>1292</v>
      </c>
    </row>
    <row r="4" spans="1:8" ht="79.5" customHeight="1">
      <c r="A4" s="1266" t="s">
        <v>327</v>
      </c>
      <c r="B4" s="423" t="s">
        <v>328</v>
      </c>
      <c r="C4" s="462" t="s">
        <v>309</v>
      </c>
      <c r="D4" s="423" t="s">
        <v>329</v>
      </c>
      <c r="E4" s="462" t="s">
        <v>309</v>
      </c>
    </row>
    <row r="5" spans="1:8" ht="15.75" customHeight="1">
      <c r="A5" s="1266"/>
      <c r="B5" s="463" t="s">
        <v>1632</v>
      </c>
      <c r="C5" s="464"/>
      <c r="D5" s="463" t="s">
        <v>1632</v>
      </c>
      <c r="E5" s="464"/>
    </row>
    <row r="6" spans="1:8">
      <c r="A6" s="465" t="s">
        <v>1239</v>
      </c>
      <c r="B6" s="466">
        <v>2969</v>
      </c>
      <c r="C6" s="467">
        <v>-4.025494800402549E-3</v>
      </c>
      <c r="D6" s="466">
        <v>63325.676399999997</v>
      </c>
      <c r="E6" s="467">
        <v>1.7755219141480483E-2</v>
      </c>
      <c r="F6" s="43"/>
      <c r="G6" s="76"/>
      <c r="H6" s="76"/>
    </row>
    <row r="7" spans="1:8">
      <c r="A7" s="465" t="s">
        <v>1598</v>
      </c>
      <c r="B7" s="466">
        <v>2334</v>
      </c>
      <c r="C7" s="467">
        <v>-0.10540436949022614</v>
      </c>
      <c r="D7" s="466">
        <v>59928.52018</v>
      </c>
      <c r="E7" s="467">
        <v>-0.14909247959495669</v>
      </c>
      <c r="F7" s="43"/>
      <c r="G7" s="76"/>
      <c r="H7" s="76"/>
    </row>
    <row r="8" spans="1:8">
      <c r="A8" s="465" t="s">
        <v>1192</v>
      </c>
      <c r="B8" s="466">
        <v>594</v>
      </c>
      <c r="C8" s="467">
        <v>-0.63355953115360886</v>
      </c>
      <c r="D8" s="466">
        <v>27119.706010000002</v>
      </c>
      <c r="E8" s="467">
        <v>-0.41783198296566842</v>
      </c>
      <c r="F8" s="43"/>
      <c r="G8" s="76"/>
      <c r="H8" s="76"/>
    </row>
    <row r="9" spans="1:8">
      <c r="A9" s="465" t="s">
        <v>1465</v>
      </c>
      <c r="B9" s="466">
        <v>7968</v>
      </c>
      <c r="C9" s="467">
        <v>0.14089347079037801</v>
      </c>
      <c r="D9" s="466">
        <v>272073.59190000006</v>
      </c>
      <c r="E9" s="467">
        <v>0.1013627654293708</v>
      </c>
      <c r="F9" s="43"/>
      <c r="G9" s="76"/>
      <c r="H9" s="76"/>
    </row>
    <row r="10" spans="1:8">
      <c r="A10" s="465" t="s">
        <v>1221</v>
      </c>
      <c r="B10" s="466">
        <v>229</v>
      </c>
      <c r="C10" s="467">
        <v>0.10628019323671498</v>
      </c>
      <c r="D10" s="466">
        <v>25993.204000000002</v>
      </c>
      <c r="E10" s="467">
        <v>0.60160256352984942</v>
      </c>
      <c r="F10" s="43"/>
      <c r="G10" s="76"/>
      <c r="H10" s="76"/>
    </row>
    <row r="11" spans="1:8">
      <c r="A11" s="465" t="s">
        <v>1466</v>
      </c>
      <c r="B11" s="466">
        <v>4802</v>
      </c>
      <c r="C11" s="467">
        <v>0.10238751147842057</v>
      </c>
      <c r="D11" s="466">
        <v>165832.40829000002</v>
      </c>
      <c r="E11" s="467">
        <v>0.12299545829620924</v>
      </c>
      <c r="F11" s="43"/>
      <c r="G11" s="76"/>
      <c r="H11" s="76"/>
    </row>
    <row r="12" spans="1:8">
      <c r="A12" s="465" t="s">
        <v>1467</v>
      </c>
      <c r="B12" s="466">
        <v>2128</v>
      </c>
      <c r="C12" s="467">
        <v>5.607940446650124E-2</v>
      </c>
      <c r="D12" s="466">
        <v>74472.566600000006</v>
      </c>
      <c r="E12" s="467">
        <v>3.5665016227336699E-3</v>
      </c>
      <c r="F12" s="43"/>
      <c r="G12" s="76"/>
      <c r="H12" s="76"/>
    </row>
    <row r="13" spans="1:8">
      <c r="A13" s="465" t="s">
        <v>1240</v>
      </c>
      <c r="B13" s="466">
        <v>11103</v>
      </c>
      <c r="C13" s="467">
        <v>6.0154683471784591E-2</v>
      </c>
      <c r="D13" s="466">
        <v>346532.27837999997</v>
      </c>
      <c r="E13" s="467">
        <v>0.13674134583861761</v>
      </c>
      <c r="F13" s="43"/>
      <c r="G13" s="76"/>
      <c r="H13" s="76"/>
    </row>
    <row r="14" spans="1:8">
      <c r="A14" s="465" t="s">
        <v>1468</v>
      </c>
      <c r="B14" s="466">
        <v>3697</v>
      </c>
      <c r="C14" s="467">
        <v>5.7796852646638051E-2</v>
      </c>
      <c r="D14" s="466">
        <v>95610.926810000004</v>
      </c>
      <c r="E14" s="467">
        <v>2.2779957341163226E-2</v>
      </c>
      <c r="F14" s="43"/>
      <c r="G14" s="76"/>
      <c r="H14" s="76"/>
    </row>
    <row r="15" spans="1:8">
      <c r="A15" s="465" t="s">
        <v>1469</v>
      </c>
      <c r="B15" s="466">
        <v>15218</v>
      </c>
      <c r="C15" s="467">
        <v>0.15550493545937738</v>
      </c>
      <c r="D15" s="466">
        <v>302067.70115999994</v>
      </c>
      <c r="E15" s="467">
        <v>0.20483075057953742</v>
      </c>
      <c r="F15" s="43"/>
      <c r="G15" s="76"/>
      <c r="H15" s="76"/>
    </row>
    <row r="16" spans="1:8">
      <c r="A16" s="465" t="s">
        <v>1222</v>
      </c>
      <c r="B16" s="466">
        <v>4061</v>
      </c>
      <c r="C16" s="467">
        <v>5.2345167141746564E-2</v>
      </c>
      <c r="D16" s="466">
        <v>118851.58285999999</v>
      </c>
      <c r="E16" s="467">
        <v>4.5511127881572418E-2</v>
      </c>
      <c r="F16" s="43"/>
      <c r="G16" s="76"/>
      <c r="H16" s="76"/>
    </row>
    <row r="17" spans="1:11">
      <c r="A17" s="465" t="s">
        <v>1470</v>
      </c>
      <c r="B17" s="466">
        <v>495</v>
      </c>
      <c r="C17" s="467">
        <v>7.6086956521739135E-2</v>
      </c>
      <c r="D17" s="466">
        <v>48814.457130000003</v>
      </c>
      <c r="E17" s="467">
        <v>5.856767818712303E-2</v>
      </c>
      <c r="F17" s="43"/>
      <c r="G17" s="76"/>
      <c r="H17" s="76"/>
    </row>
    <row r="18" spans="1:11">
      <c r="A18" s="465" t="s">
        <v>1471</v>
      </c>
      <c r="B18" s="466">
        <v>2103</v>
      </c>
      <c r="C18" s="467">
        <v>0.62268518518518523</v>
      </c>
      <c r="D18" s="466">
        <v>42670.070810000005</v>
      </c>
      <c r="E18" s="467">
        <v>0.75364553358297603</v>
      </c>
      <c r="F18" s="43"/>
      <c r="G18" s="76"/>
      <c r="H18" s="76"/>
    </row>
    <row r="19" spans="1:11" s="247" customFormat="1">
      <c r="A19" s="465" t="s">
        <v>1472</v>
      </c>
      <c r="B19" s="466">
        <v>10561</v>
      </c>
      <c r="C19" s="467">
        <v>0.1711022399645154</v>
      </c>
      <c r="D19" s="466">
        <v>334382.76032999996</v>
      </c>
      <c r="E19" s="467">
        <v>0.35606157704390851</v>
      </c>
      <c r="F19" s="43"/>
      <c r="G19" s="76"/>
      <c r="H19" s="76"/>
    </row>
    <row r="20" spans="1:11">
      <c r="A20" s="465" t="s">
        <v>1473</v>
      </c>
      <c r="B20" s="466">
        <v>221</v>
      </c>
      <c r="C20" s="467">
        <v>-0.19343065693430658</v>
      </c>
      <c r="D20" s="466">
        <v>24787.710809999997</v>
      </c>
      <c r="E20" s="467">
        <v>-0.10965742695734217</v>
      </c>
      <c r="F20" s="43"/>
      <c r="G20" s="76"/>
      <c r="H20" s="76"/>
    </row>
    <row r="21" spans="1:11">
      <c r="A21" s="468" t="s">
        <v>330</v>
      </c>
      <c r="B21" s="469">
        <v>68483</v>
      </c>
      <c r="C21" s="470">
        <v>9.0181158266738837E-2</v>
      </c>
      <c r="D21" s="469">
        <v>2002463.1616699998</v>
      </c>
      <c r="E21" s="470">
        <v>0.13008045748982644</v>
      </c>
      <c r="G21" s="76"/>
      <c r="H21" s="76"/>
    </row>
    <row r="22" spans="1:11">
      <c r="A22" s="16" t="s">
        <v>324</v>
      </c>
    </row>
    <row r="23" spans="1:11" ht="76.5" customHeight="1">
      <c r="A23" s="1262" t="s">
        <v>331</v>
      </c>
      <c r="B23" s="1262"/>
      <c r="C23" s="1262"/>
      <c r="D23" s="1262"/>
      <c r="E23" s="1262"/>
      <c r="G23" s="1270"/>
      <c r="H23" s="1270"/>
      <c r="I23" s="1270"/>
      <c r="J23" s="1270"/>
      <c r="K23" s="1270"/>
    </row>
    <row r="24" spans="1:11" ht="21.75" customHeight="1">
      <c r="A24" s="1263" t="s">
        <v>302</v>
      </c>
      <c r="B24" s="1263"/>
      <c r="C24" s="1263"/>
      <c r="D24" s="1263"/>
      <c r="E24" s="1263"/>
      <c r="F24" s="70"/>
    </row>
    <row r="25" spans="1:11" ht="12.75" customHeight="1"/>
    <row r="26" spans="1:11" ht="12.75" customHeight="1">
      <c r="A26" s="580"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804</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33" t="s">
        <v>667</v>
      </c>
    </row>
    <row r="2" spans="1:9" ht="12.75" customHeight="1">
      <c r="A2" s="494" t="s">
        <v>668</v>
      </c>
    </row>
    <row r="3" spans="1:9" ht="12.75" customHeight="1">
      <c r="E3" s="73"/>
      <c r="F3" s="73"/>
      <c r="I3" s="13" t="s">
        <v>1292</v>
      </c>
    </row>
    <row r="4" spans="1:9" s="247" customFormat="1" ht="21" customHeight="1">
      <c r="A4" s="413"/>
      <c r="B4" s="1265" t="s">
        <v>303</v>
      </c>
      <c r="C4" s="1265"/>
      <c r="D4" s="1265"/>
      <c r="E4" s="1265"/>
      <c r="F4" s="1265" t="s">
        <v>304</v>
      </c>
      <c r="G4" s="1265"/>
      <c r="H4" s="1265"/>
      <c r="I4" s="1265"/>
    </row>
    <row r="5" spans="1:9" ht="89.25" customHeight="1">
      <c r="A5" s="423" t="s">
        <v>305</v>
      </c>
      <c r="B5" s="739" t="s">
        <v>306</v>
      </c>
      <c r="C5" s="1272" t="s">
        <v>307</v>
      </c>
      <c r="D5" s="739" t="s">
        <v>738</v>
      </c>
      <c r="E5" s="1272" t="s">
        <v>307</v>
      </c>
      <c r="F5" s="739" t="s">
        <v>308</v>
      </c>
      <c r="G5" s="1272" t="s">
        <v>811</v>
      </c>
      <c r="H5" s="739" t="s">
        <v>739</v>
      </c>
      <c r="I5" s="1272" t="s">
        <v>811</v>
      </c>
    </row>
    <row r="6" spans="1:9" ht="17.25" customHeight="1">
      <c r="A6" s="443"/>
      <c r="B6" s="463">
        <v>45657</v>
      </c>
      <c r="C6" s="1272"/>
      <c r="D6" s="463">
        <v>45657</v>
      </c>
      <c r="E6" s="1272"/>
      <c r="F6" s="463" t="s">
        <v>1632</v>
      </c>
      <c r="G6" s="1272"/>
      <c r="H6" s="463" t="s">
        <v>1632</v>
      </c>
      <c r="I6" s="1272"/>
    </row>
    <row r="7" spans="1:9" ht="12.75" customHeight="1">
      <c r="A7" s="456" t="s">
        <v>310</v>
      </c>
      <c r="B7" s="457"/>
      <c r="C7" s="458"/>
      <c r="D7" s="457"/>
      <c r="E7" s="458"/>
      <c r="F7" s="457"/>
      <c r="G7" s="458"/>
      <c r="H7" s="457"/>
      <c r="I7" s="458"/>
    </row>
    <row r="8" spans="1:9" ht="12.75" customHeight="1">
      <c r="A8" s="448" t="s">
        <v>311</v>
      </c>
      <c r="B8" s="445">
        <v>14</v>
      </c>
      <c r="C8" s="446">
        <v>-0.22222222222222221</v>
      </c>
      <c r="D8" s="447">
        <v>6587.5902300000007</v>
      </c>
      <c r="E8" s="446">
        <v>-0.21132607756478733</v>
      </c>
      <c r="F8" s="445">
        <v>1</v>
      </c>
      <c r="G8" s="446">
        <v>0</v>
      </c>
      <c r="H8" s="447">
        <v>72.809280000000001</v>
      </c>
      <c r="I8" s="446">
        <v>0</v>
      </c>
    </row>
    <row r="9" spans="1:9" ht="12.75" customHeight="1">
      <c r="A9" s="448" t="s">
        <v>312</v>
      </c>
      <c r="B9" s="445">
        <v>31682</v>
      </c>
      <c r="C9" s="446">
        <v>-2.3185546031941791E-2</v>
      </c>
      <c r="D9" s="447">
        <v>364122.07263999997</v>
      </c>
      <c r="E9" s="446">
        <v>8.3720725552483929E-2</v>
      </c>
      <c r="F9" s="445">
        <v>13446</v>
      </c>
      <c r="G9" s="446">
        <v>-0.11411253129529582</v>
      </c>
      <c r="H9" s="447">
        <v>228951.64776999998</v>
      </c>
      <c r="I9" s="446">
        <v>-9.1862430612607279E-2</v>
      </c>
    </row>
    <row r="10" spans="1:9" ht="12.75" customHeight="1">
      <c r="A10" s="444" t="s">
        <v>313</v>
      </c>
      <c r="B10" s="445">
        <v>5767</v>
      </c>
      <c r="C10" s="446">
        <v>6.3237463126843654E-2</v>
      </c>
      <c r="D10" s="447">
        <v>91840.329290000009</v>
      </c>
      <c r="E10" s="446">
        <v>0.53609106527077832</v>
      </c>
      <c r="F10" s="445">
        <v>1740</v>
      </c>
      <c r="G10" s="446">
        <v>9.4339622641509441E-2</v>
      </c>
      <c r="H10" s="447">
        <v>59959.034189999998</v>
      </c>
      <c r="I10" s="446">
        <v>0.47847419680811248</v>
      </c>
    </row>
    <row r="11" spans="1:9" ht="12.75" customHeight="1">
      <c r="A11" s="448" t="s">
        <v>314</v>
      </c>
      <c r="B11" s="445">
        <v>11</v>
      </c>
      <c r="C11" s="446">
        <v>-0.21428571428571427</v>
      </c>
      <c r="D11" s="447">
        <v>45.184950000000001</v>
      </c>
      <c r="E11" s="446">
        <v>-0.55389442159585822</v>
      </c>
      <c r="F11" s="445">
        <v>0</v>
      </c>
      <c r="G11" s="446">
        <v>0</v>
      </c>
      <c r="H11" s="447">
        <v>0</v>
      </c>
      <c r="I11" s="446">
        <v>0</v>
      </c>
    </row>
    <row r="12" spans="1:9" ht="12.75" customHeight="1">
      <c r="A12" s="449" t="s">
        <v>315</v>
      </c>
      <c r="B12" s="445">
        <v>0</v>
      </c>
      <c r="C12" s="446">
        <v>0</v>
      </c>
      <c r="D12" s="447">
        <v>0</v>
      </c>
      <c r="E12" s="446">
        <v>0</v>
      </c>
      <c r="F12" s="445">
        <v>0</v>
      </c>
      <c r="G12" s="446">
        <v>0</v>
      </c>
      <c r="H12" s="447">
        <v>0</v>
      </c>
      <c r="I12" s="446">
        <v>0</v>
      </c>
    </row>
    <row r="13" spans="1:9" ht="29.25">
      <c r="A13" s="444" t="s">
        <v>316</v>
      </c>
      <c r="B13" s="445">
        <v>663</v>
      </c>
      <c r="C13" s="446">
        <v>0.7</v>
      </c>
      <c r="D13" s="447">
        <v>17985.016680000001</v>
      </c>
      <c r="E13" s="446">
        <v>1.1729451467225753</v>
      </c>
      <c r="F13" s="445">
        <v>326</v>
      </c>
      <c r="G13" s="446">
        <v>7.3589743589743586</v>
      </c>
      <c r="H13" s="447">
        <v>14813.35641</v>
      </c>
      <c r="I13" s="446">
        <v>6.6672736156580896</v>
      </c>
    </row>
    <row r="14" spans="1:9" ht="12.75" customHeight="1">
      <c r="A14" s="448" t="s">
        <v>317</v>
      </c>
      <c r="B14" s="445">
        <v>37</v>
      </c>
      <c r="C14" s="446">
        <v>0.54166666666666663</v>
      </c>
      <c r="D14" s="447">
        <v>159.21160999999998</v>
      </c>
      <c r="E14" s="446">
        <v>0.91681335680696596</v>
      </c>
      <c r="F14" s="445">
        <v>11</v>
      </c>
      <c r="G14" s="446">
        <v>0</v>
      </c>
      <c r="H14" s="447">
        <v>197.99204</v>
      </c>
      <c r="I14" s="446">
        <v>1.3060712912165668</v>
      </c>
    </row>
    <row r="15" spans="1:9" ht="22.5" customHeight="1">
      <c r="A15" s="450" t="s">
        <v>318</v>
      </c>
      <c r="B15" s="453">
        <v>38174</v>
      </c>
      <c r="C15" s="452">
        <v>-3.3939014202172095E-3</v>
      </c>
      <c r="D15" s="453">
        <v>480739.40540000005</v>
      </c>
      <c r="E15" s="452">
        <v>0.16516121701087327</v>
      </c>
      <c r="F15" s="453">
        <v>15524</v>
      </c>
      <c r="G15" s="454">
        <v>-7.694137233916043E-2</v>
      </c>
      <c r="H15" s="453">
        <v>303994.83968999999</v>
      </c>
      <c r="I15" s="454">
        <v>3.159690126167123E-2</v>
      </c>
    </row>
    <row r="16" spans="1:9" ht="15" customHeight="1">
      <c r="A16" s="456" t="s">
        <v>319</v>
      </c>
      <c r="B16" s="459"/>
      <c r="C16" s="455"/>
      <c r="D16" s="459"/>
      <c r="E16" s="460"/>
      <c r="F16" s="459"/>
      <c r="G16" s="455"/>
      <c r="H16" s="459"/>
      <c r="I16" s="460"/>
    </row>
    <row r="17" spans="1:9" ht="12.75" customHeight="1">
      <c r="A17" s="448" t="s">
        <v>311</v>
      </c>
      <c r="B17" s="445">
        <v>142</v>
      </c>
      <c r="C17" s="446">
        <v>-0.1069182389937107</v>
      </c>
      <c r="D17" s="445">
        <v>46846.239799999996</v>
      </c>
      <c r="E17" s="446">
        <v>2.9483256904247395E-2</v>
      </c>
      <c r="F17" s="445">
        <v>11</v>
      </c>
      <c r="G17" s="446">
        <v>1.2</v>
      </c>
      <c r="H17" s="447">
        <v>8515.4</v>
      </c>
      <c r="I17" s="446">
        <v>4.5748029434100612</v>
      </c>
    </row>
    <row r="18" spans="1:9" ht="12.75" customHeight="1">
      <c r="A18" s="448" t="s">
        <v>312</v>
      </c>
      <c r="B18" s="445">
        <v>108740</v>
      </c>
      <c r="C18" s="446">
        <v>0.10992028253258618</v>
      </c>
      <c r="D18" s="445">
        <v>1688186.0048100001</v>
      </c>
      <c r="E18" s="446">
        <v>0.23313465048835585</v>
      </c>
      <c r="F18" s="445">
        <v>42541</v>
      </c>
      <c r="G18" s="446">
        <v>0.16314868485809592</v>
      </c>
      <c r="H18" s="447">
        <v>1029778.65001</v>
      </c>
      <c r="I18" s="446">
        <v>0.18444036618165432</v>
      </c>
    </row>
    <row r="19" spans="1:9" ht="12.75" customHeight="1">
      <c r="A19" s="444" t="s">
        <v>313</v>
      </c>
      <c r="B19" s="445">
        <v>23644</v>
      </c>
      <c r="C19" s="446">
        <v>7.712632681882374E-2</v>
      </c>
      <c r="D19" s="445">
        <v>712170.76787999994</v>
      </c>
      <c r="E19" s="446">
        <v>0.1486488374818383</v>
      </c>
      <c r="F19" s="445">
        <v>7239</v>
      </c>
      <c r="G19" s="446">
        <v>0.12616677037958929</v>
      </c>
      <c r="H19" s="447">
        <v>371351.02100999997</v>
      </c>
      <c r="I19" s="446">
        <v>7.0353086869149026E-2</v>
      </c>
    </row>
    <row r="20" spans="1:9" ht="12.75" customHeight="1">
      <c r="A20" s="448" t="s">
        <v>314</v>
      </c>
      <c r="B20" s="445">
        <v>1877</v>
      </c>
      <c r="C20" s="446">
        <v>0.11065088757396449</v>
      </c>
      <c r="D20" s="445">
        <v>284176.03606000001</v>
      </c>
      <c r="E20" s="446">
        <v>0.26295305063079688</v>
      </c>
      <c r="F20" s="445">
        <v>473</v>
      </c>
      <c r="G20" s="446">
        <v>4.246284501061571E-3</v>
      </c>
      <c r="H20" s="447">
        <v>128111.70312000001</v>
      </c>
      <c r="I20" s="446">
        <v>0.14504493360969353</v>
      </c>
    </row>
    <row r="21" spans="1:9" ht="12.75" customHeight="1">
      <c r="A21" s="449" t="s">
        <v>315</v>
      </c>
      <c r="B21" s="445">
        <v>0</v>
      </c>
      <c r="C21" s="446">
        <v>0</v>
      </c>
      <c r="D21" s="445">
        <v>0</v>
      </c>
      <c r="E21" s="446">
        <v>0</v>
      </c>
      <c r="F21" s="445">
        <v>0</v>
      </c>
      <c r="G21" s="446">
        <v>0</v>
      </c>
      <c r="H21" s="447">
        <v>0</v>
      </c>
      <c r="I21" s="446">
        <v>0</v>
      </c>
    </row>
    <row r="22" spans="1:9" ht="29.25">
      <c r="A22" s="444" t="s">
        <v>316</v>
      </c>
      <c r="B22" s="445">
        <v>9556</v>
      </c>
      <c r="C22" s="446">
        <v>3.3639805300162251E-2</v>
      </c>
      <c r="D22" s="445">
        <v>336709.13331</v>
      </c>
      <c r="E22" s="446">
        <v>6.9133224977851793E-2</v>
      </c>
      <c r="F22" s="445">
        <v>2563</v>
      </c>
      <c r="G22" s="446">
        <v>6.7471886713869222E-2</v>
      </c>
      <c r="H22" s="447">
        <v>157405.59245</v>
      </c>
      <c r="I22" s="446">
        <v>8.2947918231781978E-2</v>
      </c>
    </row>
    <row r="23" spans="1:9" ht="12.75" customHeight="1">
      <c r="A23" s="448" t="s">
        <v>320</v>
      </c>
      <c r="B23" s="445">
        <v>388</v>
      </c>
      <c r="C23" s="446">
        <v>0.14117647058823529</v>
      </c>
      <c r="D23" s="445">
        <v>6473.3242499999997</v>
      </c>
      <c r="E23" s="446">
        <v>0.22871099334348932</v>
      </c>
      <c r="F23" s="445">
        <v>132</v>
      </c>
      <c r="G23" s="446">
        <v>9.0909090909090912E-2</v>
      </c>
      <c r="H23" s="447">
        <v>3305.9553900000001</v>
      </c>
      <c r="I23" s="446">
        <v>0.53301755373301363</v>
      </c>
    </row>
    <row r="24" spans="1:9" ht="22.5" customHeight="1">
      <c r="A24" s="450" t="s">
        <v>321</v>
      </c>
      <c r="B24" s="451">
        <v>144347</v>
      </c>
      <c r="C24" s="452">
        <v>9.8899174761716252E-2</v>
      </c>
      <c r="D24" s="453">
        <v>3074561.50611</v>
      </c>
      <c r="E24" s="452">
        <v>0.19180777698824308</v>
      </c>
      <c r="F24" s="453">
        <v>52959</v>
      </c>
      <c r="G24" s="454">
        <v>0.15128260869565219</v>
      </c>
      <c r="H24" s="453">
        <v>1698468.32198</v>
      </c>
      <c r="I24" s="454">
        <v>0.14972566773211615</v>
      </c>
    </row>
    <row r="25" spans="1:9" ht="15" customHeight="1">
      <c r="A25" s="456" t="s">
        <v>322</v>
      </c>
      <c r="B25" s="459"/>
      <c r="C25" s="455"/>
      <c r="D25" s="459"/>
      <c r="E25" s="461"/>
      <c r="F25" s="459"/>
      <c r="G25" s="455"/>
      <c r="H25" s="459"/>
      <c r="I25" s="461"/>
    </row>
    <row r="26" spans="1:9" ht="12.75" customHeight="1">
      <c r="A26" s="448" t="s">
        <v>311</v>
      </c>
      <c r="B26" s="445">
        <v>2</v>
      </c>
      <c r="C26" s="446">
        <v>0</v>
      </c>
      <c r="D26" s="445">
        <v>0</v>
      </c>
      <c r="E26" s="446">
        <v>0</v>
      </c>
      <c r="F26" s="445"/>
      <c r="G26" s="446"/>
      <c r="H26" s="445"/>
      <c r="I26" s="446"/>
    </row>
    <row r="27" spans="1:9" ht="12.75" customHeight="1">
      <c r="A27" s="448" t="s">
        <v>312</v>
      </c>
      <c r="B27" s="445">
        <v>1</v>
      </c>
      <c r="C27" s="446">
        <v>-0.8</v>
      </c>
      <c r="D27" s="445">
        <v>0</v>
      </c>
      <c r="E27" s="446">
        <v>0</v>
      </c>
      <c r="F27" s="445"/>
      <c r="G27" s="446"/>
      <c r="H27" s="445"/>
      <c r="I27" s="446"/>
    </row>
    <row r="28" spans="1:9" ht="12.75" customHeight="1">
      <c r="A28" s="444" t="s">
        <v>313</v>
      </c>
      <c r="B28" s="445">
        <v>0</v>
      </c>
      <c r="C28" s="446">
        <v>0</v>
      </c>
      <c r="D28" s="445">
        <v>0</v>
      </c>
      <c r="E28" s="446">
        <v>0</v>
      </c>
      <c r="F28" s="445"/>
      <c r="G28" s="446"/>
      <c r="H28" s="445"/>
      <c r="I28" s="446"/>
    </row>
    <row r="29" spans="1:9" ht="12.75" customHeight="1">
      <c r="A29" s="448" t="s">
        <v>314</v>
      </c>
      <c r="B29" s="445">
        <v>0</v>
      </c>
      <c r="C29" s="446">
        <v>0</v>
      </c>
      <c r="D29" s="445">
        <v>0</v>
      </c>
      <c r="E29" s="446">
        <v>0</v>
      </c>
      <c r="F29" s="445"/>
      <c r="G29" s="446"/>
      <c r="H29" s="445"/>
      <c r="I29" s="446"/>
    </row>
    <row r="30" spans="1:9" ht="12.75" customHeight="1">
      <c r="A30" s="449" t="s">
        <v>323</v>
      </c>
      <c r="B30" s="445">
        <v>0</v>
      </c>
      <c r="C30" s="446">
        <v>0</v>
      </c>
      <c r="D30" s="445">
        <v>0</v>
      </c>
      <c r="E30" s="446">
        <v>0</v>
      </c>
      <c r="F30" s="445"/>
      <c r="G30" s="446"/>
      <c r="H30" s="445"/>
      <c r="I30" s="446"/>
    </row>
    <row r="31" spans="1:9" ht="29.25">
      <c r="A31" s="444" t="s">
        <v>316</v>
      </c>
      <c r="B31" s="445">
        <v>0</v>
      </c>
      <c r="C31" s="446">
        <v>0</v>
      </c>
      <c r="D31" s="445">
        <v>0</v>
      </c>
      <c r="E31" s="446">
        <v>0</v>
      </c>
      <c r="F31" s="445"/>
      <c r="G31" s="446"/>
      <c r="H31" s="445"/>
      <c r="I31" s="446"/>
    </row>
    <row r="32" spans="1:9" ht="12.75" customHeight="1">
      <c r="A32" s="448" t="s">
        <v>317</v>
      </c>
      <c r="B32" s="445">
        <v>0</v>
      </c>
      <c r="C32" s="446">
        <v>0</v>
      </c>
      <c r="D32" s="445">
        <v>0</v>
      </c>
      <c r="E32" s="446">
        <v>0</v>
      </c>
      <c r="F32" s="445"/>
      <c r="G32" s="446"/>
      <c r="H32" s="445"/>
      <c r="I32" s="446"/>
    </row>
    <row r="33" spans="1:13" ht="22.5" customHeight="1">
      <c r="A33" s="450" t="s">
        <v>318</v>
      </c>
      <c r="B33" s="453">
        <v>3</v>
      </c>
      <c r="C33" s="452">
        <v>-0.5714285714285714</v>
      </c>
      <c r="D33" s="453">
        <v>0</v>
      </c>
      <c r="E33" s="452">
        <v>0</v>
      </c>
      <c r="F33" s="453"/>
      <c r="G33" s="452"/>
      <c r="H33" s="453"/>
      <c r="I33" s="452"/>
    </row>
    <row r="34" spans="1:13" ht="12.75" customHeight="1">
      <c r="A34" s="16" t="s">
        <v>324</v>
      </c>
      <c r="J34" s="183"/>
      <c r="K34" s="183"/>
      <c r="L34" s="183"/>
      <c r="M34" s="183"/>
    </row>
    <row r="35" spans="1:13" ht="48" customHeight="1">
      <c r="A35" s="1273" t="s">
        <v>325</v>
      </c>
      <c r="B35" s="1273"/>
      <c r="C35" s="1273"/>
      <c r="D35" s="1273"/>
      <c r="E35" s="1273"/>
      <c r="F35" s="1273"/>
      <c r="G35" s="1273"/>
      <c r="H35" s="1273"/>
      <c r="I35" s="1273"/>
      <c r="J35" s="183"/>
      <c r="K35" s="183"/>
      <c r="L35" s="183"/>
      <c r="M35" s="183"/>
    </row>
    <row r="36" spans="1:13" ht="25.5" customHeight="1">
      <c r="A36" s="1271" t="s">
        <v>326</v>
      </c>
      <c r="B36" s="1271"/>
      <c r="C36" s="1271"/>
      <c r="D36" s="1271"/>
      <c r="E36" s="1271"/>
      <c r="F36" s="1271"/>
      <c r="G36" s="1271"/>
      <c r="H36" s="1271"/>
      <c r="I36" s="1271"/>
    </row>
    <row r="37" spans="1:13" ht="58.5" customHeight="1">
      <c r="A37" s="1262" t="s">
        <v>740</v>
      </c>
      <c r="B37" s="1262"/>
      <c r="C37" s="1262"/>
      <c r="D37" s="1262"/>
      <c r="E37" s="1262"/>
      <c r="F37" s="1262"/>
      <c r="G37" s="1262"/>
      <c r="H37" s="1262"/>
      <c r="I37" s="1262"/>
    </row>
    <row r="38" spans="1:13" ht="22.5" customHeight="1">
      <c r="A38" s="1271" t="s">
        <v>302</v>
      </c>
      <c r="B38" s="1271"/>
      <c r="C38" s="1271"/>
      <c r="D38" s="1271"/>
      <c r="E38" s="1271"/>
      <c r="F38" s="1271"/>
      <c r="G38" s="1271"/>
      <c r="H38" s="1271"/>
      <c r="I38" s="1271"/>
    </row>
    <row r="39" spans="1:13" ht="12.75" customHeight="1"/>
    <row r="40" spans="1:13" ht="12.75" customHeight="1">
      <c r="A40" s="580"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9" t="s">
        <v>914</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6" t="s">
        <v>669</v>
      </c>
      <c r="C1" s="42"/>
      <c r="O1" s="126"/>
    </row>
    <row r="2" spans="1:15">
      <c r="A2" s="493" t="s">
        <v>670</v>
      </c>
      <c r="O2" s="65"/>
    </row>
    <row r="3" spans="1:15" ht="12.75" customHeight="1">
      <c r="A3" s="42"/>
      <c r="B3" s="63"/>
      <c r="C3" s="63"/>
      <c r="D3" s="63"/>
      <c r="E3" s="63"/>
      <c r="F3" s="63"/>
      <c r="G3" s="63"/>
      <c r="H3" s="63"/>
      <c r="I3" s="63"/>
      <c r="J3" s="63"/>
      <c r="K3" s="63"/>
      <c r="L3" s="63"/>
      <c r="M3" s="63"/>
      <c r="O3" s="13" t="s">
        <v>1292</v>
      </c>
    </row>
    <row r="4" spans="1:15" ht="30.75" customHeight="1">
      <c r="A4" s="471" t="s">
        <v>1633</v>
      </c>
      <c r="B4" s="1274" t="s">
        <v>268</v>
      </c>
      <c r="C4" s="1274"/>
      <c r="D4" s="1274" t="s">
        <v>269</v>
      </c>
      <c r="E4" s="1274"/>
      <c r="F4" s="1274" t="s">
        <v>270</v>
      </c>
      <c r="G4" s="1274"/>
      <c r="H4" s="1274" t="s">
        <v>271</v>
      </c>
      <c r="I4" s="1274"/>
      <c r="J4" s="1274" t="s">
        <v>272</v>
      </c>
      <c r="K4" s="1274"/>
      <c r="L4" s="1274" t="s">
        <v>273</v>
      </c>
      <c r="M4" s="1274"/>
      <c r="N4" s="1274" t="s">
        <v>274</v>
      </c>
      <c r="O4" s="1274"/>
    </row>
    <row r="5" spans="1:15" ht="48.75" customHeight="1">
      <c r="A5" s="728" t="s">
        <v>267</v>
      </c>
      <c r="B5" s="729" t="s">
        <v>275</v>
      </c>
      <c r="C5" s="729" t="s">
        <v>276</v>
      </c>
      <c r="D5" s="729" t="s">
        <v>275</v>
      </c>
      <c r="E5" s="729" t="s">
        <v>276</v>
      </c>
      <c r="F5" s="729" t="s">
        <v>275</v>
      </c>
      <c r="G5" s="729" t="s">
        <v>276</v>
      </c>
      <c r="H5" s="729" t="s">
        <v>275</v>
      </c>
      <c r="I5" s="729" t="s">
        <v>276</v>
      </c>
      <c r="J5" s="729" t="s">
        <v>275</v>
      </c>
      <c r="K5" s="729" t="s">
        <v>276</v>
      </c>
      <c r="L5" s="729" t="s">
        <v>275</v>
      </c>
      <c r="M5" s="729" t="s">
        <v>276</v>
      </c>
      <c r="N5" s="729" t="s">
        <v>275</v>
      </c>
      <c r="O5" s="729" t="s">
        <v>276</v>
      </c>
    </row>
    <row r="6" spans="1:15" ht="13.5" customHeight="1">
      <c r="A6" s="472" t="s">
        <v>277</v>
      </c>
      <c r="B6" s="473">
        <v>3124292.2997200005</v>
      </c>
      <c r="C6" s="473">
        <v>40321.118450000002</v>
      </c>
      <c r="D6" s="473">
        <v>8406.6306600000007</v>
      </c>
      <c r="E6" s="473">
        <v>1069.79025</v>
      </c>
      <c r="F6" s="473">
        <v>2593.4380799999999</v>
      </c>
      <c r="G6" s="473">
        <v>1082.26991</v>
      </c>
      <c r="H6" s="473">
        <v>1146.3269599999999</v>
      </c>
      <c r="I6" s="473">
        <v>581.43147999999997</v>
      </c>
      <c r="J6" s="473">
        <v>24417.115429999998</v>
      </c>
      <c r="K6" s="473">
        <v>24222.328590000005</v>
      </c>
      <c r="L6" s="473">
        <v>3160855.8108500005</v>
      </c>
      <c r="M6" s="473">
        <v>67276.938680000007</v>
      </c>
      <c r="N6" s="473">
        <v>35179.215120000008</v>
      </c>
      <c r="O6" s="473">
        <v>3641.6195899999998</v>
      </c>
    </row>
    <row r="7" spans="1:15" ht="13.5" customHeight="1">
      <c r="A7" s="476" t="s">
        <v>278</v>
      </c>
      <c r="B7" s="477">
        <v>47096.997130000003</v>
      </c>
      <c r="C7" s="477">
        <v>6261.55465</v>
      </c>
      <c r="D7" s="477">
        <v>31.486000000000001</v>
      </c>
      <c r="E7" s="477">
        <v>0.27500000000000002</v>
      </c>
      <c r="F7" s="477">
        <v>6.7122799999999998</v>
      </c>
      <c r="G7" s="477">
        <v>0.28254000000000001</v>
      </c>
      <c r="H7" s="477">
        <v>1.57148</v>
      </c>
      <c r="I7" s="477">
        <v>2.3999999999999998E-3</v>
      </c>
      <c r="J7" s="477">
        <v>8419.2513199999994</v>
      </c>
      <c r="K7" s="477">
        <v>8411.7353199999998</v>
      </c>
      <c r="L7" s="477">
        <v>55556.018210000002</v>
      </c>
      <c r="M7" s="477">
        <v>14673.849910000001</v>
      </c>
      <c r="N7" s="477">
        <v>225.62231</v>
      </c>
      <c r="O7" s="477">
        <v>48.63167</v>
      </c>
    </row>
    <row r="8" spans="1:15" ht="13.5" customHeight="1">
      <c r="A8" s="476" t="s">
        <v>279</v>
      </c>
      <c r="B8" s="477">
        <v>1721662.6940199998</v>
      </c>
      <c r="C8" s="477">
        <v>15765.030860000001</v>
      </c>
      <c r="D8" s="477">
        <v>3709.7161599999999</v>
      </c>
      <c r="E8" s="477">
        <v>488.09508999999997</v>
      </c>
      <c r="F8" s="477">
        <v>1762.8860499999998</v>
      </c>
      <c r="G8" s="477">
        <v>696.32303000000002</v>
      </c>
      <c r="H8" s="477">
        <v>960.94943999999998</v>
      </c>
      <c r="I8" s="477">
        <v>435.18189000000001</v>
      </c>
      <c r="J8" s="477">
        <v>7643.2999300000001</v>
      </c>
      <c r="K8" s="477">
        <v>7535.6413100000009</v>
      </c>
      <c r="L8" s="477">
        <v>1735739.5456000003</v>
      </c>
      <c r="M8" s="477">
        <v>24920.27218</v>
      </c>
      <c r="N8" s="477">
        <v>2205.6590000000001</v>
      </c>
      <c r="O8" s="477">
        <v>218.76601000000002</v>
      </c>
    </row>
    <row r="9" spans="1:15" ht="13.5" customHeight="1">
      <c r="A9" s="476" t="s">
        <v>280</v>
      </c>
      <c r="B9" s="477">
        <v>723050.29681999993</v>
      </c>
      <c r="C9" s="477">
        <v>10990.14133</v>
      </c>
      <c r="D9" s="477">
        <v>2746.2873400000003</v>
      </c>
      <c r="E9" s="477">
        <v>386.72055000000006</v>
      </c>
      <c r="F9" s="477">
        <v>451.22504000000004</v>
      </c>
      <c r="G9" s="477">
        <v>260.33162000000004</v>
      </c>
      <c r="H9" s="477">
        <v>61.067770000000003</v>
      </c>
      <c r="I9" s="477">
        <v>60.49024</v>
      </c>
      <c r="J9" s="477">
        <v>3541.1323299999999</v>
      </c>
      <c r="K9" s="477">
        <v>3490.1957799999991</v>
      </c>
      <c r="L9" s="477">
        <v>729850.00929999992</v>
      </c>
      <c r="M9" s="477">
        <v>15187.87952</v>
      </c>
      <c r="N9" s="477">
        <v>17717.674320000002</v>
      </c>
      <c r="O9" s="477">
        <v>2743.5891000000001</v>
      </c>
    </row>
    <row r="10" spans="1:15" ht="13.5" customHeight="1">
      <c r="A10" s="476" t="s">
        <v>281</v>
      </c>
      <c r="B10" s="477">
        <v>285452.77144000004</v>
      </c>
      <c r="C10" s="477">
        <v>2987.6933099999997</v>
      </c>
      <c r="D10" s="477">
        <v>497.67946000000001</v>
      </c>
      <c r="E10" s="477">
        <v>35.327169999999995</v>
      </c>
      <c r="F10" s="477">
        <v>0</v>
      </c>
      <c r="G10" s="477">
        <v>0</v>
      </c>
      <c r="H10" s="477">
        <v>54.308720000000001</v>
      </c>
      <c r="I10" s="477">
        <v>54.109929999999999</v>
      </c>
      <c r="J10" s="477">
        <v>845.58188999999993</v>
      </c>
      <c r="K10" s="477">
        <v>845.41097000000002</v>
      </c>
      <c r="L10" s="477">
        <v>286850.34151</v>
      </c>
      <c r="M10" s="477">
        <v>3922.5413799999992</v>
      </c>
      <c r="N10" s="477">
        <v>12359.288070000001</v>
      </c>
      <c r="O10" s="477">
        <v>169.43539000000001</v>
      </c>
    </row>
    <row r="11" spans="1:15" ht="13.5" customHeight="1">
      <c r="A11" s="476" t="s">
        <v>282</v>
      </c>
      <c r="B11" s="477">
        <v>0</v>
      </c>
      <c r="C11" s="477">
        <v>0</v>
      </c>
      <c r="D11" s="477">
        <v>0</v>
      </c>
      <c r="E11" s="477">
        <v>0</v>
      </c>
      <c r="F11" s="477">
        <v>0</v>
      </c>
      <c r="G11" s="477">
        <v>0</v>
      </c>
      <c r="H11" s="477">
        <v>0</v>
      </c>
      <c r="I11" s="477">
        <v>0</v>
      </c>
      <c r="J11" s="477">
        <v>0</v>
      </c>
      <c r="K11" s="477">
        <v>0</v>
      </c>
      <c r="L11" s="477">
        <v>0</v>
      </c>
      <c r="M11" s="477">
        <v>0</v>
      </c>
      <c r="N11" s="477">
        <v>0</v>
      </c>
      <c r="O11" s="477">
        <v>0</v>
      </c>
    </row>
    <row r="12" spans="1:15" ht="22.5">
      <c r="A12" s="476" t="s">
        <v>283</v>
      </c>
      <c r="B12" s="477">
        <v>340482.28194000002</v>
      </c>
      <c r="C12" s="477">
        <v>4270.5927999999994</v>
      </c>
      <c r="D12" s="477">
        <v>1421.4617000000003</v>
      </c>
      <c r="E12" s="477">
        <v>159.37244000000001</v>
      </c>
      <c r="F12" s="477">
        <v>372.61471</v>
      </c>
      <c r="G12" s="477">
        <v>125.33271999999999</v>
      </c>
      <c r="H12" s="477">
        <v>68.429550000000006</v>
      </c>
      <c r="I12" s="477">
        <v>31.647020000000005</v>
      </c>
      <c r="J12" s="477">
        <v>3895.9624699999999</v>
      </c>
      <c r="K12" s="477">
        <v>3867.9706999999999</v>
      </c>
      <c r="L12" s="477">
        <v>346240.75037000002</v>
      </c>
      <c r="M12" s="477">
        <v>8454.9156800000001</v>
      </c>
      <c r="N12" s="477">
        <v>2560.1162400000003</v>
      </c>
      <c r="O12" s="477">
        <v>457.79993000000002</v>
      </c>
    </row>
    <row r="13" spans="1:15" ht="13.5" customHeight="1">
      <c r="A13" s="476" t="s">
        <v>284</v>
      </c>
      <c r="B13" s="477">
        <v>6547.2583699999996</v>
      </c>
      <c r="C13" s="477">
        <v>46.105499999999999</v>
      </c>
      <c r="D13" s="477">
        <v>0</v>
      </c>
      <c r="E13" s="477">
        <v>0</v>
      </c>
      <c r="F13" s="477">
        <v>0</v>
      </c>
      <c r="G13" s="477">
        <v>0</v>
      </c>
      <c r="H13" s="477">
        <v>0</v>
      </c>
      <c r="I13" s="477">
        <v>0</v>
      </c>
      <c r="J13" s="477">
        <v>71.887489999999985</v>
      </c>
      <c r="K13" s="477">
        <v>71.374510000000001</v>
      </c>
      <c r="L13" s="477">
        <v>6619.1458599999996</v>
      </c>
      <c r="M13" s="477">
        <v>117.48001000000001</v>
      </c>
      <c r="N13" s="477">
        <v>110.85517999999999</v>
      </c>
      <c r="O13" s="477">
        <v>3.3974899999999999</v>
      </c>
    </row>
    <row r="14" spans="1:15" ht="13.5" customHeight="1">
      <c r="A14" s="472" t="s">
        <v>285</v>
      </c>
      <c r="B14" s="473">
        <v>495086.75137999991</v>
      </c>
      <c r="C14" s="473">
        <v>524.31586000000016</v>
      </c>
      <c r="D14" s="473">
        <v>555.92550000000006</v>
      </c>
      <c r="E14" s="473">
        <v>145.57372000000001</v>
      </c>
      <c r="F14" s="473">
        <v>264.88504999999998</v>
      </c>
      <c r="G14" s="473">
        <v>174.66627000000003</v>
      </c>
      <c r="H14" s="473">
        <v>117.98140000000001</v>
      </c>
      <c r="I14" s="473">
        <v>89.864809999999991</v>
      </c>
      <c r="J14" s="473">
        <v>3603.2274600000005</v>
      </c>
      <c r="K14" s="473">
        <v>3433.3069500000001</v>
      </c>
      <c r="L14" s="473">
        <v>499628.77078999998</v>
      </c>
      <c r="M14" s="473">
        <v>4367.7276099999999</v>
      </c>
      <c r="N14" s="473">
        <v>276.29431</v>
      </c>
      <c r="O14" s="473">
        <v>58.773430000000005</v>
      </c>
    </row>
    <row r="15" spans="1:15" ht="13.5" customHeight="1">
      <c r="A15" s="476" t="s">
        <v>278</v>
      </c>
      <c r="B15" s="477">
        <v>6737.1803899999995</v>
      </c>
      <c r="C15" s="477">
        <v>0.12239</v>
      </c>
      <c r="D15" s="477">
        <v>0</v>
      </c>
      <c r="E15" s="477">
        <v>0</v>
      </c>
      <c r="F15" s="477">
        <v>0</v>
      </c>
      <c r="G15" s="477">
        <v>0</v>
      </c>
      <c r="H15" s="477">
        <v>0</v>
      </c>
      <c r="I15" s="477">
        <v>0</v>
      </c>
      <c r="J15" s="477">
        <v>9.9384599999999992</v>
      </c>
      <c r="K15" s="477">
        <v>9.9384599999999992</v>
      </c>
      <c r="L15" s="477">
        <v>6747.1188499999998</v>
      </c>
      <c r="M15" s="477">
        <v>10.06085</v>
      </c>
      <c r="N15" s="477">
        <v>0</v>
      </c>
      <c r="O15" s="477">
        <v>0</v>
      </c>
    </row>
    <row r="16" spans="1:15" ht="13.5" customHeight="1">
      <c r="A16" s="476" t="s">
        <v>279</v>
      </c>
      <c r="B16" s="477">
        <v>374847.68018000002</v>
      </c>
      <c r="C16" s="477">
        <v>378.40219999999999</v>
      </c>
      <c r="D16" s="477">
        <v>512.93735000000004</v>
      </c>
      <c r="E16" s="477">
        <v>123.11651000000001</v>
      </c>
      <c r="F16" s="477">
        <v>226.39913999999999</v>
      </c>
      <c r="G16" s="477">
        <v>143.18942999999999</v>
      </c>
      <c r="H16" s="477">
        <v>116.97441999999999</v>
      </c>
      <c r="I16" s="477">
        <v>88.857830000000007</v>
      </c>
      <c r="J16" s="477">
        <v>2206.2467600000004</v>
      </c>
      <c r="K16" s="477">
        <v>2165.2970499999997</v>
      </c>
      <c r="L16" s="477">
        <v>377910.23785000003</v>
      </c>
      <c r="M16" s="477">
        <v>2898.8630200000002</v>
      </c>
      <c r="N16" s="477">
        <v>147.85926999999998</v>
      </c>
      <c r="O16" s="477">
        <v>58.567750000000004</v>
      </c>
    </row>
    <row r="17" spans="1:15" ht="13.5" customHeight="1">
      <c r="A17" s="476" t="s">
        <v>286</v>
      </c>
      <c r="B17" s="477">
        <v>95006.652470000001</v>
      </c>
      <c r="C17" s="477">
        <v>138.45021</v>
      </c>
      <c r="D17" s="477">
        <v>42.988149999999997</v>
      </c>
      <c r="E17" s="477">
        <v>22.45721</v>
      </c>
      <c r="F17" s="477">
        <v>38.485909999999997</v>
      </c>
      <c r="G17" s="477">
        <v>31.476839999999996</v>
      </c>
      <c r="H17" s="477">
        <v>1.00698</v>
      </c>
      <c r="I17" s="477">
        <v>1.00698</v>
      </c>
      <c r="J17" s="477">
        <v>824.12932999999987</v>
      </c>
      <c r="K17" s="477">
        <v>695.15853000000004</v>
      </c>
      <c r="L17" s="477">
        <v>95913.26284000001</v>
      </c>
      <c r="M17" s="477">
        <v>888.54976999999997</v>
      </c>
      <c r="N17" s="477">
        <v>37.153550000000003</v>
      </c>
      <c r="O17" s="477">
        <v>9.8420000000000007E-2</v>
      </c>
    </row>
    <row r="18" spans="1:15" ht="13.5" customHeight="1">
      <c r="A18" s="476" t="s">
        <v>287</v>
      </c>
      <c r="B18" s="477">
        <v>45.184950000000001</v>
      </c>
      <c r="C18" s="477">
        <v>7.9900000000000006E-3</v>
      </c>
      <c r="D18" s="477">
        <v>0</v>
      </c>
      <c r="E18" s="477">
        <v>0</v>
      </c>
      <c r="F18" s="477">
        <v>0</v>
      </c>
      <c r="G18" s="477">
        <v>0</v>
      </c>
      <c r="H18" s="477">
        <v>0</v>
      </c>
      <c r="I18" s="477">
        <v>0</v>
      </c>
      <c r="J18" s="477">
        <v>233.08548999999999</v>
      </c>
      <c r="K18" s="477">
        <v>233.08548999999999</v>
      </c>
      <c r="L18" s="477">
        <v>278.27044000000001</v>
      </c>
      <c r="M18" s="477">
        <v>233.09347999999997</v>
      </c>
      <c r="N18" s="477">
        <v>23.90672</v>
      </c>
      <c r="O18" s="477">
        <v>0</v>
      </c>
    </row>
    <row r="19" spans="1:15" ht="13.5" customHeight="1">
      <c r="A19" s="476" t="s">
        <v>288</v>
      </c>
      <c r="B19" s="477">
        <v>0</v>
      </c>
      <c r="C19" s="477">
        <v>0</v>
      </c>
      <c r="D19" s="477">
        <v>0</v>
      </c>
      <c r="E19" s="477">
        <v>0</v>
      </c>
      <c r="F19" s="477">
        <v>0</v>
      </c>
      <c r="G19" s="477">
        <v>0</v>
      </c>
      <c r="H19" s="477">
        <v>0</v>
      </c>
      <c r="I19" s="477">
        <v>0</v>
      </c>
      <c r="J19" s="477">
        <v>0</v>
      </c>
      <c r="K19" s="477">
        <v>0</v>
      </c>
      <c r="L19" s="477">
        <v>0</v>
      </c>
      <c r="M19" s="477">
        <v>0</v>
      </c>
      <c r="N19" s="477">
        <v>0</v>
      </c>
      <c r="O19" s="477">
        <v>0</v>
      </c>
    </row>
    <row r="20" spans="1:15" ht="22.5">
      <c r="A20" s="476" t="s">
        <v>283</v>
      </c>
      <c r="B20" s="477">
        <v>18289.056230000002</v>
      </c>
      <c r="C20" s="477">
        <v>6.9376300000000004</v>
      </c>
      <c r="D20" s="477">
        <v>0</v>
      </c>
      <c r="E20" s="477">
        <v>0</v>
      </c>
      <c r="F20" s="477">
        <v>0</v>
      </c>
      <c r="G20" s="477">
        <v>0</v>
      </c>
      <c r="H20" s="477">
        <v>0</v>
      </c>
      <c r="I20" s="477">
        <v>0</v>
      </c>
      <c r="J20" s="477">
        <v>329.82742000000002</v>
      </c>
      <c r="K20" s="477">
        <v>329.82742000000002</v>
      </c>
      <c r="L20" s="477">
        <v>18618.88365</v>
      </c>
      <c r="M20" s="477">
        <v>336.76505000000003</v>
      </c>
      <c r="N20" s="477">
        <v>67.374769999999998</v>
      </c>
      <c r="O20" s="477">
        <v>0.10726000000000001</v>
      </c>
    </row>
    <row r="21" spans="1:15" ht="13.5" customHeight="1">
      <c r="A21" s="476" t="s">
        <v>289</v>
      </c>
      <c r="B21" s="477">
        <v>160.99716000000001</v>
      </c>
      <c r="C21" s="477">
        <v>0.39544000000000001</v>
      </c>
      <c r="D21" s="477">
        <v>0</v>
      </c>
      <c r="E21" s="477">
        <v>0</v>
      </c>
      <c r="F21" s="477">
        <v>0</v>
      </c>
      <c r="G21" s="477">
        <v>0</v>
      </c>
      <c r="H21" s="477">
        <v>0</v>
      </c>
      <c r="I21" s="477">
        <v>0</v>
      </c>
      <c r="J21" s="477">
        <v>0</v>
      </c>
      <c r="K21" s="477">
        <v>0</v>
      </c>
      <c r="L21" s="477">
        <v>160.99716000000001</v>
      </c>
      <c r="M21" s="477">
        <v>0.39544000000000001</v>
      </c>
      <c r="N21" s="477">
        <v>0</v>
      </c>
      <c r="O21" s="477">
        <v>0</v>
      </c>
    </row>
    <row r="22" spans="1:15" ht="13.5" customHeight="1">
      <c r="A22" s="472" t="s">
        <v>290</v>
      </c>
      <c r="B22" s="473">
        <v>0</v>
      </c>
      <c r="C22" s="473">
        <v>0</v>
      </c>
      <c r="D22" s="473">
        <v>0</v>
      </c>
      <c r="E22" s="473">
        <v>0</v>
      </c>
      <c r="F22" s="473">
        <v>0</v>
      </c>
      <c r="G22" s="473">
        <v>0</v>
      </c>
      <c r="H22" s="473">
        <v>0</v>
      </c>
      <c r="I22" s="473">
        <v>0</v>
      </c>
      <c r="J22" s="473">
        <v>289.88808</v>
      </c>
      <c r="K22" s="473">
        <v>289.88808</v>
      </c>
      <c r="L22" s="473">
        <v>289.88808</v>
      </c>
      <c r="M22" s="473">
        <v>289.88808</v>
      </c>
      <c r="N22" s="473">
        <v>0</v>
      </c>
      <c r="O22" s="473">
        <v>0</v>
      </c>
    </row>
    <row r="23" spans="1:15" ht="13.5" customHeight="1">
      <c r="A23" s="476" t="s">
        <v>278</v>
      </c>
      <c r="B23" s="477">
        <v>0</v>
      </c>
      <c r="C23" s="477">
        <v>0</v>
      </c>
      <c r="D23" s="477">
        <v>0</v>
      </c>
      <c r="E23" s="477">
        <v>0</v>
      </c>
      <c r="F23" s="477">
        <v>0</v>
      </c>
      <c r="G23" s="477">
        <v>0</v>
      </c>
      <c r="H23" s="477">
        <v>0</v>
      </c>
      <c r="I23" s="477">
        <v>0</v>
      </c>
      <c r="J23" s="477">
        <v>266.02386999999999</v>
      </c>
      <c r="K23" s="477">
        <v>266.02386999999999</v>
      </c>
      <c r="L23" s="477">
        <v>266.02386999999999</v>
      </c>
      <c r="M23" s="477">
        <v>266.02386999999999</v>
      </c>
      <c r="N23" s="477">
        <v>0</v>
      </c>
      <c r="O23" s="477">
        <v>0</v>
      </c>
    </row>
    <row r="24" spans="1:15" ht="13.5" customHeight="1">
      <c r="A24" s="476" t="s">
        <v>291</v>
      </c>
      <c r="B24" s="477">
        <v>0</v>
      </c>
      <c r="C24" s="477">
        <v>0</v>
      </c>
      <c r="D24" s="477">
        <v>0</v>
      </c>
      <c r="E24" s="477">
        <v>0</v>
      </c>
      <c r="F24" s="477">
        <v>0</v>
      </c>
      <c r="G24" s="477">
        <v>0</v>
      </c>
      <c r="H24" s="477">
        <v>0</v>
      </c>
      <c r="I24" s="477">
        <v>0</v>
      </c>
      <c r="J24" s="477">
        <v>23.86421</v>
      </c>
      <c r="K24" s="477">
        <v>23.86421</v>
      </c>
      <c r="L24" s="477">
        <v>23.86421</v>
      </c>
      <c r="M24" s="477">
        <v>23.86421</v>
      </c>
      <c r="N24" s="477">
        <v>0</v>
      </c>
      <c r="O24" s="477">
        <v>0</v>
      </c>
    </row>
    <row r="25" spans="1:15" ht="13.5" customHeight="1">
      <c r="A25" s="476" t="s">
        <v>280</v>
      </c>
      <c r="B25" s="477">
        <v>0</v>
      </c>
      <c r="C25" s="477">
        <v>0</v>
      </c>
      <c r="D25" s="477">
        <v>0</v>
      </c>
      <c r="E25" s="477">
        <v>0</v>
      </c>
      <c r="F25" s="477">
        <v>0</v>
      </c>
      <c r="G25" s="477">
        <v>0</v>
      </c>
      <c r="H25" s="477">
        <v>0</v>
      </c>
      <c r="I25" s="477">
        <v>0</v>
      </c>
      <c r="J25" s="477">
        <v>0</v>
      </c>
      <c r="K25" s="477">
        <v>0</v>
      </c>
      <c r="L25" s="477">
        <v>0</v>
      </c>
      <c r="M25" s="477">
        <v>0</v>
      </c>
      <c r="N25" s="477">
        <v>0</v>
      </c>
      <c r="O25" s="477">
        <v>0</v>
      </c>
    </row>
    <row r="26" spans="1:15" ht="13.5" customHeight="1">
      <c r="A26" s="476" t="s">
        <v>292</v>
      </c>
      <c r="B26" s="477">
        <v>0</v>
      </c>
      <c r="C26" s="477">
        <v>0</v>
      </c>
      <c r="D26" s="477">
        <v>0</v>
      </c>
      <c r="E26" s="477">
        <v>0</v>
      </c>
      <c r="F26" s="477">
        <v>0</v>
      </c>
      <c r="G26" s="477">
        <v>0</v>
      </c>
      <c r="H26" s="477">
        <v>0</v>
      </c>
      <c r="I26" s="477">
        <v>0</v>
      </c>
      <c r="J26" s="477">
        <v>0</v>
      </c>
      <c r="K26" s="477">
        <v>0</v>
      </c>
      <c r="L26" s="477">
        <v>0</v>
      </c>
      <c r="M26" s="477">
        <v>0</v>
      </c>
      <c r="N26" s="477">
        <v>0</v>
      </c>
      <c r="O26" s="477">
        <v>0</v>
      </c>
    </row>
    <row r="27" spans="1:15" ht="13.5" customHeight="1">
      <c r="A27" s="476" t="s">
        <v>288</v>
      </c>
      <c r="B27" s="477">
        <v>0</v>
      </c>
      <c r="C27" s="477">
        <v>0</v>
      </c>
      <c r="D27" s="477">
        <v>0</v>
      </c>
      <c r="E27" s="477">
        <v>0</v>
      </c>
      <c r="F27" s="477">
        <v>0</v>
      </c>
      <c r="G27" s="477">
        <v>0</v>
      </c>
      <c r="H27" s="477">
        <v>0</v>
      </c>
      <c r="I27" s="477">
        <v>0</v>
      </c>
      <c r="J27" s="477">
        <v>0</v>
      </c>
      <c r="K27" s="477">
        <v>0</v>
      </c>
      <c r="L27" s="477">
        <v>0</v>
      </c>
      <c r="M27" s="477">
        <v>0</v>
      </c>
      <c r="N27" s="477">
        <v>0</v>
      </c>
      <c r="O27" s="477">
        <v>0</v>
      </c>
    </row>
    <row r="28" spans="1:15" ht="22.5">
      <c r="A28" s="476" t="s">
        <v>283</v>
      </c>
      <c r="B28" s="477">
        <v>0</v>
      </c>
      <c r="C28" s="477">
        <v>0</v>
      </c>
      <c r="D28" s="477">
        <v>0</v>
      </c>
      <c r="E28" s="477">
        <v>0</v>
      </c>
      <c r="F28" s="477">
        <v>0</v>
      </c>
      <c r="G28" s="477">
        <v>0</v>
      </c>
      <c r="H28" s="477">
        <v>0</v>
      </c>
      <c r="I28" s="477">
        <v>0</v>
      </c>
      <c r="J28" s="477">
        <v>0</v>
      </c>
      <c r="K28" s="477">
        <v>0</v>
      </c>
      <c r="L28" s="477">
        <v>0</v>
      </c>
      <c r="M28" s="477">
        <v>0</v>
      </c>
      <c r="N28" s="477">
        <v>0</v>
      </c>
      <c r="O28" s="477">
        <v>0</v>
      </c>
    </row>
    <row r="29" spans="1:15" ht="13.5" customHeight="1">
      <c r="A29" s="476" t="s">
        <v>289</v>
      </c>
      <c r="B29" s="477">
        <v>0</v>
      </c>
      <c r="C29" s="477">
        <v>0</v>
      </c>
      <c r="D29" s="477">
        <v>0</v>
      </c>
      <c r="E29" s="477">
        <v>0</v>
      </c>
      <c r="F29" s="477">
        <v>0</v>
      </c>
      <c r="G29" s="477">
        <v>0</v>
      </c>
      <c r="H29" s="477">
        <v>0</v>
      </c>
      <c r="I29" s="477">
        <v>0</v>
      </c>
      <c r="J29" s="477">
        <v>0</v>
      </c>
      <c r="K29" s="477">
        <v>0</v>
      </c>
      <c r="L29" s="477">
        <v>0</v>
      </c>
      <c r="M29" s="477">
        <v>0</v>
      </c>
      <c r="N29" s="477">
        <v>0</v>
      </c>
      <c r="O29" s="477">
        <v>0</v>
      </c>
    </row>
    <row r="30" spans="1:15" ht="13.5" customHeight="1">
      <c r="A30" s="474" t="s">
        <v>293</v>
      </c>
      <c r="B30" s="475">
        <v>3619379.0510999993</v>
      </c>
      <c r="C30" s="475">
        <v>40845.434310000004</v>
      </c>
      <c r="D30" s="475">
        <v>8962.5561599999983</v>
      </c>
      <c r="E30" s="475">
        <v>1215.3639699999999</v>
      </c>
      <c r="F30" s="475">
        <v>2858.3231299999998</v>
      </c>
      <c r="G30" s="475">
        <v>1256.9361800000001</v>
      </c>
      <c r="H30" s="475">
        <v>1264.3083599999998</v>
      </c>
      <c r="I30" s="475">
        <v>671.29629</v>
      </c>
      <c r="J30" s="475">
        <v>28310.230970000004</v>
      </c>
      <c r="K30" s="475">
        <v>27945.523620000004</v>
      </c>
      <c r="L30" s="475">
        <v>3660774.4697200004</v>
      </c>
      <c r="M30" s="475">
        <v>71934.554369999983</v>
      </c>
      <c r="N30" s="475">
        <v>35455.509429999998</v>
      </c>
      <c r="O30" s="475">
        <v>3700.3930199999995</v>
      </c>
    </row>
    <row r="31" spans="1:15" ht="12.75" customHeight="1">
      <c r="A31" s="21" t="s">
        <v>294</v>
      </c>
      <c r="L31" s="121"/>
    </row>
    <row r="32" spans="1:15" ht="12.75" customHeight="1">
      <c r="B32" s="121"/>
      <c r="L32" s="121"/>
    </row>
    <row r="33" spans="1:15" ht="12.75" customHeight="1">
      <c r="A33" s="580"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6" t="s">
        <v>915</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9" customWidth="1"/>
    <col min="2" max="2" width="19.42578125" style="299" customWidth="1"/>
    <col min="3" max="16384" width="9.140625" style="299"/>
  </cols>
  <sheetData>
    <row r="1" spans="1:2">
      <c r="A1" s="136" t="s">
        <v>796</v>
      </c>
    </row>
    <row r="2" spans="1:2">
      <c r="A2" s="493" t="s">
        <v>797</v>
      </c>
    </row>
    <row r="4" spans="1:2">
      <c r="B4" s="13" t="s">
        <v>1292</v>
      </c>
    </row>
    <row r="5" spans="1:2" ht="50.25" customHeight="1">
      <c r="A5" s="733" t="s">
        <v>799</v>
      </c>
      <c r="B5" s="733" t="s">
        <v>798</v>
      </c>
    </row>
    <row r="6" spans="1:2" ht="12.75" customHeight="1">
      <c r="A6" s="749">
        <v>42735</v>
      </c>
      <c r="B6" s="750">
        <v>5360.5498586502081</v>
      </c>
    </row>
    <row r="7" spans="1:2" ht="12.75" customHeight="1">
      <c r="A7" s="749">
        <v>42825</v>
      </c>
      <c r="B7" s="750">
        <v>5005.380372951091</v>
      </c>
    </row>
    <row r="8" spans="1:2" ht="12.75" customHeight="1">
      <c r="A8" s="749">
        <v>42916</v>
      </c>
      <c r="B8" s="750">
        <v>18911.764140951622</v>
      </c>
    </row>
    <row r="9" spans="1:2" ht="12.75" customHeight="1">
      <c r="A9" s="749">
        <v>43008</v>
      </c>
      <c r="B9" s="750">
        <v>18246.356153693006</v>
      </c>
    </row>
    <row r="10" spans="1:2" ht="12.75" customHeight="1">
      <c r="A10" s="749">
        <v>43100</v>
      </c>
      <c r="B10" s="750">
        <v>17633.888775632091</v>
      </c>
    </row>
    <row r="11" spans="1:2" ht="12.75" customHeight="1">
      <c r="A11" s="749">
        <v>43190</v>
      </c>
      <c r="B11" s="750">
        <v>17240.995731634481</v>
      </c>
    </row>
    <row r="12" spans="1:2" ht="12.75" customHeight="1">
      <c r="A12" s="749">
        <v>43281</v>
      </c>
      <c r="B12" s="750">
        <v>16698.389825469505</v>
      </c>
    </row>
    <row r="13" spans="1:2" ht="12.75" customHeight="1">
      <c r="A13" s="749">
        <v>43373</v>
      </c>
      <c r="B13" s="750">
        <v>16133.227658106043</v>
      </c>
    </row>
    <row r="14" spans="1:2" ht="12.75" customHeight="1">
      <c r="A14" s="749">
        <v>43465</v>
      </c>
      <c r="B14" s="750">
        <v>15499.972177317672</v>
      </c>
    </row>
    <row r="15" spans="1:2" ht="12.75" customHeight="1">
      <c r="A15" s="749">
        <v>43555</v>
      </c>
      <c r="B15" s="750">
        <v>14762.952525051431</v>
      </c>
    </row>
    <row r="16" spans="1:2">
      <c r="A16" s="749">
        <v>43646</v>
      </c>
      <c r="B16" s="750">
        <v>14112.580264118389</v>
      </c>
    </row>
    <row r="17" spans="1:2">
      <c r="A17" s="749">
        <v>43738</v>
      </c>
      <c r="B17" s="750">
        <v>13377.254628707944</v>
      </c>
    </row>
    <row r="18" spans="1:2">
      <c r="A18" s="749">
        <v>43830</v>
      </c>
      <c r="B18" s="750">
        <v>12863.446034906099</v>
      </c>
    </row>
    <row r="19" spans="1:2">
      <c r="A19" s="749">
        <v>43921</v>
      </c>
      <c r="B19" s="750">
        <v>12442.159421328552</v>
      </c>
    </row>
    <row r="20" spans="1:2">
      <c r="A20" s="749">
        <v>44012</v>
      </c>
      <c r="B20" s="750">
        <v>12846.786085340766</v>
      </c>
    </row>
    <row r="21" spans="1:2">
      <c r="A21" s="749">
        <v>44104</v>
      </c>
      <c r="B21" s="750">
        <v>13140.129540115468</v>
      </c>
    </row>
    <row r="22" spans="1:2">
      <c r="A22" s="749">
        <v>44196</v>
      </c>
      <c r="B22" s="750">
        <v>12563.543457429161</v>
      </c>
    </row>
    <row r="23" spans="1:2">
      <c r="A23" s="749">
        <v>44286</v>
      </c>
      <c r="B23" s="750">
        <v>11828.083975048112</v>
      </c>
    </row>
    <row r="24" spans="1:2">
      <c r="A24" s="749">
        <v>44377</v>
      </c>
      <c r="B24" s="750">
        <v>11165.416486827258</v>
      </c>
    </row>
    <row r="25" spans="1:2">
      <c r="A25" s="749">
        <v>44469</v>
      </c>
      <c r="B25" s="750">
        <v>10458.457596389937</v>
      </c>
    </row>
    <row r="26" spans="1:2">
      <c r="A26" s="749">
        <v>44561</v>
      </c>
      <c r="B26" s="750">
        <v>9608.6311354436275</v>
      </c>
    </row>
    <row r="27" spans="1:2">
      <c r="A27" s="749">
        <v>44651</v>
      </c>
      <c r="B27" s="750">
        <v>8443.7301586037538</v>
      </c>
    </row>
    <row r="28" spans="1:2">
      <c r="A28" s="749">
        <v>44742</v>
      </c>
      <c r="B28" s="750">
        <v>8060.9663892759972</v>
      </c>
    </row>
    <row r="29" spans="1:2">
      <c r="A29" s="749">
        <v>44834</v>
      </c>
      <c r="B29" s="750">
        <v>7013.6522503152155</v>
      </c>
    </row>
    <row r="30" spans="1:2">
      <c r="A30" s="749">
        <v>44926</v>
      </c>
      <c r="B30" s="750">
        <v>5800.6025363328672</v>
      </c>
    </row>
    <row r="31" spans="1:2">
      <c r="A31" s="749">
        <v>45016</v>
      </c>
      <c r="B31" s="750">
        <v>4830.21774</v>
      </c>
    </row>
    <row r="32" spans="1:2">
      <c r="A32" s="749">
        <v>45107</v>
      </c>
      <c r="B32" s="750">
        <v>4182.1671299999998</v>
      </c>
    </row>
    <row r="33" spans="1:2">
      <c r="A33" s="749">
        <v>45199</v>
      </c>
      <c r="B33" s="750">
        <v>3485.3836900000001</v>
      </c>
    </row>
    <row r="34" spans="1:2">
      <c r="A34" s="749">
        <v>45291</v>
      </c>
      <c r="B34" s="750">
        <v>3575.3737800000004</v>
      </c>
    </row>
    <row r="35" spans="1:2">
      <c r="A35" s="749">
        <v>45382</v>
      </c>
      <c r="B35" s="750">
        <v>3590.4008199999994</v>
      </c>
    </row>
    <row r="36" spans="1:2">
      <c r="A36" s="749">
        <v>45473</v>
      </c>
      <c r="B36" s="750">
        <v>3775.4137700000001</v>
      </c>
    </row>
    <row r="37" spans="1:2">
      <c r="A37" s="749">
        <v>45565</v>
      </c>
      <c r="B37" s="750">
        <v>4062.9898800000001</v>
      </c>
    </row>
    <row r="38" spans="1:2">
      <c r="A38" s="749">
        <v>45657</v>
      </c>
      <c r="B38" s="750">
        <v>4119.8451499999992</v>
      </c>
    </row>
    <row r="39" spans="1:2">
      <c r="A39" s="21" t="s">
        <v>800</v>
      </c>
    </row>
    <row r="55" spans="8:8">
      <c r="H55" s="34" t="s">
        <v>962</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9" ht="15" customHeight="1">
      <c r="A1" s="574" t="s">
        <v>671</v>
      </c>
      <c r="B1" s="481"/>
      <c r="C1" s="481"/>
      <c r="G1" s="918"/>
      <c r="I1" s="482" t="s">
        <v>1630</v>
      </c>
    </row>
    <row r="2" spans="1:9" ht="15" customHeight="1">
      <c r="A2" s="495" t="s">
        <v>672</v>
      </c>
      <c r="B2" s="481"/>
      <c r="C2" s="488"/>
      <c r="I2" s="489" t="s">
        <v>1631</v>
      </c>
    </row>
    <row r="3" spans="1:9" ht="15" customHeight="1">
      <c r="A3" s="894"/>
      <c r="B3" s="481"/>
      <c r="C3" s="488"/>
      <c r="D3" s="489"/>
    </row>
    <row r="4" spans="1:9" ht="15" customHeight="1">
      <c r="A4" s="136" t="s">
        <v>673</v>
      </c>
      <c r="B4" s="481"/>
      <c r="C4" s="488"/>
      <c r="D4" s="489"/>
    </row>
    <row r="5" spans="1:9" ht="15" customHeight="1">
      <c r="A5" s="490" t="s">
        <v>674</v>
      </c>
      <c r="B5" s="481"/>
      <c r="C5" s="488"/>
      <c r="D5" s="489"/>
    </row>
    <row r="6" spans="1:9" ht="15" customHeight="1">
      <c r="A6" s="882" t="s">
        <v>1180</v>
      </c>
      <c r="B6" s="751">
        <v>45657</v>
      </c>
      <c r="C6" s="488"/>
      <c r="D6" s="489"/>
    </row>
    <row r="7" spans="1:9" ht="23.25">
      <c r="A7" s="583" t="s">
        <v>230</v>
      </c>
      <c r="B7" s="480">
        <v>3</v>
      </c>
      <c r="C7" s="584"/>
      <c r="D7" s="585"/>
    </row>
    <row r="8" spans="1:9">
      <c r="B8" s="217"/>
      <c r="C8" s="218"/>
      <c r="D8" s="216"/>
      <c r="E8" s="219"/>
    </row>
    <row r="9" spans="1:9">
      <c r="A9" s="209" t="s">
        <v>675</v>
      </c>
    </row>
    <row r="10" spans="1:9">
      <c r="A10" s="491" t="s">
        <v>676</v>
      </c>
    </row>
    <row r="11" spans="1:9" ht="12.75" customHeight="1">
      <c r="A11"/>
      <c r="B11"/>
      <c r="C11"/>
      <c r="D11" s="13" t="s">
        <v>1292</v>
      </c>
    </row>
    <row r="12" spans="1:9" ht="44.25" customHeight="1">
      <c r="A12" s="873"/>
      <c r="B12" s="873"/>
      <c r="C12" s="1277" t="s">
        <v>333</v>
      </c>
      <c r="D12" s="1277"/>
    </row>
    <row r="13" spans="1:9" ht="22.5" customHeight="1">
      <c r="A13" s="1277" t="s">
        <v>233</v>
      </c>
      <c r="B13" s="478" t="s">
        <v>231</v>
      </c>
      <c r="C13" s="1277" t="s">
        <v>232</v>
      </c>
      <c r="D13" s="1277" t="s">
        <v>1179</v>
      </c>
    </row>
    <row r="14" spans="1:9" ht="22.5" customHeight="1">
      <c r="A14" s="1279"/>
      <c r="B14" s="878">
        <v>45657</v>
      </c>
      <c r="C14" s="1277"/>
      <c r="D14" s="1277"/>
      <c r="E14" s="310"/>
    </row>
    <row r="15" spans="1:9" ht="15">
      <c r="A15" s="428" t="s">
        <v>234</v>
      </c>
      <c r="B15" s="425">
        <v>542.97577000000001</v>
      </c>
      <c r="C15" s="426">
        <v>-9.2106419306404327E-2</v>
      </c>
      <c r="D15" s="425">
        <v>-55.085260000000062</v>
      </c>
      <c r="F15" s="52"/>
    </row>
    <row r="16" spans="1:9">
      <c r="A16" s="428" t="s">
        <v>235</v>
      </c>
      <c r="B16" s="425">
        <v>16186.10203</v>
      </c>
      <c r="C16" s="426">
        <v>0.44348957429193281</v>
      </c>
      <c r="D16" s="425">
        <v>4972.9264600000006</v>
      </c>
    </row>
    <row r="17" spans="1:6" ht="22.5">
      <c r="A17" s="431" t="s">
        <v>236</v>
      </c>
      <c r="B17" s="425">
        <v>21.06475</v>
      </c>
      <c r="C17" s="426">
        <v>-0.16638008374685032</v>
      </c>
      <c r="D17" s="425">
        <v>-4.2042599999999979</v>
      </c>
      <c r="F17" s="52"/>
    </row>
    <row r="18" spans="1:6">
      <c r="A18" s="586" t="s">
        <v>238</v>
      </c>
      <c r="B18" s="587">
        <v>16750.14255</v>
      </c>
      <c r="C18" s="588">
        <v>0.41512563774301292</v>
      </c>
      <c r="D18" s="587">
        <v>4913.6369400000003</v>
      </c>
    </row>
    <row r="19" spans="1:6">
      <c r="A19" s="428" t="s">
        <v>237</v>
      </c>
      <c r="B19" s="429">
        <v>7576.7094299999999</v>
      </c>
      <c r="C19" s="430">
        <v>9.7773726144653628E-2</v>
      </c>
      <c r="D19" s="429">
        <v>674.82313999999951</v>
      </c>
    </row>
    <row r="20" spans="1:6">
      <c r="A20" s="428" t="s">
        <v>243</v>
      </c>
      <c r="B20" s="425">
        <v>0</v>
      </c>
      <c r="C20" s="872">
        <v>0</v>
      </c>
      <c r="D20" s="479">
        <v>0</v>
      </c>
    </row>
    <row r="21" spans="1:6">
      <c r="A21" s="428" t="s">
        <v>239</v>
      </c>
      <c r="B21" s="425">
        <v>161.63589999999999</v>
      </c>
      <c r="C21" s="426">
        <v>-0.32881335268435169</v>
      </c>
      <c r="D21" s="425">
        <v>-79.185190000000006</v>
      </c>
    </row>
    <row r="22" spans="1:6">
      <c r="A22" s="428" t="s">
        <v>240</v>
      </c>
      <c r="B22" s="425">
        <v>8795.0103799999997</v>
      </c>
      <c r="C22" s="426">
        <v>0.91431182955402002</v>
      </c>
      <c r="D22" s="425">
        <v>4200.6646499999997</v>
      </c>
    </row>
    <row r="23" spans="1:6" ht="22.5">
      <c r="A23" s="431" t="s">
        <v>241</v>
      </c>
      <c r="B23" s="425">
        <v>216.78685999999999</v>
      </c>
      <c r="C23" s="426">
        <v>1.1798030215429476</v>
      </c>
      <c r="D23" s="425">
        <v>117.33435999999999</v>
      </c>
    </row>
    <row r="24" spans="1:6">
      <c r="A24" s="586" t="s">
        <v>242</v>
      </c>
      <c r="B24" s="589">
        <v>16750.14257</v>
      </c>
      <c r="C24" s="590">
        <v>0.41512563943270075</v>
      </c>
      <c r="D24" s="589">
        <v>4913.6369599999998</v>
      </c>
    </row>
    <row r="25" spans="1:6">
      <c r="A25" s="21" t="s">
        <v>259</v>
      </c>
    </row>
    <row r="26" spans="1:6">
      <c r="A26" s="21"/>
    </row>
    <row r="27" spans="1:6">
      <c r="A27" s="210" t="s">
        <v>677</v>
      </c>
    </row>
    <row r="28" spans="1:6">
      <c r="A28" s="492" t="s">
        <v>678</v>
      </c>
    </row>
    <row r="29" spans="1:6">
      <c r="D29" s="13" t="s">
        <v>1292</v>
      </c>
    </row>
    <row r="30" spans="1:6" ht="47.25" customHeight="1">
      <c r="A30" s="874"/>
      <c r="B30" s="874"/>
      <c r="C30" s="1278" t="s">
        <v>353</v>
      </c>
      <c r="D30" s="1278"/>
    </row>
    <row r="31" spans="1:6" ht="24" customHeight="1">
      <c r="A31" s="1277" t="s">
        <v>233</v>
      </c>
      <c r="B31" s="478" t="s">
        <v>245</v>
      </c>
      <c r="C31" s="1277" t="s">
        <v>232</v>
      </c>
      <c r="D31" s="1277" t="s">
        <v>1179</v>
      </c>
    </row>
    <row r="32" spans="1:6" ht="24">
      <c r="A32" s="1279"/>
      <c r="B32" s="878" t="s">
        <v>1632</v>
      </c>
      <c r="C32" s="1277"/>
      <c r="D32" s="1277"/>
    </row>
    <row r="33" spans="1:4">
      <c r="A33" s="431" t="s">
        <v>246</v>
      </c>
      <c r="B33" s="483">
        <v>1326.7955099999999</v>
      </c>
      <c r="C33" s="426">
        <v>0.73492297082007363</v>
      </c>
      <c r="D33" s="425">
        <v>562.03791999999987</v>
      </c>
    </row>
    <row r="34" spans="1:4">
      <c r="A34" s="431" t="s">
        <v>247</v>
      </c>
      <c r="B34" s="483">
        <v>347.16446999999999</v>
      </c>
      <c r="C34" s="426">
        <v>0.87220640858421128</v>
      </c>
      <c r="D34" s="425">
        <v>161.73380999999998</v>
      </c>
    </row>
    <row r="35" spans="1:4">
      <c r="A35" s="431" t="s">
        <v>248</v>
      </c>
      <c r="B35" s="483">
        <v>979.63103999999998</v>
      </c>
      <c r="C35" s="426">
        <v>0.69098136004138466</v>
      </c>
      <c r="D35" s="425">
        <v>400.30411000000004</v>
      </c>
    </row>
    <row r="36" spans="1:4">
      <c r="A36" s="431" t="s">
        <v>249</v>
      </c>
      <c r="B36" s="483">
        <v>1034.6896200000001</v>
      </c>
      <c r="C36" s="426">
        <v>0.32852352574652299</v>
      </c>
      <c r="D36" s="425">
        <v>255.86290000000008</v>
      </c>
    </row>
    <row r="37" spans="1:4">
      <c r="A37" s="431" t="s">
        <v>250</v>
      </c>
      <c r="B37" s="483">
        <v>528.43451000000005</v>
      </c>
      <c r="C37" s="426">
        <v>0.81204028995689104</v>
      </c>
      <c r="D37" s="425">
        <v>236.81047000000001</v>
      </c>
    </row>
    <row r="38" spans="1:4" ht="22.5">
      <c r="A38" s="431" t="s">
        <v>251</v>
      </c>
      <c r="B38" s="483">
        <v>506.25511</v>
      </c>
      <c r="C38" s="484">
        <v>3.910575779262946E-2</v>
      </c>
      <c r="D38" s="425">
        <v>19.052429999999958</v>
      </c>
    </row>
    <row r="39" spans="1:4">
      <c r="A39" s="431" t="s">
        <v>253</v>
      </c>
      <c r="B39" s="483">
        <v>22.912240000000001</v>
      </c>
      <c r="C39" s="426">
        <v>-0.84003844845622522</v>
      </c>
      <c r="D39" s="425">
        <v>-120.32368</v>
      </c>
    </row>
    <row r="40" spans="1:4">
      <c r="A40" s="431" t="s">
        <v>252</v>
      </c>
      <c r="B40" s="483">
        <v>1059.2398799999999</v>
      </c>
      <c r="C40" s="426">
        <v>0.23184659435500096</v>
      </c>
      <c r="D40" s="425">
        <v>199.3601799999999</v>
      </c>
    </row>
    <row r="41" spans="1:4" ht="22.5">
      <c r="A41" s="431" t="s">
        <v>254</v>
      </c>
      <c r="B41" s="483">
        <v>-1036.32764</v>
      </c>
      <c r="C41" s="484">
        <v>0.44608474799013814</v>
      </c>
      <c r="D41" s="425">
        <v>-319.68385999999998</v>
      </c>
    </row>
    <row r="42" spans="1:4">
      <c r="A42" s="431" t="s">
        <v>256</v>
      </c>
      <c r="B42" s="483">
        <v>2384.3973999999998</v>
      </c>
      <c r="C42" s="426">
        <v>0.41354565091977807</v>
      </c>
      <c r="D42" s="425">
        <v>697.5771699999998</v>
      </c>
    </row>
    <row r="43" spans="1:4">
      <c r="A43" s="431" t="s">
        <v>255</v>
      </c>
      <c r="B43" s="483">
        <v>1934.8388599999998</v>
      </c>
      <c r="C43" s="426">
        <v>0.44722049189548868</v>
      </c>
      <c r="D43" s="425">
        <v>597.90445999999997</v>
      </c>
    </row>
    <row r="44" spans="1:4" ht="22.5">
      <c r="A44" s="431" t="s">
        <v>257</v>
      </c>
      <c r="B44" s="483">
        <v>449.55849999999998</v>
      </c>
      <c r="C44" s="484">
        <v>0.28487198238351058</v>
      </c>
      <c r="D44" s="425">
        <v>99.672669999999982</v>
      </c>
    </row>
    <row r="45" spans="1:4">
      <c r="A45" s="431" t="s">
        <v>260</v>
      </c>
      <c r="B45" s="483">
        <v>56.125259999999997</v>
      </c>
      <c r="C45" s="484">
        <v>-1.208602635821482E-2</v>
      </c>
      <c r="D45" s="425">
        <v>-0.68663000000000096</v>
      </c>
    </row>
    <row r="46" spans="1:4" ht="21.75">
      <c r="A46" s="591" t="s">
        <v>258</v>
      </c>
      <c r="B46" s="592">
        <v>393.43326999999999</v>
      </c>
      <c r="C46" s="593">
        <v>0.34243689493511431</v>
      </c>
      <c r="D46" s="587">
        <v>100.35933</v>
      </c>
    </row>
    <row r="47" spans="1:4">
      <c r="A47" s="21" t="s">
        <v>259</v>
      </c>
    </row>
    <row r="49" spans="1:5">
      <c r="A49" s="210" t="s">
        <v>1032</v>
      </c>
    </row>
    <row r="50" spans="1:5">
      <c r="A50" s="492" t="s">
        <v>680</v>
      </c>
    </row>
    <row r="51" spans="1:5">
      <c r="B51" s="64"/>
      <c r="C51" s="13" t="s">
        <v>1292</v>
      </c>
    </row>
    <row r="52" spans="1:5" ht="22.5">
      <c r="A52" s="1277" t="s">
        <v>233</v>
      </c>
      <c r="B52" s="478" t="s">
        <v>245</v>
      </c>
      <c r="C52" s="881" t="s">
        <v>32</v>
      </c>
      <c r="D52" s="1224"/>
      <c r="E52" s="1224"/>
    </row>
    <row r="53" spans="1:5" ht="24">
      <c r="A53" s="1279"/>
      <c r="B53" s="878" t="s">
        <v>1632</v>
      </c>
      <c r="C53" s="885" t="s">
        <v>30</v>
      </c>
      <c r="D53" s="1224"/>
      <c r="E53" s="1224"/>
    </row>
    <row r="54" spans="1:5">
      <c r="A54" s="485" t="s">
        <v>261</v>
      </c>
      <c r="B54" s="486">
        <v>72467.793139999994</v>
      </c>
      <c r="C54" s="426">
        <f>B54/B$57</f>
        <v>0.87507525053698543</v>
      </c>
      <c r="D54" s="212"/>
      <c r="E54" s="213"/>
    </row>
    <row r="55" spans="1:5" ht="22.5">
      <c r="A55" s="431" t="s">
        <v>262</v>
      </c>
      <c r="B55" s="486">
        <v>0</v>
      </c>
      <c r="C55" s="426">
        <f t="shared" ref="C55:C56" si="0">B55/B$57</f>
        <v>0</v>
      </c>
      <c r="D55" s="212"/>
      <c r="E55" s="213"/>
    </row>
    <row r="56" spans="1:5" ht="22.5">
      <c r="A56" s="431" t="s">
        <v>263</v>
      </c>
      <c r="B56" s="486">
        <v>10345.419889999999</v>
      </c>
      <c r="C56" s="426">
        <f t="shared" si="0"/>
        <v>0.12492474946301452</v>
      </c>
      <c r="D56" s="212"/>
      <c r="E56" s="213"/>
    </row>
    <row r="57" spans="1:5">
      <c r="A57" s="594" t="s">
        <v>264</v>
      </c>
      <c r="B57" s="595">
        <v>82813.213029999999</v>
      </c>
      <c r="C57" s="593">
        <f>SUM(C54:C56)</f>
        <v>1</v>
      </c>
      <c r="D57" s="214"/>
      <c r="E57" s="215"/>
    </row>
    <row r="58" spans="1:5">
      <c r="A58" s="21" t="s">
        <v>244</v>
      </c>
      <c r="C58" s="883"/>
    </row>
    <row r="59" spans="1:5">
      <c r="A59" s="21"/>
    </row>
    <row r="60" spans="1:5">
      <c r="A60" s="210" t="s">
        <v>681</v>
      </c>
    </row>
    <row r="61" spans="1:5">
      <c r="A61" s="492" t="s">
        <v>682</v>
      </c>
    </row>
    <row r="62" spans="1:5">
      <c r="A62" s="21"/>
      <c r="B62" s="64"/>
      <c r="C62" s="13" t="s">
        <v>1292</v>
      </c>
    </row>
    <row r="63" spans="1:5" ht="22.5">
      <c r="A63" s="1277" t="s">
        <v>233</v>
      </c>
      <c r="B63" s="478" t="s">
        <v>231</v>
      </c>
      <c r="C63" s="881" t="s">
        <v>32</v>
      </c>
    </row>
    <row r="64" spans="1:5">
      <c r="A64" s="1279"/>
      <c r="B64" s="878">
        <v>45657</v>
      </c>
      <c r="C64" s="885" t="s">
        <v>30</v>
      </c>
    </row>
    <row r="65" spans="1:9">
      <c r="A65" s="485" t="s">
        <v>265</v>
      </c>
      <c r="B65" s="486">
        <v>10401.0597</v>
      </c>
      <c r="C65" s="426">
        <f>B65/B$68</f>
        <v>0.84981437859700404</v>
      </c>
    </row>
    <row r="66" spans="1:9" ht="22.5">
      <c r="A66" s="431" t="s">
        <v>262</v>
      </c>
      <c r="B66" s="486">
        <v>0</v>
      </c>
      <c r="C66" s="426">
        <f t="shared" ref="C66:C67" si="1">B66/B$68</f>
        <v>0</v>
      </c>
    </row>
    <row r="67" spans="1:9" ht="22.5">
      <c r="A67" s="431" t="s">
        <v>263</v>
      </c>
      <c r="B67" s="486">
        <v>1838.1538999999998</v>
      </c>
      <c r="C67" s="426">
        <f t="shared" si="1"/>
        <v>0.15018562140299602</v>
      </c>
    </row>
    <row r="68" spans="1:9">
      <c r="A68" s="594" t="s">
        <v>266</v>
      </c>
      <c r="B68" s="595">
        <v>12239.213599999999</v>
      </c>
      <c r="C68" s="593">
        <f>SUM(C65:C67)</f>
        <v>1</v>
      </c>
    </row>
    <row r="69" spans="1:9">
      <c r="A69" s="21" t="s">
        <v>259</v>
      </c>
      <c r="C69" s="884"/>
    </row>
    <row r="70" spans="1:9" ht="22.5" customHeight="1">
      <c r="A70" s="1275" t="s">
        <v>1700</v>
      </c>
      <c r="B70" s="1275"/>
      <c r="C70" s="1275"/>
      <c r="D70" s="1275"/>
      <c r="E70" s="1275"/>
    </row>
    <row r="71" spans="1:9" ht="24" customHeight="1">
      <c r="A71" s="1276" t="s">
        <v>1701</v>
      </c>
      <c r="B71" s="1276"/>
      <c r="C71" s="1276"/>
      <c r="D71" s="1276"/>
      <c r="E71" s="1276"/>
    </row>
    <row r="72" spans="1:9">
      <c r="A72" s="580" t="s">
        <v>81</v>
      </c>
      <c r="I72" s="34" t="s">
        <v>963</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32" customWidth="1"/>
    <col min="2" max="2" width="19.42578125" style="732" customWidth="1"/>
    <col min="3" max="16384" width="9.140625" style="732"/>
  </cols>
  <sheetData>
    <row r="1" spans="1:7" ht="12.75">
      <c r="A1" s="136" t="s">
        <v>801</v>
      </c>
      <c r="G1" s="55"/>
    </row>
    <row r="2" spans="1:7">
      <c r="A2" s="493" t="s">
        <v>802</v>
      </c>
    </row>
    <row r="4" spans="1:7">
      <c r="B4" s="13" t="s">
        <v>1292</v>
      </c>
    </row>
    <row r="5" spans="1:7" ht="48">
      <c r="A5" s="736" t="s">
        <v>799</v>
      </c>
      <c r="B5" s="736" t="s">
        <v>803</v>
      </c>
    </row>
    <row r="6" spans="1:7">
      <c r="A6" s="735">
        <v>42735</v>
      </c>
      <c r="B6" s="734">
        <v>159731.2424712987</v>
      </c>
    </row>
    <row r="7" spans="1:7">
      <c r="A7" s="735">
        <v>42825</v>
      </c>
      <c r="B7" s="734">
        <v>152142.7703311434</v>
      </c>
    </row>
    <row r="8" spans="1:7">
      <c r="A8" s="735">
        <v>42916</v>
      </c>
      <c r="B8" s="734">
        <v>116428.2208043002</v>
      </c>
    </row>
    <row r="9" spans="1:7">
      <c r="A9" s="735">
        <v>43008</v>
      </c>
      <c r="B9" s="734">
        <v>118674.3446187537</v>
      </c>
    </row>
    <row r="10" spans="1:7">
      <c r="A10" s="735">
        <v>43100</v>
      </c>
      <c r="B10" s="734">
        <v>146958.99762028002</v>
      </c>
    </row>
    <row r="11" spans="1:7">
      <c r="A11" s="735">
        <v>43190</v>
      </c>
      <c r="B11" s="734">
        <v>119567.87473754065</v>
      </c>
    </row>
    <row r="12" spans="1:7">
      <c r="A12" s="735">
        <v>43281</v>
      </c>
      <c r="B12" s="734">
        <v>112576.96625788041</v>
      </c>
    </row>
    <row r="13" spans="1:7">
      <c r="A13" s="735">
        <v>43373</v>
      </c>
      <c r="B13" s="734">
        <v>107630.01178445814</v>
      </c>
    </row>
    <row r="14" spans="1:7">
      <c r="A14" s="735">
        <v>43465</v>
      </c>
      <c r="B14" s="734">
        <v>150092.2386395912</v>
      </c>
    </row>
    <row r="15" spans="1:7">
      <c r="A15" s="735">
        <v>43555</v>
      </c>
      <c r="B15" s="734">
        <v>148003.31107704557</v>
      </c>
    </row>
    <row r="16" spans="1:7">
      <c r="A16" s="735" t="s">
        <v>806</v>
      </c>
      <c r="B16" s="734">
        <v>127856.52876766871</v>
      </c>
    </row>
    <row r="17" spans="1:2">
      <c r="A17" s="735">
        <v>43738</v>
      </c>
      <c r="B17" s="734">
        <v>157048.07618289202</v>
      </c>
    </row>
    <row r="18" spans="1:2">
      <c r="A18" s="735">
        <v>43830</v>
      </c>
      <c r="B18" s="734">
        <v>168550.04707545295</v>
      </c>
    </row>
    <row r="19" spans="1:2">
      <c r="A19" s="735">
        <v>43921</v>
      </c>
      <c r="B19" s="734">
        <v>167446.26327029002</v>
      </c>
    </row>
    <row r="20" spans="1:2">
      <c r="A20" s="735">
        <v>44012</v>
      </c>
      <c r="B20" s="734">
        <v>203899.62697723808</v>
      </c>
    </row>
    <row r="21" spans="1:2">
      <c r="A21" s="735">
        <v>44104</v>
      </c>
      <c r="B21" s="734">
        <v>177869.08103258343</v>
      </c>
    </row>
    <row r="22" spans="1:2">
      <c r="A22" s="735">
        <v>44196</v>
      </c>
      <c r="B22" s="734">
        <v>241493.62867476273</v>
      </c>
    </row>
    <row r="23" spans="1:2">
      <c r="A23" s="735">
        <v>44286</v>
      </c>
      <c r="B23" s="734">
        <v>237645.01494060655</v>
      </c>
    </row>
    <row r="24" spans="1:2">
      <c r="A24" s="735">
        <v>44377</v>
      </c>
      <c r="B24" s="734">
        <v>240655.43032848896</v>
      </c>
    </row>
    <row r="25" spans="1:2">
      <c r="A25" s="735">
        <v>44469</v>
      </c>
      <c r="B25" s="734">
        <v>229136.77986196824</v>
      </c>
    </row>
    <row r="26" spans="1:2">
      <c r="A26" s="735">
        <v>44561</v>
      </c>
      <c r="B26" s="734">
        <v>273254.65849625051</v>
      </c>
    </row>
    <row r="27" spans="1:2">
      <c r="A27" s="735">
        <v>44651</v>
      </c>
      <c r="B27" s="734">
        <v>278508.74748423917</v>
      </c>
    </row>
    <row r="28" spans="1:2">
      <c r="A28" s="735">
        <v>44742</v>
      </c>
      <c r="B28" s="734">
        <v>266351.77529232198</v>
      </c>
    </row>
    <row r="29" spans="1:2">
      <c r="A29" s="735">
        <v>44834</v>
      </c>
      <c r="B29" s="734">
        <v>265029.92544163507</v>
      </c>
    </row>
    <row r="30" spans="1:2">
      <c r="A30" s="735">
        <v>44926</v>
      </c>
      <c r="B30" s="734">
        <v>263543.03537062841</v>
      </c>
    </row>
    <row r="31" spans="1:2">
      <c r="A31" s="735">
        <v>45016</v>
      </c>
      <c r="B31" s="734">
        <v>244156.93771999999</v>
      </c>
    </row>
    <row r="32" spans="1:2">
      <c r="A32" s="735">
        <v>45107</v>
      </c>
      <c r="B32" s="734">
        <v>234053.524</v>
      </c>
    </row>
    <row r="33" spans="1:2">
      <c r="A33" s="735">
        <v>45199</v>
      </c>
      <c r="B33" s="734">
        <v>224970.11106000002</v>
      </c>
    </row>
    <row r="34" spans="1:2">
      <c r="A34" s="735">
        <v>45291</v>
      </c>
      <c r="B34" s="734">
        <v>323570.09602</v>
      </c>
    </row>
    <row r="35" spans="1:2">
      <c r="A35" s="735">
        <v>45382</v>
      </c>
      <c r="B35" s="734">
        <v>269463.70104999997</v>
      </c>
    </row>
    <row r="36" spans="1:2">
      <c r="A36" s="735">
        <v>45473</v>
      </c>
      <c r="B36" s="734">
        <v>288421.93462999997</v>
      </c>
    </row>
    <row r="37" spans="1:2">
      <c r="A37" s="735">
        <v>45565</v>
      </c>
      <c r="B37" s="734">
        <v>275411.49316000001</v>
      </c>
    </row>
    <row r="38" spans="1:2">
      <c r="A38" s="735">
        <v>45657</v>
      </c>
      <c r="B38" s="734">
        <v>324816.36470999999</v>
      </c>
    </row>
    <row r="39" spans="1:2">
      <c r="A39" s="21" t="s">
        <v>800</v>
      </c>
    </row>
    <row r="60" spans="8:8">
      <c r="H60" s="34" t="s">
        <v>1739</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9" t="s">
        <v>700</v>
      </c>
      <c r="D1" s="126" t="str">
        <f>Naslovnica!A20</f>
        <v>Siječanj 2025.</v>
      </c>
    </row>
    <row r="2" spans="1:13" ht="12.75" customHeight="1">
      <c r="A2" s="520" t="s">
        <v>701</v>
      </c>
      <c r="D2" s="498" t="str">
        <f>Naslovnica!A24</f>
        <v>January 2025</v>
      </c>
    </row>
    <row r="3" spans="1:13" ht="12.75" customHeight="1"/>
    <row r="4" spans="1:13" ht="12.75" customHeight="1">
      <c r="D4" s="13" t="s">
        <v>1292</v>
      </c>
      <c r="E4" s="283"/>
      <c r="F4" s="283"/>
      <c r="G4" s="283"/>
      <c r="J4" s="283"/>
      <c r="K4" s="283"/>
      <c r="L4" s="283"/>
      <c r="M4" s="283"/>
    </row>
    <row r="5" spans="1:13" ht="31.5" customHeight="1">
      <c r="A5" s="707"/>
      <c r="B5" s="708" t="str">
        <f>D1</f>
        <v>Siječanj 2025.</v>
      </c>
      <c r="C5" s="709" t="s">
        <v>609</v>
      </c>
      <c r="D5" s="709" t="s">
        <v>18</v>
      </c>
      <c r="E5" s="281"/>
      <c r="F5" s="282"/>
      <c r="G5" s="282"/>
      <c r="H5" s="281"/>
      <c r="I5" s="281"/>
      <c r="J5" s="281"/>
      <c r="K5" s="1150"/>
      <c r="L5" s="1150"/>
      <c r="M5" s="1150"/>
    </row>
    <row r="6" spans="1:13" s="247" customFormat="1" ht="24">
      <c r="A6" s="707"/>
      <c r="B6" s="710" t="str">
        <f>D2</f>
        <v>January 2025</v>
      </c>
      <c r="C6" s="710" t="s">
        <v>45</v>
      </c>
      <c r="D6" s="725" t="s">
        <v>225</v>
      </c>
      <c r="E6" s="281"/>
      <c r="F6" s="282"/>
      <c r="G6" s="282"/>
      <c r="H6" s="281"/>
      <c r="I6" s="281"/>
      <c r="J6" s="281"/>
      <c r="K6" s="1150"/>
      <c r="L6" s="1150"/>
      <c r="M6" s="1150"/>
    </row>
    <row r="7" spans="1:13" ht="24">
      <c r="A7" s="711" t="s">
        <v>747</v>
      </c>
      <c r="B7" s="712">
        <v>5263.5360286727546</v>
      </c>
      <c r="C7" s="712">
        <v>946.48280999997223</v>
      </c>
      <c r="D7" s="712"/>
      <c r="E7" s="275"/>
      <c r="F7" s="282"/>
      <c r="G7" s="698"/>
      <c r="H7" s="275"/>
      <c r="I7" s="275"/>
      <c r="J7" s="275"/>
      <c r="K7" s="1150"/>
      <c r="L7" s="1150"/>
      <c r="M7" s="1150"/>
    </row>
    <row r="8" spans="1:13" s="247" customFormat="1">
      <c r="A8" s="713" t="s">
        <v>865</v>
      </c>
      <c r="B8" s="714"/>
      <c r="C8" s="714"/>
      <c r="D8" s="714"/>
      <c r="E8" s="275"/>
      <c r="F8" s="275"/>
      <c r="G8" s="275"/>
      <c r="H8" s="275"/>
      <c r="I8" s="275"/>
      <c r="J8" s="275"/>
      <c r="K8" s="275"/>
      <c r="L8" s="275"/>
      <c r="M8" s="275"/>
    </row>
    <row r="9" spans="1:13" s="247" customFormat="1">
      <c r="A9" s="715" t="s">
        <v>748</v>
      </c>
      <c r="B9" s="712">
        <v>132038.72074999998</v>
      </c>
      <c r="C9" s="712">
        <v>-4517.2818800000241</v>
      </c>
      <c r="D9" s="712">
        <v>132038.72074999998</v>
      </c>
      <c r="E9" s="275"/>
      <c r="F9" s="275"/>
      <c r="G9" s="275"/>
      <c r="H9" s="275"/>
      <c r="I9" s="275"/>
      <c r="J9" s="275"/>
      <c r="K9" s="275"/>
      <c r="L9" s="275"/>
      <c r="M9" s="275"/>
    </row>
    <row r="10" spans="1:13" s="247" customFormat="1">
      <c r="A10" s="715" t="s">
        <v>749</v>
      </c>
      <c r="B10" s="712">
        <v>52988.678029999995</v>
      </c>
      <c r="C10" s="712">
        <v>-1554.0338900000061</v>
      </c>
      <c r="D10" s="712">
        <v>52988.678029999995</v>
      </c>
      <c r="E10" s="275"/>
      <c r="F10" s="275"/>
      <c r="G10" s="275"/>
      <c r="H10" s="275"/>
      <c r="I10" s="275"/>
      <c r="J10" s="275"/>
      <c r="K10" s="275"/>
      <c r="L10" s="275"/>
      <c r="M10" s="275"/>
    </row>
    <row r="11" spans="1:13" s="247" customFormat="1" ht="24">
      <c r="A11" s="716" t="s">
        <v>750</v>
      </c>
      <c r="B11" s="712">
        <v>3496.2842000000001</v>
      </c>
      <c r="C11" s="712">
        <v>-628.07744000000002</v>
      </c>
      <c r="D11" s="712">
        <v>3496.2842000000001</v>
      </c>
      <c r="E11" s="275"/>
      <c r="F11" s="275"/>
      <c r="G11" s="275"/>
      <c r="H11" s="275"/>
      <c r="I11" s="275"/>
      <c r="J11" s="275"/>
      <c r="K11" s="275"/>
      <c r="L11" s="275"/>
      <c r="M11" s="275"/>
    </row>
    <row r="12" spans="1:13" s="247" customFormat="1">
      <c r="A12" s="715" t="s">
        <v>751</v>
      </c>
      <c r="B12" s="712">
        <v>433.93576000000002</v>
      </c>
      <c r="C12" s="712">
        <v>62.993690000000015</v>
      </c>
      <c r="D12" s="712">
        <v>433.93576000000002</v>
      </c>
      <c r="E12" s="275"/>
      <c r="F12" s="275"/>
      <c r="G12" s="275"/>
      <c r="H12" s="275"/>
      <c r="I12" s="275"/>
      <c r="J12" s="275"/>
      <c r="K12" s="275"/>
      <c r="L12" s="275"/>
      <c r="M12" s="275"/>
    </row>
    <row r="13" spans="1:13" s="247" customFormat="1">
      <c r="A13" s="716" t="s">
        <v>752</v>
      </c>
      <c r="B13" s="712">
        <v>109.64111</v>
      </c>
      <c r="C13" s="712">
        <v>-19.934509999999989</v>
      </c>
      <c r="D13" s="712">
        <v>109.64111</v>
      </c>
      <c r="E13" s="275"/>
      <c r="F13" s="275"/>
      <c r="G13" s="275"/>
      <c r="H13" s="275"/>
      <c r="I13" s="275"/>
      <c r="J13" s="275"/>
      <c r="K13" s="275"/>
      <c r="L13" s="275"/>
      <c r="M13" s="275"/>
    </row>
    <row r="14" spans="1:13" s="1008" customFormat="1" ht="24">
      <c r="A14" s="716" t="s">
        <v>1328</v>
      </c>
      <c r="B14" s="712">
        <v>0</v>
      </c>
      <c r="C14" s="712">
        <v>0</v>
      </c>
      <c r="D14" s="712">
        <v>0</v>
      </c>
      <c r="E14" s="1022"/>
      <c r="F14" s="1022"/>
      <c r="G14" s="1022"/>
      <c r="H14" s="1022"/>
      <c r="I14" s="1022"/>
      <c r="J14" s="1022"/>
      <c r="K14" s="1022"/>
      <c r="L14" s="1022"/>
      <c r="M14" s="1022"/>
    </row>
    <row r="15" spans="1:13" s="1008" customFormat="1" ht="24">
      <c r="A15" s="716" t="s">
        <v>1329</v>
      </c>
      <c r="B15" s="1023">
        <v>6.3000000000000003E-4</v>
      </c>
      <c r="C15" s="1023">
        <v>-7.5999999999999993E-4</v>
      </c>
      <c r="D15" s="1023">
        <v>6.3000000000000003E-4</v>
      </c>
      <c r="E15" s="1022"/>
      <c r="F15" s="1022"/>
      <c r="G15" s="1022"/>
      <c r="H15" s="1022"/>
      <c r="I15" s="1022"/>
      <c r="J15" s="1022"/>
      <c r="K15" s="1022"/>
      <c r="L15" s="1022"/>
      <c r="M15" s="1022"/>
    </row>
    <row r="16" spans="1:13" s="247" customFormat="1">
      <c r="A16" s="904" t="s">
        <v>753</v>
      </c>
      <c r="B16" s="905">
        <v>189067.26047999997</v>
      </c>
      <c r="C16" s="905">
        <v>-6656.3347900000299</v>
      </c>
      <c r="D16" s="905">
        <v>189067.26047999997</v>
      </c>
      <c r="E16" s="275"/>
      <c r="F16" s="275"/>
      <c r="G16" s="275"/>
      <c r="H16" s="275"/>
      <c r="I16" s="275"/>
      <c r="J16" s="275"/>
      <c r="K16" s="275"/>
      <c r="L16" s="275"/>
      <c r="M16" s="275"/>
    </row>
    <row r="17" spans="1:14" s="247" customFormat="1">
      <c r="A17" s="713" t="s">
        <v>754</v>
      </c>
      <c r="B17" s="712"/>
      <c r="C17" s="712"/>
      <c r="D17" s="712"/>
      <c r="E17" s="275"/>
      <c r="F17" s="275"/>
      <c r="G17" s="275"/>
      <c r="H17" s="275"/>
      <c r="I17" s="275"/>
      <c r="J17" s="275"/>
      <c r="K17" s="275"/>
      <c r="L17" s="275"/>
      <c r="M17" s="275"/>
    </row>
    <row r="18" spans="1:14" s="247" customFormat="1">
      <c r="A18" s="715" t="s">
        <v>755</v>
      </c>
      <c r="B18" s="712">
        <v>0.53642000000000001</v>
      </c>
      <c r="C18" s="712">
        <v>2.9669999999999974E-2</v>
      </c>
      <c r="D18" s="712">
        <v>0.53642000000000001</v>
      </c>
      <c r="E18" s="275"/>
      <c r="F18" s="275"/>
      <c r="G18" s="275"/>
      <c r="H18" s="275"/>
      <c r="I18" s="275"/>
      <c r="J18" s="275"/>
      <c r="K18" s="275"/>
      <c r="L18" s="275"/>
      <c r="M18" s="275"/>
    </row>
    <row r="19" spans="1:14" s="247" customFormat="1">
      <c r="A19" s="717" t="s">
        <v>756</v>
      </c>
      <c r="B19" s="712">
        <v>0</v>
      </c>
      <c r="C19" s="712">
        <v>0</v>
      </c>
      <c r="D19" s="712">
        <v>0</v>
      </c>
      <c r="E19" s="275"/>
      <c r="F19" s="275"/>
      <c r="G19" s="275"/>
      <c r="H19" s="275"/>
      <c r="I19" s="275"/>
      <c r="J19" s="275"/>
      <c r="K19" s="275"/>
      <c r="L19" s="275"/>
      <c r="M19" s="275"/>
    </row>
    <row r="20" spans="1:14" s="247" customFormat="1">
      <c r="A20" s="717" t="s">
        <v>757</v>
      </c>
      <c r="B20" s="718">
        <v>0.53642000000000001</v>
      </c>
      <c r="C20" s="718">
        <v>2.9669999999999974E-2</v>
      </c>
      <c r="D20" s="712">
        <v>0.53642000000000001</v>
      </c>
      <c r="E20" s="275"/>
      <c r="F20" s="275"/>
      <c r="G20" s="275"/>
      <c r="H20" s="275"/>
      <c r="I20" s="275"/>
      <c r="J20" s="275"/>
      <c r="K20" s="275"/>
      <c r="L20" s="275"/>
      <c r="M20" s="275"/>
    </row>
    <row r="21" spans="1:14" s="247" customFormat="1">
      <c r="A21" s="715" t="s">
        <v>758</v>
      </c>
      <c r="B21" s="712">
        <v>152594.55147000001</v>
      </c>
      <c r="C21" s="712">
        <v>5658.3716199999908</v>
      </c>
      <c r="D21" s="712">
        <v>152594.55147000001</v>
      </c>
      <c r="E21" s="275"/>
      <c r="F21" s="275"/>
      <c r="G21" s="275"/>
      <c r="H21" s="275"/>
      <c r="I21" s="275"/>
      <c r="J21" s="275"/>
      <c r="K21" s="275"/>
      <c r="L21" s="275"/>
      <c r="M21" s="275"/>
    </row>
    <row r="22" spans="1:14" s="247" customFormat="1">
      <c r="A22" s="717" t="s">
        <v>759</v>
      </c>
      <c r="B22" s="712">
        <v>131782.49354</v>
      </c>
      <c r="C22" s="712">
        <v>-3529.8082600000198</v>
      </c>
      <c r="D22" s="712">
        <v>131782.49354</v>
      </c>
      <c r="E22" s="275"/>
      <c r="F22" s="275"/>
      <c r="G22" s="275"/>
      <c r="H22" s="275"/>
      <c r="I22" s="275"/>
      <c r="J22" s="275"/>
      <c r="K22" s="275"/>
      <c r="L22" s="275"/>
      <c r="M22" s="275"/>
    </row>
    <row r="23" spans="1:14" s="247" customFormat="1">
      <c r="A23" s="717" t="s">
        <v>760</v>
      </c>
      <c r="B23" s="712">
        <v>20812.057929999999</v>
      </c>
      <c r="C23" s="712">
        <v>9188.1798799999979</v>
      </c>
      <c r="D23" s="712">
        <v>20812.057929999999</v>
      </c>
      <c r="E23" s="275"/>
      <c r="F23" s="275"/>
      <c r="G23" s="275"/>
      <c r="H23" s="275"/>
      <c r="I23" s="275"/>
      <c r="J23" s="275"/>
      <c r="K23" s="275"/>
      <c r="L23" s="275"/>
      <c r="M23" s="275"/>
    </row>
    <row r="24" spans="1:14" s="1008" customFormat="1" ht="30.75" customHeight="1">
      <c r="A24" s="1024" t="s">
        <v>1330</v>
      </c>
      <c r="B24" s="712">
        <v>0</v>
      </c>
      <c r="C24" s="712">
        <v>0</v>
      </c>
      <c r="D24" s="712">
        <v>0</v>
      </c>
      <c r="E24" s="1022"/>
      <c r="F24" s="1022"/>
      <c r="G24" s="1022"/>
      <c r="H24" s="1022"/>
      <c r="I24" s="1022"/>
      <c r="J24" s="1022"/>
      <c r="K24" s="1022"/>
      <c r="L24" s="1022"/>
      <c r="M24" s="1022"/>
    </row>
    <row r="25" spans="1:14" s="247" customFormat="1" ht="24">
      <c r="A25" s="716" t="s">
        <v>761</v>
      </c>
      <c r="B25" s="712">
        <v>5283.8203099999992</v>
      </c>
      <c r="C25" s="712">
        <v>465.77563999999893</v>
      </c>
      <c r="D25" s="712">
        <v>5283.8203099999992</v>
      </c>
      <c r="E25" s="275"/>
      <c r="F25" s="275"/>
      <c r="G25" s="275"/>
      <c r="H25" s="275"/>
      <c r="I25" s="275"/>
      <c r="J25" s="275"/>
      <c r="K25" s="275"/>
      <c r="L25" s="275"/>
      <c r="M25" s="275"/>
    </row>
    <row r="26" spans="1:14" s="247" customFormat="1">
      <c r="A26" s="716" t="s">
        <v>762</v>
      </c>
      <c r="B26" s="712">
        <v>31898.18922</v>
      </c>
      <c r="C26" s="712">
        <v>-10802.052450000003</v>
      </c>
      <c r="D26" s="712">
        <v>31898.18922</v>
      </c>
      <c r="E26" s="275"/>
      <c r="F26" s="275"/>
      <c r="G26" s="275"/>
      <c r="H26" s="275"/>
      <c r="I26" s="275"/>
      <c r="J26" s="275"/>
      <c r="K26" s="275"/>
      <c r="L26" s="275"/>
      <c r="M26" s="275"/>
    </row>
    <row r="27" spans="1:14" s="247" customFormat="1">
      <c r="A27" s="715" t="s">
        <v>763</v>
      </c>
      <c r="B27" s="712">
        <v>109.64111</v>
      </c>
      <c r="C27" s="712">
        <v>-19.934509999999989</v>
      </c>
      <c r="D27" s="712">
        <v>109.64111</v>
      </c>
      <c r="E27" s="275"/>
      <c r="F27" s="275"/>
      <c r="G27" s="275"/>
      <c r="H27" s="275"/>
      <c r="I27" s="275"/>
      <c r="J27" s="275"/>
      <c r="K27" s="275"/>
      <c r="L27" s="275"/>
      <c r="M27" s="275"/>
    </row>
    <row r="28" spans="1:14" s="247" customFormat="1" ht="30.75" customHeight="1">
      <c r="A28" s="716" t="s">
        <v>764</v>
      </c>
      <c r="B28" s="712">
        <v>127.3369</v>
      </c>
      <c r="C28" s="712">
        <v>-65.22305999999999</v>
      </c>
      <c r="D28" s="712">
        <v>127.3369</v>
      </c>
      <c r="E28" s="275"/>
      <c r="F28" s="275"/>
      <c r="G28" s="275"/>
      <c r="H28" s="275"/>
      <c r="I28" s="275"/>
      <c r="J28" s="275"/>
      <c r="K28" s="275"/>
      <c r="L28" s="275"/>
      <c r="M28" s="275"/>
    </row>
    <row r="29" spans="1:14" s="1008" customFormat="1" ht="24">
      <c r="A29" s="716" t="s">
        <v>1331</v>
      </c>
      <c r="B29" s="1023">
        <v>9.3999999999999997E-4</v>
      </c>
      <c r="C29" s="1023">
        <v>-3.0000000000000001E-3</v>
      </c>
      <c r="D29" s="1023">
        <v>9.3999999999999997E-4</v>
      </c>
      <c r="E29" s="1022"/>
      <c r="F29" s="1022"/>
      <c r="G29" s="1022"/>
      <c r="H29" s="1022"/>
      <c r="I29" s="1022"/>
      <c r="J29" s="1022"/>
      <c r="K29" s="1022"/>
      <c r="L29" s="1022"/>
      <c r="M29" s="1022"/>
    </row>
    <row r="30" spans="1:14">
      <c r="A30" s="904" t="s">
        <v>765</v>
      </c>
      <c r="B30" s="905">
        <v>190014.07637</v>
      </c>
      <c r="C30" s="905">
        <v>-4763.0360900000378</v>
      </c>
      <c r="D30" s="905">
        <v>190014.07637</v>
      </c>
      <c r="E30" s="276"/>
      <c r="F30" s="276"/>
      <c r="G30" s="276"/>
      <c r="H30" s="276"/>
      <c r="I30" s="276"/>
      <c r="J30" s="276"/>
      <c r="K30" s="277"/>
      <c r="L30" s="276"/>
      <c r="M30" s="276"/>
      <c r="N30" s="52"/>
    </row>
    <row r="31" spans="1:14">
      <c r="A31" s="341" t="s">
        <v>1313</v>
      </c>
      <c r="B31" s="712">
        <v>4316.7201386727393</v>
      </c>
      <c r="C31" s="712">
        <v>-946.81589000001532</v>
      </c>
      <c r="D31" s="712"/>
      <c r="E31" s="276"/>
      <c r="F31" s="276"/>
      <c r="G31" s="276"/>
      <c r="H31" s="276"/>
      <c r="I31" s="276"/>
      <c r="J31" s="276"/>
      <c r="K31" s="277"/>
      <c r="L31" s="276"/>
      <c r="M31" s="276"/>
      <c r="N31" s="52"/>
    </row>
    <row r="32" spans="1:14" ht="12.75" customHeight="1">
      <c r="A32" s="12" t="s">
        <v>567</v>
      </c>
      <c r="B32" s="776"/>
      <c r="C32" s="782"/>
    </row>
    <row r="33" spans="1:14" s="247" customFormat="1" ht="12.75" customHeight="1">
      <c r="A33" s="47"/>
      <c r="B33" s="776"/>
      <c r="C33" s="776"/>
    </row>
    <row r="34" spans="1:14" ht="12.75" customHeight="1">
      <c r="A34" s="781"/>
    </row>
    <row r="35" spans="1:14" ht="12.75" customHeight="1">
      <c r="D35" s="7" t="str">
        <f>Naslovnica!A20</f>
        <v>Siječanj 2025.</v>
      </c>
    </row>
    <row r="36" spans="1:14" ht="12.75" customHeight="1">
      <c r="A36" s="323" t="s">
        <v>621</v>
      </c>
      <c r="B36" s="285"/>
      <c r="C36" s="285"/>
      <c r="D36" s="498" t="str">
        <f>Naslovnica!A24</f>
        <v>January 2025</v>
      </c>
      <c r="E36" s="247"/>
      <c r="G36" s="247"/>
      <c r="H36" s="247"/>
      <c r="I36" s="247"/>
    </row>
    <row r="37" spans="1:14" ht="12.75" customHeight="1">
      <c r="A37" s="520" t="s">
        <v>737</v>
      </c>
      <c r="B37" s="285"/>
      <c r="C37" s="285"/>
      <c r="D37" s="13" t="s">
        <v>1292</v>
      </c>
      <c r="E37" s="247"/>
      <c r="F37" s="247"/>
      <c r="G37" s="247"/>
      <c r="H37" s="247"/>
      <c r="I37" s="247"/>
    </row>
    <row r="38" spans="1:14" ht="28.5" customHeight="1">
      <c r="A38" s="644"/>
      <c r="B38" s="708" t="str">
        <f>$D$1</f>
        <v>Siječanj 2025.</v>
      </c>
      <c r="C38" s="709" t="str">
        <f>$C$5</f>
        <v>Promjena u odnosu na prethodni mjesec</v>
      </c>
      <c r="D38" s="709" t="s">
        <v>18</v>
      </c>
      <c r="E38" s="247"/>
      <c r="F38" s="247"/>
      <c r="G38" s="247"/>
      <c r="H38" s="247"/>
      <c r="I38" s="247"/>
      <c r="J38" s="283"/>
      <c r="K38" s="283"/>
      <c r="L38" s="283"/>
      <c r="M38" s="283"/>
    </row>
    <row r="39" spans="1:14" s="247" customFormat="1" ht="24">
      <c r="A39" s="644"/>
      <c r="B39" s="710" t="str">
        <f>D2</f>
        <v>January 2025</v>
      </c>
      <c r="C39" s="710" t="s">
        <v>45</v>
      </c>
      <c r="D39" s="725" t="s">
        <v>225</v>
      </c>
      <c r="J39" s="283"/>
      <c r="K39" s="283"/>
      <c r="L39" s="283"/>
      <c r="M39" s="283"/>
    </row>
    <row r="40" spans="1:14" ht="25.5">
      <c r="A40" s="1025" t="s">
        <v>1332</v>
      </c>
      <c r="B40" s="319">
        <v>62484.702210000032</v>
      </c>
      <c r="C40" s="319">
        <v>698.91648999999597</v>
      </c>
      <c r="D40" s="319"/>
      <c r="E40" s="281"/>
      <c r="F40" s="281"/>
      <c r="G40" s="281"/>
      <c r="H40" s="281"/>
      <c r="I40" s="282"/>
      <c r="J40" s="1150"/>
      <c r="K40" s="1150"/>
      <c r="L40" s="1152"/>
      <c r="M40" s="1150"/>
    </row>
    <row r="41" spans="1:14" ht="14.25" customHeight="1">
      <c r="A41" s="321" t="s">
        <v>729</v>
      </c>
      <c r="B41" s="319"/>
      <c r="C41" s="319"/>
      <c r="D41" s="319"/>
      <c r="E41" s="275"/>
      <c r="F41" s="275"/>
      <c r="G41" s="275"/>
      <c r="H41" s="275"/>
      <c r="I41" s="284"/>
      <c r="J41" s="1151"/>
      <c r="K41" s="1150"/>
      <c r="L41" s="1151"/>
      <c r="M41" s="1151"/>
    </row>
    <row r="42" spans="1:14">
      <c r="A42" s="322" t="s">
        <v>730</v>
      </c>
      <c r="B42" s="319">
        <v>5104.7104600000002</v>
      </c>
      <c r="C42" s="319">
        <v>488.45182999999997</v>
      </c>
      <c r="D42" s="319">
        <v>5104.7104600000002</v>
      </c>
      <c r="E42" s="279"/>
      <c r="F42" s="279"/>
      <c r="G42" s="279"/>
      <c r="H42" s="279"/>
      <c r="I42" s="279"/>
      <c r="J42" s="279"/>
      <c r="K42" s="279"/>
      <c r="L42" s="279"/>
      <c r="M42" s="279"/>
      <c r="N42" s="52"/>
    </row>
    <row r="43" spans="1:14" ht="26.25" customHeight="1">
      <c r="A43" s="322" t="s">
        <v>731</v>
      </c>
      <c r="B43" s="319">
        <v>179.10984999999999</v>
      </c>
      <c r="C43" s="319">
        <v>-22.67619000000002</v>
      </c>
      <c r="D43" s="319">
        <v>179.10984999999999</v>
      </c>
      <c r="E43" s="279"/>
      <c r="F43" s="279"/>
      <c r="G43" s="279"/>
      <c r="H43" s="279"/>
      <c r="I43" s="279"/>
      <c r="J43" s="279"/>
      <c r="K43" s="279"/>
      <c r="L43" s="279"/>
      <c r="M43" s="279"/>
      <c r="N43" s="52"/>
    </row>
    <row r="44" spans="1:14" s="247" customFormat="1" ht="25.5">
      <c r="A44" s="322" t="s">
        <v>732</v>
      </c>
      <c r="B44" s="319">
        <v>3.6461799999999998</v>
      </c>
      <c r="C44" s="319">
        <v>-1.5872800000000002</v>
      </c>
      <c r="D44" s="319">
        <v>3.6461799999999998</v>
      </c>
      <c r="E44" s="279"/>
      <c r="F44" s="279"/>
      <c r="G44" s="279"/>
      <c r="H44" s="279"/>
      <c r="I44" s="279"/>
      <c r="J44" s="279"/>
      <c r="K44" s="279"/>
      <c r="L44" s="279"/>
      <c r="M44" s="279"/>
      <c r="N44" s="52"/>
    </row>
    <row r="45" spans="1:14" s="1008" customFormat="1" ht="25.5">
      <c r="A45" s="322" t="s">
        <v>1333</v>
      </c>
      <c r="B45" s="1023">
        <v>3.3799999999999998E-3</v>
      </c>
      <c r="C45" s="1023">
        <v>-2.2600000000000003E-3</v>
      </c>
      <c r="D45" s="1023">
        <v>3.3799999999999998E-3</v>
      </c>
      <c r="E45" s="279"/>
      <c r="F45" s="279"/>
      <c r="G45" s="279"/>
      <c r="H45" s="279"/>
      <c r="I45" s="279"/>
      <c r="J45" s="279"/>
      <c r="K45" s="279"/>
      <c r="L45" s="279"/>
      <c r="M45" s="279"/>
      <c r="N45" s="52"/>
    </row>
    <row r="46" spans="1:14" s="247" customFormat="1">
      <c r="A46" s="906" t="s">
        <v>733</v>
      </c>
      <c r="B46" s="907">
        <v>5287.4664899999998</v>
      </c>
      <c r="C46" s="907">
        <v>464.18835999999919</v>
      </c>
      <c r="D46" s="907">
        <v>5287.4664899999998</v>
      </c>
      <c r="E46" s="279"/>
      <c r="F46" s="279"/>
      <c r="G46" s="279"/>
      <c r="H46" s="279"/>
      <c r="I46" s="279"/>
      <c r="J46" s="279"/>
      <c r="K46" s="279"/>
      <c r="L46" s="279"/>
      <c r="M46" s="279"/>
      <c r="N46" s="52"/>
    </row>
    <row r="47" spans="1:14" s="247" customFormat="1">
      <c r="A47" s="321" t="s">
        <v>734</v>
      </c>
      <c r="B47" s="319"/>
      <c r="C47" s="319"/>
      <c r="D47" s="319"/>
      <c r="E47" s="279"/>
      <c r="F47" s="279"/>
      <c r="G47" s="279"/>
      <c r="H47" s="279"/>
      <c r="I47" s="279"/>
      <c r="J47" s="279"/>
      <c r="K47" s="279"/>
      <c r="L47" s="279"/>
      <c r="M47" s="279"/>
      <c r="N47" s="52"/>
    </row>
    <row r="48" spans="1:14" ht="25.5">
      <c r="A48" s="322" t="s">
        <v>735</v>
      </c>
      <c r="B48" s="319">
        <v>3492.6380199999999</v>
      </c>
      <c r="C48" s="319">
        <v>-626.49016000000074</v>
      </c>
      <c r="D48" s="319">
        <v>3492.6380199999999</v>
      </c>
      <c r="E48" s="278"/>
      <c r="F48" s="278"/>
      <c r="G48" s="278"/>
      <c r="H48" s="278"/>
      <c r="I48" s="278"/>
      <c r="J48" s="278"/>
      <c r="K48" s="278"/>
      <c r="L48" s="278"/>
      <c r="M48" s="278"/>
      <c r="N48" s="52"/>
    </row>
    <row r="49" spans="1:14" ht="25.5">
      <c r="A49" s="322" t="s">
        <v>736</v>
      </c>
      <c r="B49" s="319">
        <v>3.6461799999999998</v>
      </c>
      <c r="C49" s="319">
        <v>-1.5872800000000002</v>
      </c>
      <c r="D49" s="319">
        <v>3.6461799999999998</v>
      </c>
      <c r="E49" s="279"/>
      <c r="F49" s="279"/>
      <c r="G49" s="279"/>
      <c r="H49" s="279"/>
      <c r="I49" s="279"/>
      <c r="J49" s="279"/>
      <c r="K49" s="279"/>
      <c r="L49" s="279"/>
      <c r="M49" s="279"/>
      <c r="N49" s="43"/>
    </row>
    <row r="50" spans="1:14" s="1008" customFormat="1" ht="25.5">
      <c r="A50" s="322" t="s">
        <v>1334</v>
      </c>
      <c r="B50" s="1023">
        <v>3.4399999999999999E-3</v>
      </c>
      <c r="C50" s="1023">
        <v>-4.0400000000000002E-3</v>
      </c>
      <c r="D50" s="1023">
        <v>3.4399999999999999E-3</v>
      </c>
      <c r="E50" s="279"/>
      <c r="F50" s="279"/>
      <c r="G50" s="279"/>
      <c r="H50" s="279"/>
      <c r="I50" s="279"/>
      <c r="J50" s="279"/>
      <c r="K50" s="279"/>
      <c r="L50" s="279"/>
      <c r="M50" s="279"/>
      <c r="N50" s="43"/>
    </row>
    <row r="51" spans="1:14">
      <c r="A51" s="906" t="s">
        <v>733</v>
      </c>
      <c r="B51" s="907">
        <v>3496.2842000000001</v>
      </c>
      <c r="C51" s="907">
        <v>-628.07744000000093</v>
      </c>
      <c r="D51" s="907">
        <v>3496.2842000000001</v>
      </c>
      <c r="E51" s="278"/>
      <c r="F51" s="278"/>
      <c r="G51" s="278"/>
      <c r="H51" s="278"/>
      <c r="I51" s="278"/>
      <c r="J51" s="278"/>
      <c r="K51" s="278"/>
      <c r="L51" s="278"/>
      <c r="M51" s="278"/>
    </row>
    <row r="52" spans="1:14">
      <c r="A52" s="318" t="s">
        <v>728</v>
      </c>
      <c r="B52" s="319">
        <v>64275.884500000036</v>
      </c>
      <c r="C52" s="319">
        <v>1791.1822900000043</v>
      </c>
      <c r="D52" s="319"/>
      <c r="E52" s="280"/>
      <c r="F52" s="280"/>
      <c r="G52" s="280"/>
      <c r="H52" s="280"/>
      <c r="I52" s="280"/>
      <c r="J52" s="280"/>
      <c r="K52" s="280"/>
      <c r="L52" s="280"/>
      <c r="M52" s="280"/>
    </row>
    <row r="53" spans="1:14" ht="12.75" customHeight="1">
      <c r="A53" s="12" t="s">
        <v>567</v>
      </c>
    </row>
    <row r="54" spans="1:14" ht="12.75" customHeight="1"/>
    <row r="55" spans="1:14" ht="12.75" customHeight="1">
      <c r="A55" s="579" t="s">
        <v>81</v>
      </c>
    </row>
    <row r="56" spans="1:14" ht="12.75" customHeight="1">
      <c r="D56" s="121"/>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766</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9" t="s">
        <v>622</v>
      </c>
      <c r="E1" s="126" t="str">
        <f>Naslovnica!A20</f>
        <v>Siječanj 2025.</v>
      </c>
    </row>
    <row r="2" spans="1:13" ht="12.75" customHeight="1">
      <c r="A2" s="520" t="s">
        <v>866</v>
      </c>
      <c r="E2" s="498" t="str">
        <f>Naslovnica!A24</f>
        <v>January 2025</v>
      </c>
    </row>
    <row r="3" spans="1:13">
      <c r="A3" s="286"/>
      <c r="B3" s="281"/>
      <c r="C3" s="281"/>
      <c r="D3" s="13" t="s">
        <v>1292</v>
      </c>
      <c r="F3" s="281"/>
      <c r="G3" s="287"/>
    </row>
    <row r="4" spans="1:13" ht="48.75" customHeight="1">
      <c r="A4" s="1153" t="s">
        <v>556</v>
      </c>
      <c r="B4" s="1155" t="s">
        <v>867</v>
      </c>
      <c r="C4" s="1155"/>
      <c r="D4" s="1155"/>
      <c r="E4" s="706"/>
      <c r="F4" s="286"/>
      <c r="G4" s="286"/>
    </row>
    <row r="5" spans="1:13" ht="60">
      <c r="A5" s="1153"/>
      <c r="B5" s="645" t="s">
        <v>557</v>
      </c>
      <c r="C5" s="645" t="s">
        <v>558</v>
      </c>
      <c r="D5" s="645" t="s">
        <v>559</v>
      </c>
      <c r="E5" s="288"/>
      <c r="F5" s="288"/>
    </row>
    <row r="6" spans="1:13" ht="12.75" customHeight="1">
      <c r="A6" s="326" t="s">
        <v>116</v>
      </c>
      <c r="B6" s="327">
        <v>3996.6706099999997</v>
      </c>
      <c r="C6" s="327">
        <v>3996.6706099999997</v>
      </c>
      <c r="D6" s="327">
        <v>115134.97908889571</v>
      </c>
      <c r="E6" s="289"/>
      <c r="F6" s="289"/>
      <c r="G6" s="915"/>
      <c r="K6" s="121"/>
      <c r="L6" s="121"/>
      <c r="M6" s="121"/>
    </row>
    <row r="7" spans="1:13" ht="12.75" customHeight="1">
      <c r="A7" s="328" t="s">
        <v>117</v>
      </c>
      <c r="B7" s="327">
        <v>38520.503750000003</v>
      </c>
      <c r="C7" s="327">
        <v>38520.503750000003</v>
      </c>
      <c r="D7" s="327">
        <v>5925417.7199850557</v>
      </c>
      <c r="E7" s="289"/>
      <c r="F7" s="289"/>
      <c r="G7" s="915"/>
      <c r="K7" s="121"/>
      <c r="L7" s="121"/>
      <c r="M7" s="121"/>
    </row>
    <row r="8" spans="1:13" ht="12.75" customHeight="1">
      <c r="A8" s="328" t="s">
        <v>118</v>
      </c>
      <c r="B8" s="327">
        <v>2824.97696</v>
      </c>
      <c r="C8" s="327">
        <v>2824.97696</v>
      </c>
      <c r="D8" s="327">
        <v>159033.58643717365</v>
      </c>
      <c r="E8" s="289"/>
      <c r="F8" s="289"/>
      <c r="G8" s="915"/>
      <c r="K8" s="121"/>
      <c r="L8" s="121"/>
      <c r="M8" s="121"/>
    </row>
    <row r="9" spans="1:13" ht="12.75" customHeight="1">
      <c r="A9" s="646" t="s">
        <v>218</v>
      </c>
      <c r="B9" s="647">
        <v>45342.151320000004</v>
      </c>
      <c r="C9" s="647">
        <v>45342.151320000004</v>
      </c>
      <c r="D9" s="647">
        <v>6199586.2855111249</v>
      </c>
      <c r="E9" s="290"/>
      <c r="F9" s="290"/>
      <c r="G9" s="915"/>
      <c r="K9" s="121"/>
      <c r="L9" s="121"/>
      <c r="M9" s="121"/>
    </row>
    <row r="10" spans="1:13" ht="12.75" customHeight="1">
      <c r="A10" s="328" t="s">
        <v>119</v>
      </c>
      <c r="B10" s="327">
        <v>3501.4782400000004</v>
      </c>
      <c r="C10" s="327">
        <v>3501.4782400000004</v>
      </c>
      <c r="D10" s="327">
        <v>97385.120909156496</v>
      </c>
      <c r="E10" s="289"/>
      <c r="F10" s="289"/>
      <c r="G10" s="915"/>
      <c r="K10" s="121"/>
      <c r="L10" s="121"/>
      <c r="M10" s="121"/>
    </row>
    <row r="11" spans="1:13" ht="12.75" customHeight="1">
      <c r="A11" s="328" t="s">
        <v>120</v>
      </c>
      <c r="B11" s="327">
        <v>17639.741050000001</v>
      </c>
      <c r="C11" s="327">
        <v>17639.741050000001</v>
      </c>
      <c r="D11" s="327">
        <v>2211927.7236355385</v>
      </c>
      <c r="E11" s="289"/>
      <c r="F11" s="289"/>
      <c r="G11" s="915"/>
      <c r="K11" s="121"/>
      <c r="L11" s="121"/>
      <c r="M11" s="121"/>
    </row>
    <row r="12" spans="1:13" ht="12.75" customHeight="1">
      <c r="A12" s="328" t="s">
        <v>121</v>
      </c>
      <c r="B12" s="327">
        <v>792.6338199999999</v>
      </c>
      <c r="C12" s="327">
        <v>792.6338199999999</v>
      </c>
      <c r="D12" s="327">
        <v>42420.871206277116</v>
      </c>
      <c r="E12" s="289"/>
      <c r="F12" s="289"/>
      <c r="G12" s="915"/>
      <c r="K12" s="121"/>
      <c r="L12" s="121"/>
      <c r="M12" s="121"/>
    </row>
    <row r="13" spans="1:13" ht="12.75" customHeight="1">
      <c r="A13" s="646" t="s">
        <v>219</v>
      </c>
      <c r="B13" s="647">
        <v>21933.85311</v>
      </c>
      <c r="C13" s="647">
        <v>21933.85311</v>
      </c>
      <c r="D13" s="647">
        <v>2351733.7157509718</v>
      </c>
      <c r="E13" s="290"/>
      <c r="F13" s="290"/>
      <c r="G13" s="915"/>
      <c r="K13" s="121"/>
      <c r="L13" s="121"/>
      <c r="M13" s="121"/>
    </row>
    <row r="14" spans="1:13" ht="12.75" customHeight="1">
      <c r="A14" s="328" t="s">
        <v>122</v>
      </c>
      <c r="B14" s="327">
        <v>5170.5797300000004</v>
      </c>
      <c r="C14" s="327">
        <v>5170.5797300000004</v>
      </c>
      <c r="D14" s="327">
        <v>142733.9062707127</v>
      </c>
      <c r="E14" s="289"/>
      <c r="F14" s="289"/>
      <c r="G14" s="915"/>
      <c r="K14" s="121"/>
      <c r="L14" s="121"/>
      <c r="M14" s="121"/>
    </row>
    <row r="15" spans="1:13" ht="12.75" customHeight="1">
      <c r="A15" s="328" t="s">
        <v>123</v>
      </c>
      <c r="B15" s="327">
        <v>20208.28426</v>
      </c>
      <c r="C15" s="327">
        <v>20208.28426</v>
      </c>
      <c r="D15" s="327">
        <v>2804821.1452163244</v>
      </c>
      <c r="E15" s="289"/>
      <c r="F15" s="289"/>
      <c r="G15" s="915"/>
      <c r="K15" s="121"/>
      <c r="L15" s="121"/>
      <c r="M15" s="121"/>
    </row>
    <row r="16" spans="1:13" ht="12.75" customHeight="1">
      <c r="A16" s="328" t="s">
        <v>124</v>
      </c>
      <c r="B16" s="327">
        <v>1318.0474299999998</v>
      </c>
      <c r="C16" s="327">
        <v>1318.0474299999998</v>
      </c>
      <c r="D16" s="327">
        <v>67383.467097785528</v>
      </c>
      <c r="E16" s="289"/>
      <c r="F16" s="289"/>
      <c r="G16" s="915"/>
      <c r="K16" s="121"/>
      <c r="L16" s="121"/>
      <c r="M16" s="121"/>
    </row>
    <row r="17" spans="1:13" ht="12.75" customHeight="1">
      <c r="A17" s="646" t="s">
        <v>220</v>
      </c>
      <c r="B17" s="647">
        <v>26696.91142</v>
      </c>
      <c r="C17" s="647">
        <v>26696.91142</v>
      </c>
      <c r="D17" s="647">
        <v>3014938.5185848223</v>
      </c>
      <c r="E17" s="290"/>
      <c r="F17" s="290"/>
      <c r="G17" s="915"/>
      <c r="K17" s="121"/>
      <c r="L17" s="121"/>
      <c r="M17" s="121"/>
    </row>
    <row r="18" spans="1:13" ht="12.75" customHeight="1">
      <c r="A18" s="328" t="s">
        <v>125</v>
      </c>
      <c r="B18" s="327">
        <v>3838.7691099999997</v>
      </c>
      <c r="C18" s="327">
        <v>3838.7691099999997</v>
      </c>
      <c r="D18" s="327">
        <v>98365.76183560885</v>
      </c>
      <c r="E18" s="289"/>
      <c r="F18" s="289"/>
      <c r="G18" s="915"/>
      <c r="K18" s="121"/>
      <c r="L18" s="121"/>
      <c r="M18" s="121"/>
    </row>
    <row r="19" spans="1:13" ht="12.75" customHeight="1">
      <c r="A19" s="328" t="s">
        <v>126</v>
      </c>
      <c r="B19" s="327">
        <v>31755.136649999997</v>
      </c>
      <c r="C19" s="327">
        <v>31755.136649999997</v>
      </c>
      <c r="D19" s="327">
        <v>4702836.0285002161</v>
      </c>
      <c r="E19" s="289"/>
      <c r="F19" s="289"/>
      <c r="G19" s="915"/>
      <c r="K19" s="121"/>
      <c r="L19" s="121"/>
      <c r="M19" s="121"/>
    </row>
    <row r="20" spans="1:13" ht="12.75" customHeight="1">
      <c r="A20" s="328" t="s">
        <v>127</v>
      </c>
      <c r="B20" s="327">
        <v>2215.67193</v>
      </c>
      <c r="C20" s="327">
        <v>2215.67193</v>
      </c>
      <c r="D20" s="327">
        <v>128353.43933605088</v>
      </c>
      <c r="E20" s="289"/>
      <c r="F20" s="289"/>
      <c r="G20" s="915"/>
      <c r="K20" s="121"/>
      <c r="L20" s="121"/>
      <c r="M20" s="121"/>
    </row>
    <row r="21" spans="1:13" ht="12.75" customHeight="1">
      <c r="A21" s="646" t="s">
        <v>221</v>
      </c>
      <c r="B21" s="647">
        <v>37809.577689999991</v>
      </c>
      <c r="C21" s="647">
        <v>37809.577689999991</v>
      </c>
      <c r="D21" s="647">
        <v>4929555.2296718759</v>
      </c>
      <c r="E21" s="290"/>
      <c r="F21" s="290"/>
      <c r="G21" s="915"/>
      <c r="K21" s="121"/>
      <c r="L21" s="121"/>
      <c r="M21" s="121"/>
    </row>
    <row r="22" spans="1:13" ht="12.75" customHeight="1">
      <c r="A22" s="329" t="s">
        <v>222</v>
      </c>
      <c r="B22" s="330">
        <v>16507.49769</v>
      </c>
      <c r="C22" s="330">
        <v>16507.49769</v>
      </c>
      <c r="D22" s="330">
        <v>453619.76810437377</v>
      </c>
      <c r="E22" s="290"/>
      <c r="F22" s="290"/>
      <c r="G22" s="915"/>
      <c r="H22" s="121"/>
      <c r="K22" s="121"/>
      <c r="L22" s="121"/>
      <c r="M22" s="121"/>
    </row>
    <row r="23" spans="1:13" ht="12.75" customHeight="1">
      <c r="A23" s="329" t="s">
        <v>223</v>
      </c>
      <c r="B23" s="330">
        <v>108123.66571</v>
      </c>
      <c r="C23" s="330">
        <v>108123.66571</v>
      </c>
      <c r="D23" s="330">
        <v>15645002.617337136</v>
      </c>
      <c r="E23" s="290"/>
      <c r="F23" s="290"/>
      <c r="G23" s="915"/>
      <c r="H23" s="121"/>
      <c r="K23" s="121"/>
      <c r="L23" s="121"/>
      <c r="M23" s="121"/>
    </row>
    <row r="24" spans="1:13" ht="12.75" customHeight="1">
      <c r="A24" s="329" t="s">
        <v>224</v>
      </c>
      <c r="B24" s="330">
        <v>7151.33014</v>
      </c>
      <c r="C24" s="330">
        <v>7151.33014</v>
      </c>
      <c r="D24" s="330">
        <v>397191.36407728714</v>
      </c>
      <c r="E24" s="290"/>
      <c r="F24" s="290"/>
      <c r="G24" s="915"/>
      <c r="H24" s="121"/>
      <c r="K24" s="121"/>
      <c r="L24" s="121"/>
      <c r="M24" s="121"/>
    </row>
    <row r="25" spans="1:13">
      <c r="A25" s="898" t="s">
        <v>560</v>
      </c>
      <c r="B25" s="901">
        <v>131782.49354</v>
      </c>
      <c r="C25" s="901">
        <v>131782.49354</v>
      </c>
      <c r="D25" s="901">
        <v>16495813.749518797</v>
      </c>
      <c r="E25" s="290"/>
      <c r="F25" s="290"/>
      <c r="H25" s="121"/>
      <c r="K25" s="121"/>
      <c r="L25" s="121"/>
      <c r="M25" s="121"/>
    </row>
    <row r="26" spans="1:13" ht="21.75" customHeight="1">
      <c r="A26" s="1157" t="s">
        <v>23</v>
      </c>
      <c r="B26" s="1157"/>
      <c r="C26" s="1157"/>
      <c r="D26" s="1157"/>
      <c r="E26" s="1157"/>
      <c r="F26" s="722"/>
      <c r="G26" s="722"/>
    </row>
    <row r="27" spans="1:13" ht="21" customHeight="1">
      <c r="A27" s="1158" t="s">
        <v>24</v>
      </c>
      <c r="B27" s="1158"/>
      <c r="C27" s="1158"/>
      <c r="D27" s="1158"/>
      <c r="E27" s="1158"/>
      <c r="F27" s="723"/>
      <c r="G27" s="723"/>
    </row>
    <row r="28" spans="1:13" ht="12.75" customHeight="1"/>
    <row r="29" spans="1:13" ht="12.75" customHeight="1">
      <c r="A29" s="139" t="s">
        <v>623</v>
      </c>
      <c r="E29" s="126" t="str">
        <f>Naslovnica!A20</f>
        <v>Siječanj 2025.</v>
      </c>
    </row>
    <row r="30" spans="1:13" ht="12.75" customHeight="1">
      <c r="A30" s="520" t="s">
        <v>879</v>
      </c>
      <c r="E30" s="498" t="str">
        <f>Naslovnica!A24</f>
        <v>January 2025</v>
      </c>
    </row>
    <row r="31" spans="1:13" ht="12.75" customHeight="1">
      <c r="D31" s="283"/>
      <c r="E31" s="13" t="s">
        <v>1292</v>
      </c>
    </row>
    <row r="32" spans="1:13" ht="25.5" customHeight="1">
      <c r="A32" s="1153" t="s">
        <v>561</v>
      </c>
      <c r="B32" s="1156" t="s">
        <v>779</v>
      </c>
      <c r="C32" s="1156"/>
      <c r="D32" s="1156" t="s">
        <v>778</v>
      </c>
      <c r="E32" s="1156"/>
      <c r="F32" s="719"/>
      <c r="G32" s="719"/>
    </row>
    <row r="33" spans="1:15" ht="60">
      <c r="A33" s="1153"/>
      <c r="B33" s="645" t="s">
        <v>557</v>
      </c>
      <c r="C33" s="645" t="s">
        <v>562</v>
      </c>
      <c r="D33" s="645" t="s">
        <v>557</v>
      </c>
      <c r="E33" s="645" t="s">
        <v>562</v>
      </c>
    </row>
    <row r="34" spans="1:15">
      <c r="A34" s="326" t="s">
        <v>116</v>
      </c>
      <c r="B34" s="331">
        <v>0</v>
      </c>
      <c r="C34" s="331">
        <v>0</v>
      </c>
      <c r="D34" s="331">
        <v>2.3769999999999999E-2</v>
      </c>
      <c r="E34" s="332">
        <v>2.3769999999999999E-2</v>
      </c>
      <c r="L34" s="121"/>
      <c r="M34" s="121"/>
      <c r="N34" s="121"/>
      <c r="O34" s="121"/>
    </row>
    <row r="35" spans="1:15" ht="12.75" customHeight="1">
      <c r="A35" s="328" t="s">
        <v>117</v>
      </c>
      <c r="B35" s="331">
        <v>0</v>
      </c>
      <c r="C35" s="331">
        <v>0</v>
      </c>
      <c r="D35" s="331">
        <v>0</v>
      </c>
      <c r="E35" s="332">
        <v>0</v>
      </c>
      <c r="F35" s="52"/>
      <c r="L35" s="121"/>
      <c r="M35" s="121"/>
      <c r="N35" s="121"/>
      <c r="O35" s="121"/>
    </row>
    <row r="36" spans="1:15" ht="12.75" customHeight="1">
      <c r="A36" s="328" t="s">
        <v>118</v>
      </c>
      <c r="B36" s="331">
        <v>0</v>
      </c>
      <c r="C36" s="331">
        <v>0</v>
      </c>
      <c r="D36" s="331">
        <v>6.5799999999999999E-3</v>
      </c>
      <c r="E36" s="332">
        <v>6.5799999999999999E-3</v>
      </c>
      <c r="F36" s="52"/>
      <c r="L36" s="121"/>
      <c r="M36" s="121"/>
      <c r="N36" s="121"/>
      <c r="O36" s="121"/>
    </row>
    <row r="37" spans="1:15" ht="12.75" customHeight="1">
      <c r="A37" s="646" t="s">
        <v>218</v>
      </c>
      <c r="B37" s="648">
        <v>0</v>
      </c>
      <c r="C37" s="648">
        <v>0</v>
      </c>
      <c r="D37" s="648">
        <v>3.0349999999999999E-2</v>
      </c>
      <c r="E37" s="649">
        <v>3.0349999999999999E-2</v>
      </c>
      <c r="F37" s="52"/>
      <c r="L37" s="121"/>
      <c r="M37" s="121"/>
      <c r="N37" s="121"/>
      <c r="O37" s="121"/>
    </row>
    <row r="38" spans="1:15" ht="12.75" customHeight="1">
      <c r="A38" s="328" t="s">
        <v>119</v>
      </c>
      <c r="B38" s="331">
        <v>0</v>
      </c>
      <c r="C38" s="331">
        <v>0</v>
      </c>
      <c r="D38" s="331">
        <v>0.36551</v>
      </c>
      <c r="E38" s="332">
        <v>0.36551</v>
      </c>
      <c r="F38" s="52"/>
      <c r="L38" s="121"/>
      <c r="M38" s="121"/>
      <c r="N38" s="121"/>
      <c r="O38" s="121"/>
    </row>
    <row r="39" spans="1:15" ht="12.75" customHeight="1">
      <c r="A39" s="328" t="s">
        <v>120</v>
      </c>
      <c r="B39" s="331">
        <v>0</v>
      </c>
      <c r="C39" s="331">
        <v>0</v>
      </c>
      <c r="D39" s="331">
        <v>1.677E-2</v>
      </c>
      <c r="E39" s="332">
        <v>1.677E-2</v>
      </c>
      <c r="F39" s="52"/>
      <c r="L39" s="121"/>
      <c r="M39" s="121"/>
      <c r="N39" s="121"/>
      <c r="O39" s="121"/>
    </row>
    <row r="40" spans="1:15" ht="12.75" customHeight="1">
      <c r="A40" s="328" t="s">
        <v>121</v>
      </c>
      <c r="B40" s="331">
        <v>0</v>
      </c>
      <c r="C40" s="331">
        <v>0</v>
      </c>
      <c r="D40" s="331">
        <v>0</v>
      </c>
      <c r="E40" s="332">
        <v>0</v>
      </c>
      <c r="F40" s="52"/>
      <c r="L40" s="121"/>
      <c r="M40" s="121"/>
      <c r="N40" s="121"/>
      <c r="O40" s="121"/>
    </row>
    <row r="41" spans="1:15" ht="12.75" customHeight="1">
      <c r="A41" s="646" t="s">
        <v>219</v>
      </c>
      <c r="B41" s="648">
        <v>0</v>
      </c>
      <c r="C41" s="648">
        <v>0</v>
      </c>
      <c r="D41" s="648">
        <v>0.38228000000000001</v>
      </c>
      <c r="E41" s="649">
        <v>0.38228000000000001</v>
      </c>
      <c r="F41" s="52"/>
      <c r="L41" s="121"/>
      <c r="M41" s="121"/>
      <c r="N41" s="121"/>
      <c r="O41" s="121"/>
    </row>
    <row r="42" spans="1:15" ht="12.75" customHeight="1">
      <c r="A42" s="328" t="s">
        <v>122</v>
      </c>
      <c r="B42" s="331">
        <v>0</v>
      </c>
      <c r="C42" s="331">
        <v>0</v>
      </c>
      <c r="D42" s="331">
        <v>6.28E-3</v>
      </c>
      <c r="E42" s="332">
        <v>6.28E-3</v>
      </c>
      <c r="F42" s="52"/>
      <c r="L42" s="121"/>
      <c r="M42" s="121"/>
      <c r="N42" s="121"/>
      <c r="O42" s="121"/>
    </row>
    <row r="43" spans="1:15" ht="12.75" customHeight="1">
      <c r="A43" s="328" t="s">
        <v>123</v>
      </c>
      <c r="B43" s="331">
        <v>0</v>
      </c>
      <c r="C43" s="331">
        <v>0</v>
      </c>
      <c r="D43" s="331">
        <v>0</v>
      </c>
      <c r="E43" s="332">
        <v>0</v>
      </c>
      <c r="F43" s="52"/>
      <c r="L43" s="121"/>
      <c r="M43" s="121"/>
      <c r="N43" s="121"/>
      <c r="O43" s="121"/>
    </row>
    <row r="44" spans="1:15" ht="12.75" customHeight="1">
      <c r="A44" s="328" t="s">
        <v>124</v>
      </c>
      <c r="B44" s="331">
        <v>0</v>
      </c>
      <c r="C44" s="331">
        <v>0</v>
      </c>
      <c r="D44" s="331">
        <v>0</v>
      </c>
      <c r="E44" s="332">
        <v>0</v>
      </c>
      <c r="F44" s="52"/>
      <c r="L44" s="121"/>
      <c r="M44" s="121"/>
      <c r="N44" s="121"/>
      <c r="O44" s="121"/>
    </row>
    <row r="45" spans="1:15" ht="12.75" customHeight="1">
      <c r="A45" s="646" t="s">
        <v>220</v>
      </c>
      <c r="B45" s="648">
        <v>0</v>
      </c>
      <c r="C45" s="648">
        <v>0</v>
      </c>
      <c r="D45" s="648">
        <v>6.28E-3</v>
      </c>
      <c r="E45" s="649">
        <v>6.28E-3</v>
      </c>
      <c r="F45" s="52"/>
      <c r="L45" s="121"/>
      <c r="M45" s="121"/>
      <c r="N45" s="121"/>
      <c r="O45" s="121"/>
    </row>
    <row r="46" spans="1:15" ht="12.75" customHeight="1">
      <c r="A46" s="328" t="s">
        <v>125</v>
      </c>
      <c r="B46" s="331">
        <v>0</v>
      </c>
      <c r="C46" s="331">
        <v>0</v>
      </c>
      <c r="D46" s="331">
        <v>0.11245999999999999</v>
      </c>
      <c r="E46" s="332">
        <v>0.11245999999999999</v>
      </c>
      <c r="F46" s="52"/>
      <c r="L46" s="121"/>
      <c r="M46" s="121"/>
      <c r="N46" s="121"/>
      <c r="O46" s="121"/>
    </row>
    <row r="47" spans="1:15" ht="12.75" customHeight="1">
      <c r="A47" s="328" t="s">
        <v>126</v>
      </c>
      <c r="B47" s="331">
        <v>0</v>
      </c>
      <c r="C47" s="331">
        <v>0</v>
      </c>
      <c r="D47" s="331">
        <v>5.0499999999999998E-3</v>
      </c>
      <c r="E47" s="332">
        <v>5.0499999999999998E-3</v>
      </c>
      <c r="F47" s="52"/>
      <c r="L47" s="121"/>
      <c r="M47" s="121"/>
      <c r="N47" s="121"/>
      <c r="O47" s="121"/>
    </row>
    <row r="48" spans="1:15" ht="12.75" customHeight="1">
      <c r="A48" s="328" t="s">
        <v>127</v>
      </c>
      <c r="B48" s="331">
        <v>0</v>
      </c>
      <c r="C48" s="331">
        <v>0</v>
      </c>
      <c r="D48" s="331">
        <v>0</v>
      </c>
      <c r="E48" s="332">
        <v>0</v>
      </c>
      <c r="F48" s="52"/>
      <c r="L48" s="121"/>
      <c r="M48" s="121"/>
      <c r="N48" s="121"/>
      <c r="O48" s="121"/>
    </row>
    <row r="49" spans="1:15" ht="12.75" customHeight="1">
      <c r="A49" s="646" t="s">
        <v>221</v>
      </c>
      <c r="B49" s="648">
        <v>0</v>
      </c>
      <c r="C49" s="648">
        <v>0</v>
      </c>
      <c r="D49" s="648">
        <v>0.11750999999999999</v>
      </c>
      <c r="E49" s="649">
        <v>0.11750999999999999</v>
      </c>
      <c r="F49" s="52"/>
      <c r="L49" s="121"/>
      <c r="M49" s="121"/>
      <c r="N49" s="121"/>
      <c r="O49" s="121"/>
    </row>
    <row r="50" spans="1:15" ht="12.75" customHeight="1">
      <c r="A50" s="329" t="s">
        <v>222</v>
      </c>
      <c r="B50" s="333">
        <v>0</v>
      </c>
      <c r="C50" s="333">
        <v>0</v>
      </c>
      <c r="D50" s="333">
        <v>0.50802000000000003</v>
      </c>
      <c r="E50" s="334">
        <v>0.50802000000000003</v>
      </c>
      <c r="F50" s="52"/>
      <c r="L50" s="121"/>
      <c r="M50" s="121"/>
      <c r="N50" s="121"/>
      <c r="O50" s="121"/>
    </row>
    <row r="51" spans="1:15" ht="12.75" customHeight="1">
      <c r="A51" s="329" t="s">
        <v>223</v>
      </c>
      <c r="B51" s="333">
        <v>0</v>
      </c>
      <c r="C51" s="333">
        <v>0</v>
      </c>
      <c r="D51" s="333">
        <v>2.1819999999999999E-2</v>
      </c>
      <c r="E51" s="334">
        <v>2.1819999999999999E-2</v>
      </c>
      <c r="F51" s="52"/>
      <c r="L51" s="121"/>
      <c r="M51" s="121"/>
      <c r="N51" s="121"/>
      <c r="O51" s="121"/>
    </row>
    <row r="52" spans="1:15" ht="12.75" customHeight="1">
      <c r="A52" s="329" t="s">
        <v>224</v>
      </c>
      <c r="B52" s="333">
        <v>0</v>
      </c>
      <c r="C52" s="333">
        <v>0</v>
      </c>
      <c r="D52" s="333">
        <v>6.5799999999999999E-3</v>
      </c>
      <c r="E52" s="334">
        <v>6.5799999999999999E-3</v>
      </c>
      <c r="F52" s="43"/>
      <c r="L52" s="121"/>
      <c r="M52" s="121"/>
      <c r="N52" s="121"/>
      <c r="O52" s="121"/>
    </row>
    <row r="53" spans="1:15" ht="12.75" customHeight="1">
      <c r="A53" s="898" t="s">
        <v>560</v>
      </c>
      <c r="B53" s="902">
        <v>0</v>
      </c>
      <c r="C53" s="902">
        <v>0</v>
      </c>
      <c r="D53" s="902">
        <v>0.53642000000000001</v>
      </c>
      <c r="E53" s="903">
        <v>0.53642000000000001</v>
      </c>
      <c r="L53" s="121"/>
      <c r="M53" s="121"/>
      <c r="N53" s="121"/>
      <c r="O53" s="121"/>
    </row>
    <row r="54" spans="1:15" ht="24.75" customHeight="1">
      <c r="A54" s="1159" t="s">
        <v>25</v>
      </c>
      <c r="B54" s="1159"/>
      <c r="C54" s="1159"/>
      <c r="D54" s="1159"/>
      <c r="E54" s="1159"/>
      <c r="F54" s="724"/>
    </row>
    <row r="55" spans="1:15">
      <c r="A55" s="524" t="s">
        <v>26</v>
      </c>
      <c r="B55" s="162"/>
      <c r="C55" s="162"/>
      <c r="D55" s="162"/>
      <c r="E55" s="162"/>
      <c r="F55" s="162"/>
    </row>
    <row r="56" spans="1:15" ht="12.75" customHeight="1">
      <c r="A56" s="16" t="s">
        <v>563</v>
      </c>
    </row>
    <row r="57" spans="1:15" ht="12.75" customHeight="1"/>
    <row r="58" spans="1:15" ht="12.75" customHeight="1">
      <c r="A58" s="291" t="s">
        <v>624</v>
      </c>
      <c r="D58" s="126" t="str">
        <f t="shared" ref="D58:D59" si="0">E1</f>
        <v>Siječanj 2025.</v>
      </c>
    </row>
    <row r="59" spans="1:15" ht="12.75" customHeight="1">
      <c r="A59" s="525" t="s">
        <v>625</v>
      </c>
      <c r="D59" s="498" t="str">
        <f t="shared" si="0"/>
        <v>January 2025</v>
      </c>
    </row>
    <row r="60" spans="1:15" ht="12.75" customHeight="1">
      <c r="D60" s="13" t="s">
        <v>1292</v>
      </c>
    </row>
    <row r="61" spans="1:15" ht="42.75" customHeight="1">
      <c r="A61" s="1154" t="s">
        <v>561</v>
      </c>
      <c r="B61" s="1155" t="s">
        <v>564</v>
      </c>
      <c r="C61" s="1155"/>
      <c r="D61" s="1155"/>
      <c r="E61" s="720"/>
    </row>
    <row r="62" spans="1:15" ht="60">
      <c r="A62" s="1154"/>
      <c r="B62" s="645" t="s">
        <v>557</v>
      </c>
      <c r="C62" s="645" t="s">
        <v>562</v>
      </c>
      <c r="D62" s="645" t="s">
        <v>565</v>
      </c>
    </row>
    <row r="63" spans="1:15" ht="12.75" customHeight="1">
      <c r="A63" s="326" t="s">
        <v>116</v>
      </c>
      <c r="B63" s="327">
        <v>39.360999999999997</v>
      </c>
      <c r="C63" s="327">
        <v>39.360999999999997</v>
      </c>
      <c r="D63" s="327">
        <v>940.27394052823661</v>
      </c>
      <c r="M63" s="121"/>
      <c r="N63" s="121"/>
      <c r="O63" s="121"/>
    </row>
    <row r="64" spans="1:15" ht="12.75" customHeight="1">
      <c r="A64" s="328" t="s">
        <v>117</v>
      </c>
      <c r="B64" s="327">
        <v>4664.2238099999995</v>
      </c>
      <c r="C64" s="327">
        <v>4664.2238099999995</v>
      </c>
      <c r="D64" s="327">
        <v>479521.69015383534</v>
      </c>
      <c r="M64" s="121"/>
      <c r="N64" s="121"/>
      <c r="O64" s="121"/>
    </row>
    <row r="65" spans="1:15" ht="12.75" customHeight="1">
      <c r="A65" s="328" t="s">
        <v>118</v>
      </c>
      <c r="B65" s="327">
        <v>8958.0621300000003</v>
      </c>
      <c r="C65" s="327">
        <v>8958.0621300000003</v>
      </c>
      <c r="D65" s="327">
        <v>520883.43708950101</v>
      </c>
      <c r="M65" s="121"/>
      <c r="N65" s="121"/>
      <c r="O65" s="121"/>
    </row>
    <row r="66" spans="1:15" ht="12.75" customHeight="1">
      <c r="A66" s="646" t="s">
        <v>218</v>
      </c>
      <c r="B66" s="647">
        <v>13661.646939999999</v>
      </c>
      <c r="C66" s="647">
        <v>13661.646939999999</v>
      </c>
      <c r="D66" s="647">
        <v>1001345.4011838646</v>
      </c>
      <c r="M66" s="121"/>
      <c r="N66" s="121"/>
      <c r="O66" s="121"/>
    </row>
    <row r="67" spans="1:15" ht="12.75" customHeight="1">
      <c r="A67" s="328" t="s">
        <v>119</v>
      </c>
      <c r="B67" s="327">
        <v>0.83401000000000003</v>
      </c>
      <c r="C67" s="327">
        <v>0.83401000000000003</v>
      </c>
      <c r="D67" s="327">
        <v>172.1328421029929</v>
      </c>
      <c r="M67" s="121"/>
      <c r="N67" s="121"/>
      <c r="O67" s="121"/>
    </row>
    <row r="68" spans="1:15" ht="12.75" customHeight="1">
      <c r="A68" s="328" t="s">
        <v>120</v>
      </c>
      <c r="B68" s="327">
        <v>1435.27054</v>
      </c>
      <c r="C68" s="327">
        <v>1435.27054</v>
      </c>
      <c r="D68" s="327">
        <v>186899.78224296891</v>
      </c>
      <c r="M68" s="121"/>
      <c r="N68" s="121"/>
      <c r="O68" s="121"/>
    </row>
    <row r="69" spans="1:15" ht="12.75" customHeight="1">
      <c r="A69" s="328" t="s">
        <v>121</v>
      </c>
      <c r="B69" s="327">
        <v>2393.4502900000002</v>
      </c>
      <c r="C69" s="327">
        <v>2393.4502900000002</v>
      </c>
      <c r="D69" s="327">
        <v>161559.90439517348</v>
      </c>
      <c r="M69" s="121"/>
      <c r="N69" s="121"/>
      <c r="O69" s="121"/>
    </row>
    <row r="70" spans="1:15" ht="12.75" customHeight="1">
      <c r="A70" s="646" t="s">
        <v>219</v>
      </c>
      <c r="B70" s="647">
        <v>3829.5548400000002</v>
      </c>
      <c r="C70" s="647">
        <v>3829.5548400000002</v>
      </c>
      <c r="D70" s="647">
        <v>348631.81948024535</v>
      </c>
      <c r="M70" s="121"/>
      <c r="N70" s="121"/>
      <c r="O70" s="121"/>
    </row>
    <row r="71" spans="1:15">
      <c r="A71" s="328" t="s">
        <v>122</v>
      </c>
      <c r="B71" s="327">
        <v>2.5324299999999997</v>
      </c>
      <c r="C71" s="327">
        <v>2.5324299999999997</v>
      </c>
      <c r="D71" s="327">
        <v>476.55922203264981</v>
      </c>
      <c r="M71" s="121"/>
      <c r="N71" s="121"/>
      <c r="O71" s="121"/>
    </row>
    <row r="72" spans="1:15">
      <c r="A72" s="328" t="s">
        <v>123</v>
      </c>
      <c r="B72" s="327">
        <v>2051.0346500000001</v>
      </c>
      <c r="C72" s="327">
        <v>2051.0346500000001</v>
      </c>
      <c r="D72" s="327">
        <v>274507.36398760753</v>
      </c>
      <c r="M72" s="121"/>
      <c r="N72" s="121"/>
      <c r="O72" s="121"/>
    </row>
    <row r="73" spans="1:15">
      <c r="A73" s="328" t="s">
        <v>124</v>
      </c>
      <c r="B73" s="327">
        <v>3393.7887400000004</v>
      </c>
      <c r="C73" s="327">
        <v>3393.7887400000004</v>
      </c>
      <c r="D73" s="327">
        <v>240535.60952850489</v>
      </c>
      <c r="M73" s="121"/>
      <c r="N73" s="121"/>
      <c r="O73" s="121"/>
    </row>
    <row r="74" spans="1:15">
      <c r="A74" s="646" t="s">
        <v>220</v>
      </c>
      <c r="B74" s="647">
        <v>5447.3558200000007</v>
      </c>
      <c r="C74" s="647">
        <v>5447.3558200000007</v>
      </c>
      <c r="D74" s="647">
        <v>515519.53273814509</v>
      </c>
      <c r="M74" s="121"/>
      <c r="N74" s="121"/>
      <c r="O74" s="121"/>
    </row>
    <row r="75" spans="1:15">
      <c r="A75" s="328" t="s">
        <v>125</v>
      </c>
      <c r="B75" s="327">
        <v>0</v>
      </c>
      <c r="C75" s="327">
        <v>0</v>
      </c>
      <c r="D75" s="327">
        <v>551.9712567336918</v>
      </c>
      <c r="M75" s="121"/>
      <c r="N75" s="121"/>
      <c r="O75" s="121"/>
    </row>
    <row r="76" spans="1:15">
      <c r="A76" s="328" t="s">
        <v>126</v>
      </c>
      <c r="B76" s="327">
        <v>2523.6790599999999</v>
      </c>
      <c r="C76" s="327">
        <v>2523.6790599999999</v>
      </c>
      <c r="D76" s="327">
        <v>374985.56501024705</v>
      </c>
      <c r="M76" s="121"/>
      <c r="N76" s="121"/>
      <c r="O76" s="121"/>
    </row>
    <row r="77" spans="1:15">
      <c r="A77" s="328" t="s">
        <v>127</v>
      </c>
      <c r="B77" s="327">
        <v>6147.4883600000003</v>
      </c>
      <c r="C77" s="327">
        <v>6147.4883600000003</v>
      </c>
      <c r="D77" s="327">
        <v>449002.30720025615</v>
      </c>
      <c r="M77" s="121"/>
      <c r="N77" s="121"/>
      <c r="O77" s="121"/>
    </row>
    <row r="78" spans="1:15">
      <c r="A78" s="646" t="s">
        <v>221</v>
      </c>
      <c r="B78" s="647">
        <v>8671.1674199999998</v>
      </c>
      <c r="C78" s="647">
        <v>8671.1674199999998</v>
      </c>
      <c r="D78" s="647">
        <v>824539.84346723696</v>
      </c>
      <c r="M78" s="121"/>
      <c r="N78" s="121"/>
      <c r="O78" s="121"/>
    </row>
    <row r="79" spans="1:15">
      <c r="A79" s="329" t="s">
        <v>222</v>
      </c>
      <c r="B79" s="330">
        <v>42.727439999999994</v>
      </c>
      <c r="C79" s="330">
        <v>42.727439999999994</v>
      </c>
      <c r="D79" s="330">
        <v>2140.9372613975711</v>
      </c>
      <c r="M79" s="121"/>
      <c r="N79" s="121"/>
      <c r="O79" s="121"/>
    </row>
    <row r="80" spans="1:15">
      <c r="A80" s="329" t="s">
        <v>223</v>
      </c>
      <c r="B80" s="330">
        <v>10674.208059999999</v>
      </c>
      <c r="C80" s="330">
        <v>10674.208059999999</v>
      </c>
      <c r="D80" s="330">
        <v>1315914.4013946587</v>
      </c>
      <c r="M80" s="121"/>
      <c r="N80" s="121"/>
      <c r="O80" s="121"/>
    </row>
    <row r="81" spans="1:15">
      <c r="A81" s="329" t="s">
        <v>224</v>
      </c>
      <c r="B81" s="330">
        <v>20892.789520000002</v>
      </c>
      <c r="C81" s="330">
        <v>20892.789520000002</v>
      </c>
      <c r="D81" s="330">
        <v>1371981.2582134355</v>
      </c>
      <c r="M81" s="121"/>
      <c r="N81" s="121"/>
      <c r="O81" s="121"/>
    </row>
    <row r="82" spans="1:15">
      <c r="A82" s="898" t="s">
        <v>566</v>
      </c>
      <c r="B82" s="901">
        <v>31609.725020000002</v>
      </c>
      <c r="C82" s="901">
        <v>31609.725020000002</v>
      </c>
      <c r="D82" s="901">
        <v>2690036.596869492</v>
      </c>
      <c r="M82" s="121"/>
      <c r="N82" s="121"/>
      <c r="O82" s="121"/>
    </row>
    <row r="83" spans="1:15">
      <c r="A83" s="16" t="s">
        <v>563</v>
      </c>
    </row>
    <row r="85" spans="1:15">
      <c r="A85" s="579" t="s">
        <v>81</v>
      </c>
      <c r="E85" s="13" t="s">
        <v>768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P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7" customWidth="1"/>
    <col min="12" max="12" width="12.140625" customWidth="1"/>
  </cols>
  <sheetData>
    <row r="1" spans="1:16" ht="12.75" customHeight="1">
      <c r="A1" s="125" t="s">
        <v>626</v>
      </c>
      <c r="E1" s="126" t="str">
        <f>Naslovnica!A20</f>
        <v>Siječanj 2025.</v>
      </c>
    </row>
    <row r="2" spans="1:16" ht="12.75" customHeight="1">
      <c r="A2" s="496" t="s">
        <v>870</v>
      </c>
      <c r="E2" s="498" t="str">
        <f>Naslovnica!A24</f>
        <v>January 2025</v>
      </c>
    </row>
    <row r="3" spans="1:16" ht="12.75" customHeight="1">
      <c r="E3" s="13" t="s">
        <v>1292</v>
      </c>
      <c r="F3" s="292"/>
      <c r="G3" s="292"/>
    </row>
    <row r="4" spans="1:16" ht="16.5" customHeight="1">
      <c r="A4" s="1160" t="s">
        <v>546</v>
      </c>
      <c r="B4" s="1165" t="s">
        <v>545</v>
      </c>
      <c r="C4" s="1165"/>
      <c r="D4" s="1165"/>
      <c r="E4" s="1165"/>
      <c r="F4" s="247"/>
      <c r="G4" s="247"/>
    </row>
    <row r="5" spans="1:16" ht="12.75" customHeight="1">
      <c r="A5" s="1160"/>
      <c r="B5" s="1163" t="str">
        <f>Naslovnica!A20</f>
        <v>Siječanj 2025.</v>
      </c>
      <c r="C5" s="1163"/>
      <c r="D5" s="1164" t="s">
        <v>17</v>
      </c>
      <c r="E5" s="1164"/>
    </row>
    <row r="6" spans="1:16" ht="12.75" customHeight="1">
      <c r="A6" s="1160"/>
      <c r="B6" s="1161" t="str">
        <f>Naslovnica!A24</f>
        <v>January 2025</v>
      </c>
      <c r="C6" s="1161"/>
      <c r="D6" s="1162" t="s">
        <v>45</v>
      </c>
      <c r="E6" s="1162"/>
    </row>
    <row r="7" spans="1:16" ht="12.75" customHeight="1">
      <c r="A7" s="1160"/>
      <c r="B7" s="696" t="s">
        <v>27</v>
      </c>
      <c r="C7" s="650" t="s">
        <v>28</v>
      </c>
      <c r="D7" s="650" t="s">
        <v>144</v>
      </c>
      <c r="E7" s="650" t="s">
        <v>142</v>
      </c>
    </row>
    <row r="8" spans="1:16" ht="12.75" customHeight="1">
      <c r="A8" s="1160"/>
      <c r="B8" s="695" t="s">
        <v>29</v>
      </c>
      <c r="C8" s="651" t="s">
        <v>30</v>
      </c>
      <c r="D8" s="651" t="s">
        <v>29</v>
      </c>
      <c r="E8" s="651" t="s">
        <v>143</v>
      </c>
    </row>
    <row r="9" spans="1:16" ht="12.75" customHeight="1">
      <c r="A9" s="335" t="s">
        <v>116</v>
      </c>
      <c r="B9" s="336">
        <v>197693.35329</v>
      </c>
      <c r="C9" s="337">
        <v>8.3022123354926074E-3</v>
      </c>
      <c r="D9" s="336">
        <v>10796.312280000013</v>
      </c>
      <c r="E9" s="337">
        <v>5.7766095287845376E-2</v>
      </c>
      <c r="G9" s="121"/>
      <c r="H9" s="273"/>
      <c r="I9" s="1080"/>
      <c r="J9" s="273"/>
      <c r="K9" s="121"/>
      <c r="L9" s="273"/>
      <c r="M9" s="759"/>
      <c r="N9" s="759"/>
      <c r="O9" s="759"/>
      <c r="P9" s="759"/>
    </row>
    <row r="10" spans="1:16" ht="12.75" customHeight="1">
      <c r="A10" s="335" t="s">
        <v>117</v>
      </c>
      <c r="B10" s="336">
        <v>7804563.3559099995</v>
      </c>
      <c r="C10" s="337">
        <v>0.32775579496352819</v>
      </c>
      <c r="D10" s="336">
        <v>185974.10247000027</v>
      </c>
      <c r="E10" s="337">
        <v>2.4410569500912249E-2</v>
      </c>
      <c r="G10" s="121"/>
      <c r="H10" s="273"/>
      <c r="I10" s="1080"/>
      <c r="J10" s="273"/>
      <c r="K10" s="121"/>
      <c r="L10" s="273"/>
      <c r="M10" s="759"/>
      <c r="N10" s="759"/>
      <c r="O10" s="759"/>
    </row>
    <row r="11" spans="1:16" ht="12.75" customHeight="1">
      <c r="A11" s="335" t="s">
        <v>118</v>
      </c>
      <c r="B11" s="336">
        <v>719219.18846000009</v>
      </c>
      <c r="C11" s="337">
        <v>3.0203900733053297E-2</v>
      </c>
      <c r="D11" s="336">
        <v>-3668.0127299999585</v>
      </c>
      <c r="E11" s="337">
        <v>-5.0741149158012311E-3</v>
      </c>
      <c r="G11" s="121"/>
      <c r="H11" s="273"/>
      <c r="I11" s="1080"/>
      <c r="J11" s="273"/>
      <c r="K11" s="121"/>
      <c r="L11" s="273"/>
      <c r="M11" s="759"/>
      <c r="N11" s="759"/>
      <c r="O11" s="759"/>
    </row>
    <row r="12" spans="1:16" ht="12.75" customHeight="1">
      <c r="A12" s="652" t="s">
        <v>547</v>
      </c>
      <c r="B12" s="653">
        <v>8721475.8976600002</v>
      </c>
      <c r="C12" s="654">
        <v>0.36626190803207415</v>
      </c>
      <c r="D12" s="653">
        <v>193102.40202000178</v>
      </c>
      <c r="E12" s="654">
        <v>2.2642348170928805E-2</v>
      </c>
      <c r="G12" s="121"/>
      <c r="H12" s="273"/>
      <c r="I12" s="1080"/>
      <c r="J12" s="273"/>
      <c r="K12" s="121"/>
      <c r="L12" s="273"/>
      <c r="M12" s="759"/>
      <c r="N12" s="759"/>
      <c r="O12" s="759"/>
    </row>
    <row r="13" spans="1:16" ht="12.75" customHeight="1">
      <c r="A13" s="335" t="s">
        <v>119</v>
      </c>
      <c r="B13" s="336">
        <v>167598.38415</v>
      </c>
      <c r="C13" s="337">
        <v>7.0383619334820719E-3</v>
      </c>
      <c r="D13" s="336">
        <v>11668.016759999999</v>
      </c>
      <c r="E13" s="337">
        <v>7.4828379842246662E-2</v>
      </c>
      <c r="G13" s="121"/>
      <c r="H13" s="273"/>
      <c r="I13" s="1080"/>
      <c r="J13" s="273"/>
      <c r="K13" s="121"/>
      <c r="L13" s="273"/>
      <c r="M13" s="759"/>
      <c r="N13" s="759"/>
      <c r="O13" s="759"/>
    </row>
    <row r="14" spans="1:16" ht="12.75" customHeight="1">
      <c r="A14" s="335" t="s">
        <v>120</v>
      </c>
      <c r="B14" s="336">
        <v>3443351.9387600003</v>
      </c>
      <c r="C14" s="337">
        <v>0.14460495745388174</v>
      </c>
      <c r="D14" s="336">
        <v>113598.6993900002</v>
      </c>
      <c r="E14" s="337">
        <v>3.4116251632956951E-2</v>
      </c>
      <c r="G14" s="121"/>
      <c r="H14" s="273"/>
      <c r="I14" s="1080"/>
      <c r="J14" s="273"/>
      <c r="K14" s="121"/>
      <c r="L14" s="273"/>
      <c r="M14" s="759"/>
      <c r="N14" s="759"/>
      <c r="O14" s="759"/>
    </row>
    <row r="15" spans="1:16" ht="12.75" customHeight="1">
      <c r="A15" s="335" t="s">
        <v>121</v>
      </c>
      <c r="B15" s="336">
        <v>214183.30305000002</v>
      </c>
      <c r="C15" s="337">
        <v>8.9947144456080652E-3</v>
      </c>
      <c r="D15" s="336">
        <v>-1296.4349199999706</v>
      </c>
      <c r="E15" s="771">
        <v>-6.0165049958453842E-3</v>
      </c>
      <c r="G15" s="121"/>
      <c r="H15" s="273"/>
      <c r="I15" s="1080"/>
      <c r="J15" s="273"/>
      <c r="K15" s="121"/>
      <c r="L15" s="273"/>
      <c r="M15" s="759"/>
      <c r="N15" s="759"/>
      <c r="O15" s="759"/>
    </row>
    <row r="16" spans="1:16" ht="12.75" customHeight="1">
      <c r="A16" s="655" t="s">
        <v>548</v>
      </c>
      <c r="B16" s="653">
        <v>3825133.6259600003</v>
      </c>
      <c r="C16" s="654">
        <v>0.16063803383297187</v>
      </c>
      <c r="D16" s="653">
        <v>123970.28123000031</v>
      </c>
      <c r="E16" s="654">
        <v>3.3494950015248159E-2</v>
      </c>
      <c r="G16" s="121"/>
      <c r="H16" s="273"/>
      <c r="I16" s="1080"/>
      <c r="J16" s="273"/>
      <c r="K16" s="121"/>
      <c r="L16" s="273"/>
      <c r="M16" s="759"/>
      <c r="N16" s="759"/>
      <c r="O16" s="759"/>
    </row>
    <row r="17" spans="1:15" ht="12.75" customHeight="1">
      <c r="A17" s="335" t="s">
        <v>122</v>
      </c>
      <c r="B17" s="336">
        <v>279574.89455999999</v>
      </c>
      <c r="C17" s="337">
        <v>1.1740860781015878E-2</v>
      </c>
      <c r="D17" s="336">
        <v>25336.637509999971</v>
      </c>
      <c r="E17" s="337">
        <v>9.9657061073295194E-2</v>
      </c>
      <c r="G17" s="121"/>
      <c r="H17" s="273"/>
      <c r="I17" s="1080"/>
      <c r="J17" s="273"/>
      <c r="K17" s="121"/>
      <c r="L17" s="273"/>
      <c r="M17" s="759"/>
      <c r="N17" s="759"/>
      <c r="O17" s="759"/>
    </row>
    <row r="18" spans="1:15" ht="12.75" customHeight="1">
      <c r="A18" s="335" t="s">
        <v>123</v>
      </c>
      <c r="B18" s="336">
        <v>3894263.72462</v>
      </c>
      <c r="C18" s="337">
        <v>0.16354118028831557</v>
      </c>
      <c r="D18" s="336">
        <v>130373.69475000026</v>
      </c>
      <c r="E18" s="337">
        <v>3.4638019101345341E-2</v>
      </c>
      <c r="G18" s="121"/>
      <c r="H18" s="273"/>
      <c r="I18" s="1080"/>
      <c r="J18" s="273"/>
      <c r="K18" s="121"/>
      <c r="L18" s="273"/>
      <c r="M18" s="759"/>
      <c r="N18" s="759"/>
      <c r="O18" s="759"/>
    </row>
    <row r="19" spans="1:15" ht="12.75" customHeight="1">
      <c r="A19" s="335" t="s">
        <v>124</v>
      </c>
      <c r="B19" s="336">
        <v>325383.06913999998</v>
      </c>
      <c r="C19" s="337">
        <v>1.3664593601241717E-2</v>
      </c>
      <c r="D19" s="336">
        <v>-1666.5744399999967</v>
      </c>
      <c r="E19" s="337">
        <v>-5.0957843028266447E-3</v>
      </c>
      <c r="G19" s="121"/>
      <c r="H19" s="273"/>
      <c r="I19" s="1080"/>
      <c r="J19" s="273"/>
      <c r="K19" s="121"/>
      <c r="L19" s="273"/>
      <c r="M19" s="759"/>
      <c r="N19" s="759"/>
      <c r="O19" s="759"/>
    </row>
    <row r="20" spans="1:15" ht="12.75" customHeight="1">
      <c r="A20" s="652" t="s">
        <v>549</v>
      </c>
      <c r="B20" s="653">
        <v>4499221.6883199997</v>
      </c>
      <c r="C20" s="654">
        <v>0.18894663467057315</v>
      </c>
      <c r="D20" s="653">
        <v>154043.75781999994</v>
      </c>
      <c r="E20" s="654">
        <v>3.5451657051538632E-2</v>
      </c>
      <c r="G20" s="121"/>
      <c r="H20" s="273"/>
      <c r="I20" s="1080"/>
      <c r="J20" s="273"/>
      <c r="K20" s="121"/>
      <c r="L20" s="273"/>
      <c r="M20" s="759"/>
      <c r="N20" s="759"/>
      <c r="O20" s="759"/>
    </row>
    <row r="21" spans="1:15" ht="12.75" customHeight="1">
      <c r="A21" s="335" t="s">
        <v>125</v>
      </c>
      <c r="B21" s="336">
        <v>147907.06346</v>
      </c>
      <c r="C21" s="337">
        <v>6.2114169562534011E-3</v>
      </c>
      <c r="D21" s="336">
        <v>7561.0558200000087</v>
      </c>
      <c r="E21" s="337">
        <v>5.387439191996668E-2</v>
      </c>
      <c r="G21" s="121"/>
      <c r="H21" s="273"/>
      <c r="I21" s="1080"/>
      <c r="J21" s="273"/>
      <c r="K21" s="121"/>
      <c r="L21" s="273"/>
      <c r="M21" s="759"/>
      <c r="N21" s="759"/>
      <c r="O21" s="759"/>
    </row>
    <row r="22" spans="1:15" ht="12.75" customHeight="1">
      <c r="A22" s="335" t="s">
        <v>126</v>
      </c>
      <c r="B22" s="336">
        <v>6058989.6677799998</v>
      </c>
      <c r="C22" s="337">
        <v>0.2544497218714023</v>
      </c>
      <c r="D22" s="336">
        <v>114973.16967999935</v>
      </c>
      <c r="E22" s="337">
        <v>1.9342673378640596E-2</v>
      </c>
      <c r="G22" s="121"/>
      <c r="H22" s="273"/>
      <c r="I22" s="1080"/>
      <c r="J22" s="273"/>
      <c r="K22" s="121"/>
      <c r="L22" s="273"/>
      <c r="M22" s="759"/>
      <c r="N22" s="759"/>
      <c r="O22" s="759"/>
    </row>
    <row r="23" spans="1:15" ht="12.75" customHeight="1">
      <c r="A23" s="335" t="s">
        <v>127</v>
      </c>
      <c r="B23" s="336">
        <v>559401.31841999991</v>
      </c>
      <c r="C23" s="337">
        <v>2.3492284636725185E-2</v>
      </c>
      <c r="D23" s="336">
        <v>-1966.1563600000227</v>
      </c>
      <c r="E23" s="337">
        <v>-3.5024408223339742E-3</v>
      </c>
      <c r="G23" s="121"/>
      <c r="H23" s="273"/>
      <c r="I23" s="1080"/>
      <c r="J23" s="273"/>
      <c r="K23" s="121"/>
      <c r="L23" s="273"/>
      <c r="M23" s="759"/>
      <c r="N23" s="759"/>
      <c r="O23" s="759"/>
    </row>
    <row r="24" spans="1:15" ht="12.75" customHeight="1">
      <c r="A24" s="652" t="s">
        <v>550</v>
      </c>
      <c r="B24" s="653">
        <v>6766298.0496599991</v>
      </c>
      <c r="C24" s="654">
        <v>0.28415342346438083</v>
      </c>
      <c r="D24" s="653">
        <v>120568.06913999841</v>
      </c>
      <c r="E24" s="654">
        <v>1.8142185959015622E-2</v>
      </c>
      <c r="G24" s="121"/>
      <c r="H24" s="273"/>
      <c r="I24" s="1080"/>
      <c r="J24" s="273"/>
      <c r="K24" s="121"/>
      <c r="L24" s="273"/>
      <c r="M24" s="759"/>
      <c r="N24" s="759"/>
      <c r="O24" s="759"/>
    </row>
    <row r="25" spans="1:15" ht="12.75" customHeight="1">
      <c r="A25" s="338" t="s">
        <v>551</v>
      </c>
      <c r="B25" s="339">
        <v>792773.69545999996</v>
      </c>
      <c r="C25" s="340">
        <v>3.3292852006243955E-2</v>
      </c>
      <c r="D25" s="339">
        <v>55362.022370000021</v>
      </c>
      <c r="E25" s="340">
        <v>7.5076140492887466E-2</v>
      </c>
      <c r="G25" s="121"/>
      <c r="H25" s="273"/>
      <c r="I25" s="1080"/>
      <c r="J25" s="273"/>
      <c r="K25" s="121"/>
      <c r="L25" s="273"/>
      <c r="M25" s="759"/>
      <c r="N25" s="759"/>
      <c r="O25" s="759"/>
    </row>
    <row r="26" spans="1:15" ht="12.75" customHeight="1">
      <c r="A26" s="338" t="s">
        <v>552</v>
      </c>
      <c r="B26" s="339">
        <v>21201168.687070001</v>
      </c>
      <c r="C26" s="340">
        <v>0.89035165457712784</v>
      </c>
      <c r="D26" s="339">
        <v>544919.66629000008</v>
      </c>
      <c r="E26" s="340">
        <v>2.6380378438593421E-2</v>
      </c>
      <c r="G26" s="121"/>
      <c r="H26" s="273"/>
      <c r="I26" s="1080"/>
      <c r="J26" s="273"/>
      <c r="K26" s="121"/>
      <c r="L26" s="273"/>
      <c r="M26" s="759"/>
      <c r="N26" s="759"/>
      <c r="O26" s="759"/>
    </row>
    <row r="27" spans="1:15" ht="12.75" customHeight="1">
      <c r="A27" s="338" t="s">
        <v>553</v>
      </c>
      <c r="B27" s="339">
        <v>1818186.87907</v>
      </c>
      <c r="C27" s="340">
        <v>7.635549341662827E-2</v>
      </c>
      <c r="D27" s="339">
        <v>-8597.1784499997739</v>
      </c>
      <c r="E27" s="340">
        <v>-4.7061821098171031E-3</v>
      </c>
      <c r="G27" s="121"/>
      <c r="H27" s="273"/>
      <c r="I27" s="1080"/>
      <c r="J27" s="273"/>
      <c r="K27" s="121"/>
      <c r="L27" s="273"/>
      <c r="M27" s="759"/>
      <c r="N27" s="759"/>
      <c r="O27" s="759"/>
    </row>
    <row r="28" spans="1:15" ht="18.75" customHeight="1">
      <c r="A28" s="898" t="s">
        <v>554</v>
      </c>
      <c r="B28" s="899">
        <v>23812129.261599999</v>
      </c>
      <c r="C28" s="900">
        <v>1</v>
      </c>
      <c r="D28" s="899">
        <v>591684.51020999998</v>
      </c>
      <c r="E28" s="900">
        <v>2.5481187657897086E-2</v>
      </c>
      <c r="G28" s="772"/>
      <c r="H28" s="76"/>
      <c r="I28" s="121"/>
      <c r="J28" s="76"/>
      <c r="K28" s="121"/>
      <c r="L28" s="76"/>
      <c r="M28" s="759"/>
      <c r="N28" s="759"/>
      <c r="O28" s="759"/>
    </row>
    <row r="29" spans="1:15" ht="12.75" customHeight="1">
      <c r="A29" s="19" t="s">
        <v>555</v>
      </c>
    </row>
    <row r="30" spans="1:15" ht="12.75" customHeight="1">
      <c r="C30" s="76"/>
    </row>
    <row r="31" spans="1:15" ht="12.75" customHeight="1"/>
    <row r="32" spans="1:15" s="247" customFormat="1" ht="12.75" customHeight="1">
      <c r="A32" s="140" t="s">
        <v>628</v>
      </c>
      <c r="L32" s="126" t="str">
        <f>Naslovnica!A20</f>
        <v>Siječanj 2025.</v>
      </c>
    </row>
    <row r="33" spans="1:12" s="247" customFormat="1" ht="12.75" customHeight="1">
      <c r="A33" s="523" t="s">
        <v>871</v>
      </c>
      <c r="L33" s="498" t="str">
        <f>Naslovnica!A24</f>
        <v>January 2025</v>
      </c>
    </row>
    <row r="34" spans="1:12" s="247" customFormat="1" ht="12.75" customHeight="1"/>
    <row r="35" spans="1:12" s="247" customFormat="1" ht="22.5" customHeight="1">
      <c r="A35" s="676"/>
      <c r="B35" s="1168" t="s">
        <v>1314</v>
      </c>
      <c r="C35" s="1168"/>
      <c r="D35" s="1168"/>
      <c r="E35" s="1168"/>
      <c r="F35" s="1168" t="s">
        <v>880</v>
      </c>
      <c r="G35" s="1168"/>
      <c r="H35" s="1168"/>
      <c r="I35" s="1168"/>
      <c r="J35" s="1168"/>
      <c r="K35" s="1168"/>
      <c r="L35" s="1168"/>
    </row>
    <row r="36" spans="1:12" s="247" customFormat="1" ht="45">
      <c r="A36" s="1160" t="s">
        <v>526</v>
      </c>
      <c r="B36" s="743" t="s">
        <v>67</v>
      </c>
      <c r="C36" s="742" t="s">
        <v>96</v>
      </c>
      <c r="D36" s="742" t="s">
        <v>98</v>
      </c>
      <c r="E36" s="742" t="s">
        <v>100</v>
      </c>
      <c r="F36" s="742" t="s">
        <v>613</v>
      </c>
      <c r="G36" s="740" t="s">
        <v>59</v>
      </c>
      <c r="H36" s="740" t="s">
        <v>50</v>
      </c>
      <c r="I36" s="897" t="s">
        <v>1228</v>
      </c>
      <c r="J36" s="897" t="s">
        <v>1229</v>
      </c>
      <c r="K36" s="897" t="s">
        <v>1230</v>
      </c>
      <c r="L36" s="740" t="s">
        <v>1234</v>
      </c>
    </row>
    <row r="37" spans="1:12" s="247" customFormat="1" ht="34.5" customHeight="1">
      <c r="A37" s="1160"/>
      <c r="B37" s="665" t="s">
        <v>610</v>
      </c>
      <c r="C37" s="741" t="s">
        <v>97</v>
      </c>
      <c r="D37" s="741" t="s">
        <v>99</v>
      </c>
      <c r="E37" s="741" t="s">
        <v>101</v>
      </c>
      <c r="F37" s="741" t="s">
        <v>227</v>
      </c>
      <c r="G37" s="741" t="s">
        <v>51</v>
      </c>
      <c r="H37" s="741" t="s">
        <v>52</v>
      </c>
      <c r="I37" s="665" t="s">
        <v>1231</v>
      </c>
      <c r="J37" s="665" t="s">
        <v>1232</v>
      </c>
      <c r="K37" s="665" t="s">
        <v>1233</v>
      </c>
      <c r="L37" s="744" t="s">
        <v>1235</v>
      </c>
    </row>
    <row r="38" spans="1:12" s="247" customFormat="1">
      <c r="A38" s="341" t="s">
        <v>116</v>
      </c>
      <c r="B38" s="342">
        <v>27.306000000000001</v>
      </c>
      <c r="C38" s="343">
        <v>26.518899999999999</v>
      </c>
      <c r="D38" s="342">
        <v>27.306000000000001</v>
      </c>
      <c r="E38" s="745">
        <v>0.78710000000000235</v>
      </c>
      <c r="F38" s="746">
        <v>2.9696249787883877E-2</v>
      </c>
      <c r="G38" s="692">
        <v>2.9696249787883877E-2</v>
      </c>
      <c r="H38" s="692">
        <v>0.11259152415993356</v>
      </c>
      <c r="I38" s="692">
        <v>7.6036395627344433E-2</v>
      </c>
      <c r="J38" s="692">
        <v>6.3833264889794572E-2</v>
      </c>
      <c r="K38" s="692">
        <v>6.6789521026204168E-2</v>
      </c>
      <c r="L38" s="692">
        <v>7.1441120464813546E-2</v>
      </c>
    </row>
    <row r="39" spans="1:12" s="247" customFormat="1">
      <c r="A39" s="341" t="s">
        <v>119</v>
      </c>
      <c r="B39" s="342">
        <v>30.374700000000001</v>
      </c>
      <c r="C39" s="343">
        <v>29.274100000000001</v>
      </c>
      <c r="D39" s="342">
        <v>30.374700000000001</v>
      </c>
      <c r="E39" s="745">
        <v>1.1006</v>
      </c>
      <c r="F39" s="746">
        <v>3.7617640528122775E-2</v>
      </c>
      <c r="G39" s="692">
        <v>3.7617640528122775E-2</v>
      </c>
      <c r="H39" s="692">
        <v>0.14723245141918295</v>
      </c>
      <c r="I39" s="692">
        <v>9.1515735599906556E-2</v>
      </c>
      <c r="J39" s="692">
        <v>8.1479856807244344E-2</v>
      </c>
      <c r="K39" s="692">
        <v>7.826952826467104E-2</v>
      </c>
      <c r="L39" s="692">
        <v>8.2411734339124187E-2</v>
      </c>
    </row>
    <row r="40" spans="1:12" s="247" customFormat="1">
      <c r="A40" s="341" t="s">
        <v>122</v>
      </c>
      <c r="B40" s="342">
        <v>33.447899999999997</v>
      </c>
      <c r="C40" s="343">
        <v>32.079500000000003</v>
      </c>
      <c r="D40" s="342">
        <v>33.447899999999997</v>
      </c>
      <c r="E40" s="745">
        <v>1.3683999999999941</v>
      </c>
      <c r="F40" s="746">
        <v>4.2689028477017388E-2</v>
      </c>
      <c r="G40" s="692">
        <v>4.2689028477017388E-2</v>
      </c>
      <c r="H40" s="692">
        <v>0.18394616865832236</v>
      </c>
      <c r="I40" s="692">
        <v>9.8301279471345149E-2</v>
      </c>
      <c r="J40" s="692">
        <v>9.2914789211921089E-2</v>
      </c>
      <c r="K40" s="692">
        <v>8.6061166208148077E-2</v>
      </c>
      <c r="L40" s="692">
        <v>9.2436232777908467E-2</v>
      </c>
    </row>
    <row r="41" spans="1:12" s="247" customFormat="1">
      <c r="A41" s="341" t="s">
        <v>125</v>
      </c>
      <c r="B41" s="342">
        <v>25.770199999999999</v>
      </c>
      <c r="C41" s="343">
        <v>25.152699999999999</v>
      </c>
      <c r="D41" s="342">
        <v>25.770199999999999</v>
      </c>
      <c r="E41" s="745">
        <v>0.61749999999999972</v>
      </c>
      <c r="F41" s="746">
        <v>2.4582635904245809E-2</v>
      </c>
      <c r="G41" s="692">
        <v>2.4582635904245809E-2</v>
      </c>
      <c r="H41" s="692">
        <v>9.5369051920175085E-2</v>
      </c>
      <c r="I41" s="692">
        <v>4.9262087364030593E-2</v>
      </c>
      <c r="J41" s="692">
        <v>5.2425600036333897E-2</v>
      </c>
      <c r="K41" s="692">
        <v>5.8881347288262553E-2</v>
      </c>
      <c r="L41" s="692">
        <v>6.5524998492769271E-2</v>
      </c>
    </row>
    <row r="42" spans="1:12" s="247" customFormat="1">
      <c r="A42" s="656" t="s">
        <v>128</v>
      </c>
      <c r="B42" s="657">
        <v>224.78562861019702</v>
      </c>
      <c r="C42" s="658">
        <v>216.6819012433798</v>
      </c>
      <c r="D42" s="657">
        <v>224.78562861019702</v>
      </c>
      <c r="E42" s="747">
        <v>8.1037273668172247</v>
      </c>
      <c r="F42" s="748">
        <v>3.7425719624029741E-2</v>
      </c>
      <c r="G42" s="731">
        <v>3.7425719624029741E-2</v>
      </c>
      <c r="H42" s="731">
        <v>0.15487077928920234</v>
      </c>
      <c r="I42" s="731">
        <v>8.9620963842057977E-2</v>
      </c>
      <c r="J42" s="731">
        <v>7.9912140954196298E-2</v>
      </c>
      <c r="K42" s="731">
        <v>7.5460750157354539E-2</v>
      </c>
      <c r="L42" s="731">
        <v>8.0554370196344038E-2</v>
      </c>
    </row>
    <row r="43" spans="1:12" s="247" customFormat="1">
      <c r="A43" s="341" t="s">
        <v>117</v>
      </c>
      <c r="B43" s="342">
        <v>43.143500000000003</v>
      </c>
      <c r="C43" s="343">
        <v>42.281199999999998</v>
      </c>
      <c r="D43" s="342">
        <v>43.143500000000003</v>
      </c>
      <c r="E43" s="745">
        <v>0.86230000000000473</v>
      </c>
      <c r="F43" s="746">
        <v>2.0433022072110507E-2</v>
      </c>
      <c r="G43" s="693">
        <v>2.0433022072110507E-2</v>
      </c>
      <c r="H43" s="693">
        <v>0.1042248402279935</v>
      </c>
      <c r="I43" s="693">
        <v>5.2076238263616403E-2</v>
      </c>
      <c r="J43" s="693">
        <v>4.4476033645050261E-2</v>
      </c>
      <c r="K43" s="693">
        <v>4.1501239645754584E-2</v>
      </c>
      <c r="L43" s="693">
        <v>5.312962837556956E-2</v>
      </c>
    </row>
    <row r="44" spans="1:12" s="247" customFormat="1">
      <c r="A44" s="341" t="s">
        <v>120</v>
      </c>
      <c r="B44" s="342">
        <v>51.162199999999999</v>
      </c>
      <c r="C44" s="343">
        <v>49.712200000000003</v>
      </c>
      <c r="D44" s="342">
        <v>51.162199999999999</v>
      </c>
      <c r="E44" s="745">
        <v>1.4499999999999957</v>
      </c>
      <c r="F44" s="746">
        <v>2.9196874723400157E-2</v>
      </c>
      <c r="G44" s="693">
        <v>2.9196874723400157E-2</v>
      </c>
      <c r="H44" s="693">
        <v>0.13493524758537156</v>
      </c>
      <c r="I44" s="693">
        <v>7.4029537720502026E-2</v>
      </c>
      <c r="J44" s="693">
        <v>6.3566650450652462E-2</v>
      </c>
      <c r="K44" s="693">
        <v>5.9748157290085979E-2</v>
      </c>
      <c r="L44" s="693">
        <v>6.1042636727100863E-2</v>
      </c>
    </row>
    <row r="45" spans="1:12" s="247" customFormat="1">
      <c r="A45" s="341" t="s">
        <v>123</v>
      </c>
      <c r="B45" s="342">
        <v>45.055599999999998</v>
      </c>
      <c r="C45" s="343">
        <v>43.747999999999998</v>
      </c>
      <c r="D45" s="342">
        <v>45.055599999999998</v>
      </c>
      <c r="E45" s="745">
        <v>1.3076000000000008</v>
      </c>
      <c r="F45" s="746">
        <v>2.99270339959401E-2</v>
      </c>
      <c r="G45" s="693">
        <v>2.99270339959401E-2</v>
      </c>
      <c r="H45" s="693">
        <v>0.14083583374479347</v>
      </c>
      <c r="I45" s="693">
        <v>6.7679122995073726E-2</v>
      </c>
      <c r="J45" s="693">
        <v>6.0577404459139172E-2</v>
      </c>
      <c r="K45" s="693">
        <v>5.7836029619633411E-2</v>
      </c>
      <c r="L45" s="693">
        <v>5.5136997468182791E-2</v>
      </c>
    </row>
    <row r="46" spans="1:12" s="247" customFormat="1">
      <c r="A46" s="341" t="s">
        <v>126</v>
      </c>
      <c r="B46" s="342">
        <v>43.045099999999998</v>
      </c>
      <c r="C46" s="343">
        <v>42.3994</v>
      </c>
      <c r="D46" s="342">
        <v>43.045099999999998</v>
      </c>
      <c r="E46" s="745">
        <v>0.64569999999999794</v>
      </c>
      <c r="F46" s="746">
        <v>1.5262512382659521E-2</v>
      </c>
      <c r="G46" s="693">
        <v>1.5262512382659521E-2</v>
      </c>
      <c r="H46" s="693">
        <v>7.8092323259139729E-2</v>
      </c>
      <c r="I46" s="693">
        <v>3.9492737882551587E-2</v>
      </c>
      <c r="J46" s="693">
        <v>3.5765149610325508E-2</v>
      </c>
      <c r="K46" s="693">
        <v>4.2418369429099378E-2</v>
      </c>
      <c r="L46" s="693">
        <v>5.3024038362208481E-2</v>
      </c>
    </row>
    <row r="47" spans="1:12" s="247" customFormat="1">
      <c r="A47" s="656" t="s">
        <v>129</v>
      </c>
      <c r="B47" s="657">
        <v>337.31157688237113</v>
      </c>
      <c r="C47" s="658">
        <v>329.86301770816493</v>
      </c>
      <c r="D47" s="657">
        <v>337.31157688237113</v>
      </c>
      <c r="E47" s="747">
        <v>7.4485591742061956</v>
      </c>
      <c r="F47" s="748">
        <v>2.2615906768437277E-2</v>
      </c>
      <c r="G47" s="731">
        <v>2.2615906768437277E-2</v>
      </c>
      <c r="H47" s="731">
        <v>0.10966432161954942</v>
      </c>
      <c r="I47" s="731">
        <v>5.5607680564836004E-2</v>
      </c>
      <c r="J47" s="731">
        <v>4.8341473438131333E-2</v>
      </c>
      <c r="K47" s="731">
        <v>4.7569286060969329E-2</v>
      </c>
      <c r="L47" s="731">
        <v>5.4841305724819156E-2</v>
      </c>
    </row>
    <row r="48" spans="1:12" s="247" customFormat="1">
      <c r="A48" s="341" t="s">
        <v>118</v>
      </c>
      <c r="B48" s="342">
        <v>18.139600000000002</v>
      </c>
      <c r="C48" s="343">
        <v>18.067499999999999</v>
      </c>
      <c r="D48" s="342">
        <v>18.139600000000002</v>
      </c>
      <c r="E48" s="745">
        <v>7.2100000000002495E-2</v>
      </c>
      <c r="F48" s="746">
        <v>9.5462496482245918E-4</v>
      </c>
      <c r="G48" s="693">
        <v>9.5462496482245918E-4</v>
      </c>
      <c r="H48" s="693">
        <v>3.6489343466087565E-2</v>
      </c>
      <c r="I48" s="693">
        <v>7.9148502100547802E-3</v>
      </c>
      <c r="J48" s="693">
        <v>5.6347259855078491E-3</v>
      </c>
      <c r="K48" s="693">
        <v>2.8673426717786832E-2</v>
      </c>
      <c r="L48" s="693">
        <v>3.0333884789085497E-2</v>
      </c>
    </row>
    <row r="49" spans="1:12" s="247" customFormat="1">
      <c r="A49" s="341" t="s">
        <v>121</v>
      </c>
      <c r="B49" s="342">
        <v>19.526900000000001</v>
      </c>
      <c r="C49" s="343">
        <v>19.4285</v>
      </c>
      <c r="D49" s="342">
        <v>19.526900000000001</v>
      </c>
      <c r="E49" s="745">
        <v>9.8400000000001597E-2</v>
      </c>
      <c r="F49" s="746">
        <v>3.4835887111239749E-4</v>
      </c>
      <c r="G49" s="693">
        <v>3.4835887111239749E-4</v>
      </c>
      <c r="H49" s="693">
        <v>4.0679826898889493E-2</v>
      </c>
      <c r="I49" s="693">
        <v>1.0860056508052773E-2</v>
      </c>
      <c r="J49" s="693">
        <v>9.8897092286449606E-3</v>
      </c>
      <c r="K49" s="693">
        <v>3.3641385721091099E-2</v>
      </c>
      <c r="L49" s="693">
        <v>3.7622342778896201E-2</v>
      </c>
    </row>
    <row r="50" spans="1:12" s="247" customFormat="1">
      <c r="A50" s="341" t="s">
        <v>124</v>
      </c>
      <c r="B50" s="342">
        <v>18.5334</v>
      </c>
      <c r="C50" s="343">
        <v>18.437200000000001</v>
      </c>
      <c r="D50" s="342">
        <v>18.5334</v>
      </c>
      <c r="E50" s="745">
        <v>9.6199999999999619E-2</v>
      </c>
      <c r="F50" s="746">
        <v>1.0478556767852254E-3</v>
      </c>
      <c r="G50" s="693">
        <v>1.0478556767852254E-3</v>
      </c>
      <c r="H50" s="693">
        <v>3.8762905088051802E-2</v>
      </c>
      <c r="I50" s="693">
        <v>4.7514620524640172E-3</v>
      </c>
      <c r="J50" s="693">
        <v>5.1206950199311763E-3</v>
      </c>
      <c r="K50" s="693">
        <v>2.8655952675868068E-2</v>
      </c>
      <c r="L50" s="693">
        <v>3.2452658628288722E-2</v>
      </c>
    </row>
    <row r="51" spans="1:12" s="247" customFormat="1">
      <c r="A51" s="341" t="s">
        <v>127</v>
      </c>
      <c r="B51" s="342">
        <v>19.292899999999999</v>
      </c>
      <c r="C51" s="343">
        <v>19.237100000000002</v>
      </c>
      <c r="D51" s="342">
        <v>19.292899999999999</v>
      </c>
      <c r="E51" s="745">
        <v>5.5799999999997851E-2</v>
      </c>
      <c r="F51" s="889">
        <v>2.2077463325438362E-3</v>
      </c>
      <c r="G51" s="693">
        <v>2.2077463325438362E-3</v>
      </c>
      <c r="H51" s="693">
        <v>3.146318513290991E-2</v>
      </c>
      <c r="I51" s="693">
        <v>1.0475419893440918E-2</v>
      </c>
      <c r="J51" s="693">
        <v>8.6965686767799255E-3</v>
      </c>
      <c r="K51" s="693">
        <v>3.0477901878089408E-2</v>
      </c>
      <c r="L51" s="693">
        <v>3.6426507792225893E-2</v>
      </c>
    </row>
    <row r="52" spans="1:12" s="247" customFormat="1">
      <c r="A52" s="656" t="s">
        <v>130</v>
      </c>
      <c r="B52" s="657">
        <v>141.10863855420723</v>
      </c>
      <c r="C52" s="658">
        <v>140.55029023745467</v>
      </c>
      <c r="D52" s="657">
        <v>141.10863855420723</v>
      </c>
      <c r="E52" s="747">
        <v>0.55834831675255714</v>
      </c>
      <c r="F52" s="748">
        <v>1.3027685759001706E-3</v>
      </c>
      <c r="G52" s="731">
        <v>1.3027685759001706E-3</v>
      </c>
      <c r="H52" s="731">
        <v>3.5601600788158549E-2</v>
      </c>
      <c r="I52" s="731">
        <v>8.5088757191174036E-3</v>
      </c>
      <c r="J52" s="731">
        <v>6.9808458977551613E-3</v>
      </c>
      <c r="K52" s="731">
        <v>2.9745072550927398E-2</v>
      </c>
      <c r="L52" s="731">
        <v>3.3486448441168548E-2</v>
      </c>
    </row>
    <row r="53" spans="1:12" s="247" customFormat="1" ht="12.75" customHeight="1">
      <c r="A53" s="22" t="s">
        <v>525</v>
      </c>
      <c r="G53" s="690"/>
      <c r="H53" s="690"/>
      <c r="I53" s="690"/>
      <c r="J53" s="690"/>
      <c r="K53" s="690"/>
      <c r="L53" s="690"/>
    </row>
    <row r="54" spans="1:12" s="247" customFormat="1" ht="25.5" customHeight="1">
      <c r="A54" s="1170" t="s">
        <v>1311</v>
      </c>
      <c r="B54" s="1170"/>
      <c r="C54" s="1170"/>
      <c r="D54" s="1170"/>
      <c r="E54" s="1170"/>
      <c r="F54" s="1170"/>
      <c r="G54" s="1170"/>
      <c r="H54" s="1170"/>
      <c r="I54" s="1170"/>
      <c r="J54" s="1170"/>
      <c r="K54" s="1170"/>
      <c r="L54" s="1170"/>
    </row>
    <row r="55" spans="1:12" s="247" customFormat="1" ht="20.25" customHeight="1">
      <c r="A55" s="1169" t="s">
        <v>162</v>
      </c>
      <c r="B55" s="1169"/>
      <c r="C55" s="1169"/>
      <c r="D55" s="1169"/>
      <c r="E55" s="1169"/>
      <c r="F55" s="1169"/>
      <c r="G55" s="1169"/>
      <c r="H55" s="1169"/>
      <c r="I55" s="1169"/>
      <c r="J55" s="1169"/>
      <c r="K55" s="1169"/>
      <c r="L55" s="1169"/>
    </row>
    <row r="56" spans="1:12" s="247" customFormat="1" ht="24" customHeight="1">
      <c r="A56" s="1166" t="s">
        <v>1310</v>
      </c>
      <c r="B56" s="1166"/>
      <c r="C56" s="1166"/>
      <c r="D56" s="1166"/>
      <c r="E56" s="1166"/>
      <c r="F56" s="1166"/>
      <c r="G56" s="1166"/>
      <c r="H56" s="1166"/>
      <c r="I56" s="1166"/>
      <c r="J56" s="1166"/>
      <c r="K56" s="1166"/>
      <c r="L56" s="1166"/>
    </row>
    <row r="57" spans="1:12" s="247" customFormat="1" ht="21" customHeight="1">
      <c r="A57" s="1167" t="s">
        <v>1236</v>
      </c>
      <c r="B57" s="1167"/>
      <c r="C57" s="1167"/>
      <c r="D57" s="1167"/>
      <c r="E57" s="1167"/>
      <c r="F57" s="1167"/>
      <c r="G57" s="1167"/>
      <c r="H57" s="1167"/>
      <c r="I57" s="1167"/>
      <c r="J57" s="1167"/>
      <c r="K57" s="1167"/>
      <c r="L57" s="1167"/>
    </row>
    <row r="58" spans="1:12" s="247" customFormat="1" ht="12.75" customHeight="1">
      <c r="F58" s="166"/>
    </row>
    <row r="59" spans="1:12" s="247" customFormat="1" ht="12.75" customHeight="1">
      <c r="A59" s="579" t="s">
        <v>81</v>
      </c>
    </row>
    <row r="60" spans="1:12" s="247" customFormat="1" ht="12.75" customHeight="1">
      <c r="A60" s="579"/>
    </row>
    <row r="61" spans="1:12" s="247" customFormat="1" ht="12.75" customHeight="1"/>
    <row r="62" spans="1:12" s="247" customFormat="1" ht="12.75" customHeight="1"/>
    <row r="63" spans="1:12" s="247" customFormat="1" ht="12.75" customHeight="1"/>
    <row r="95" spans="12:12">
      <c r="L95" s="67" t="s">
        <v>769</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6.570312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9" t="s">
        <v>629</v>
      </c>
      <c r="AG1" s="126" t="str">
        <f>Naslovnica!A20</f>
        <v>Siječanj 2025.</v>
      </c>
    </row>
    <row r="2" spans="1:35" ht="12.75" customHeight="1">
      <c r="A2" s="520" t="s">
        <v>872</v>
      </c>
      <c r="AG2" s="498" t="str">
        <f>Naslovnica!A24</f>
        <v>January 2025</v>
      </c>
    </row>
    <row r="3" spans="1:35" ht="12.75" customHeight="1">
      <c r="A3" s="66"/>
      <c r="AG3" s="65"/>
    </row>
    <row r="4" spans="1:35" ht="12.75" customHeight="1">
      <c r="I4" s="165"/>
      <c r="J4" s="165"/>
      <c r="K4" s="165"/>
      <c r="AG4" s="13" t="s">
        <v>1292</v>
      </c>
    </row>
    <row r="5" spans="1:35" ht="15" customHeight="1">
      <c r="A5" s="659" t="s">
        <v>131</v>
      </c>
      <c r="B5" s="1173" t="s">
        <v>541</v>
      </c>
      <c r="C5" s="1173"/>
      <c r="D5" s="1173"/>
      <c r="E5" s="1173"/>
      <c r="F5" s="1173"/>
      <c r="G5" s="1173"/>
      <c r="H5" s="1173"/>
      <c r="I5" s="1173"/>
      <c r="J5" s="1171" t="s">
        <v>535</v>
      </c>
      <c r="K5" s="1171"/>
      <c r="L5" s="1173" t="s">
        <v>540</v>
      </c>
      <c r="M5" s="1173"/>
      <c r="N5" s="1173"/>
      <c r="O5" s="1173"/>
      <c r="P5" s="1173"/>
      <c r="Q5" s="1173"/>
      <c r="R5" s="1173"/>
      <c r="S5" s="1173"/>
      <c r="T5" s="1171" t="s">
        <v>536</v>
      </c>
      <c r="U5" s="1171"/>
      <c r="V5" s="1173" t="s">
        <v>539</v>
      </c>
      <c r="W5" s="1173"/>
      <c r="X5" s="1173"/>
      <c r="Y5" s="1173"/>
      <c r="Z5" s="1173"/>
      <c r="AA5" s="1173"/>
      <c r="AB5" s="1173"/>
      <c r="AC5" s="1173"/>
      <c r="AD5" s="1171" t="s">
        <v>537</v>
      </c>
      <c r="AE5" s="1171"/>
      <c r="AF5" s="1172" t="s">
        <v>538</v>
      </c>
      <c r="AG5" s="1172"/>
    </row>
    <row r="6" spans="1:35" ht="22.5" customHeight="1">
      <c r="A6" s="1174" t="s">
        <v>542</v>
      </c>
      <c r="B6" s="1168" t="s">
        <v>132</v>
      </c>
      <c r="C6" s="1168"/>
      <c r="D6" s="1168" t="s">
        <v>133</v>
      </c>
      <c r="E6" s="1168"/>
      <c r="F6" s="1168" t="s">
        <v>134</v>
      </c>
      <c r="G6" s="1168"/>
      <c r="H6" s="1168" t="s">
        <v>135</v>
      </c>
      <c r="I6" s="1168"/>
      <c r="J6" s="1171"/>
      <c r="K6" s="1171"/>
      <c r="L6" s="1168" t="s">
        <v>132</v>
      </c>
      <c r="M6" s="1168"/>
      <c r="N6" s="1168" t="s">
        <v>133</v>
      </c>
      <c r="O6" s="1168"/>
      <c r="P6" s="1168" t="s">
        <v>134</v>
      </c>
      <c r="Q6" s="1168"/>
      <c r="R6" s="1168" t="s">
        <v>135</v>
      </c>
      <c r="S6" s="1168"/>
      <c r="T6" s="1171"/>
      <c r="U6" s="1171"/>
      <c r="V6" s="1168" t="s">
        <v>132</v>
      </c>
      <c r="W6" s="1168"/>
      <c r="X6" s="1168" t="s">
        <v>133</v>
      </c>
      <c r="Y6" s="1168"/>
      <c r="Z6" s="1168" t="s">
        <v>134</v>
      </c>
      <c r="AA6" s="1168"/>
      <c r="AB6" s="1168" t="s">
        <v>135</v>
      </c>
      <c r="AC6" s="1168"/>
      <c r="AD6" s="1171"/>
      <c r="AE6" s="1171"/>
      <c r="AF6" s="1172"/>
      <c r="AG6" s="1172"/>
    </row>
    <row r="7" spans="1:35">
      <c r="A7" s="1174"/>
      <c r="B7" s="659" t="s">
        <v>31</v>
      </c>
      <c r="C7" s="659" t="s">
        <v>32</v>
      </c>
      <c r="D7" s="659" t="s">
        <v>31</v>
      </c>
      <c r="E7" s="659" t="s">
        <v>32</v>
      </c>
      <c r="F7" s="659" t="s">
        <v>31</v>
      </c>
      <c r="G7" s="659" t="s">
        <v>32</v>
      </c>
      <c r="H7" s="659" t="s">
        <v>31</v>
      </c>
      <c r="I7" s="659" t="s">
        <v>32</v>
      </c>
      <c r="J7" s="659" t="s">
        <v>31</v>
      </c>
      <c r="K7" s="659" t="s">
        <v>32</v>
      </c>
      <c r="L7" s="659" t="s">
        <v>31</v>
      </c>
      <c r="M7" s="659" t="s">
        <v>32</v>
      </c>
      <c r="N7" s="659" t="s">
        <v>31</v>
      </c>
      <c r="O7" s="659" t="s">
        <v>32</v>
      </c>
      <c r="P7" s="659" t="s">
        <v>31</v>
      </c>
      <c r="Q7" s="659" t="s">
        <v>32</v>
      </c>
      <c r="R7" s="659" t="s">
        <v>31</v>
      </c>
      <c r="S7" s="659" t="s">
        <v>32</v>
      </c>
      <c r="T7" s="659" t="s">
        <v>31</v>
      </c>
      <c r="U7" s="659" t="s">
        <v>32</v>
      </c>
      <c r="V7" s="659" t="s">
        <v>31</v>
      </c>
      <c r="W7" s="659" t="s">
        <v>32</v>
      </c>
      <c r="X7" s="659" t="s">
        <v>31</v>
      </c>
      <c r="Y7" s="659" t="s">
        <v>32</v>
      </c>
      <c r="Z7" s="659" t="s">
        <v>31</v>
      </c>
      <c r="AA7" s="659" t="s">
        <v>32</v>
      </c>
      <c r="AB7" s="659" t="s">
        <v>31</v>
      </c>
      <c r="AC7" s="659" t="s">
        <v>32</v>
      </c>
      <c r="AD7" s="659" t="s">
        <v>31</v>
      </c>
      <c r="AE7" s="659" t="s">
        <v>32</v>
      </c>
      <c r="AF7" s="659" t="s">
        <v>31</v>
      </c>
      <c r="AG7" s="659" t="s">
        <v>32</v>
      </c>
    </row>
    <row r="8" spans="1:35">
      <c r="A8" s="1174"/>
      <c r="B8" s="660" t="s">
        <v>29</v>
      </c>
      <c r="C8" s="660" t="s">
        <v>30</v>
      </c>
      <c r="D8" s="660" t="s">
        <v>29</v>
      </c>
      <c r="E8" s="660" t="s">
        <v>30</v>
      </c>
      <c r="F8" s="660" t="s">
        <v>29</v>
      </c>
      <c r="G8" s="660" t="s">
        <v>30</v>
      </c>
      <c r="H8" s="660" t="s">
        <v>29</v>
      </c>
      <c r="I8" s="660" t="s">
        <v>30</v>
      </c>
      <c r="J8" s="660" t="s">
        <v>29</v>
      </c>
      <c r="K8" s="660" t="s">
        <v>30</v>
      </c>
      <c r="L8" s="660" t="s">
        <v>29</v>
      </c>
      <c r="M8" s="660" t="s">
        <v>30</v>
      </c>
      <c r="N8" s="660" t="s">
        <v>29</v>
      </c>
      <c r="O8" s="660" t="s">
        <v>30</v>
      </c>
      <c r="P8" s="660" t="s">
        <v>29</v>
      </c>
      <c r="Q8" s="660" t="s">
        <v>30</v>
      </c>
      <c r="R8" s="660" t="s">
        <v>29</v>
      </c>
      <c r="S8" s="660" t="s">
        <v>30</v>
      </c>
      <c r="T8" s="660" t="s">
        <v>29</v>
      </c>
      <c r="U8" s="660" t="s">
        <v>30</v>
      </c>
      <c r="V8" s="660" t="s">
        <v>29</v>
      </c>
      <c r="W8" s="660" t="s">
        <v>30</v>
      </c>
      <c r="X8" s="660" t="s">
        <v>29</v>
      </c>
      <c r="Y8" s="660" t="s">
        <v>30</v>
      </c>
      <c r="Z8" s="660" t="s">
        <v>29</v>
      </c>
      <c r="AA8" s="660" t="s">
        <v>30</v>
      </c>
      <c r="AB8" s="660" t="s">
        <v>29</v>
      </c>
      <c r="AC8" s="660" t="s">
        <v>30</v>
      </c>
      <c r="AD8" s="660" t="s">
        <v>29</v>
      </c>
      <c r="AE8" s="660" t="s">
        <v>30</v>
      </c>
      <c r="AF8" s="660" t="s">
        <v>29</v>
      </c>
      <c r="AG8" s="660" t="s">
        <v>30</v>
      </c>
    </row>
    <row r="9" spans="1:35" ht="18">
      <c r="A9" s="344" t="s">
        <v>409</v>
      </c>
      <c r="B9" s="345">
        <v>225.91729000000001</v>
      </c>
      <c r="C9" s="346">
        <v>1.1427662401116787E-3</v>
      </c>
      <c r="D9" s="345">
        <v>6459.8075600000002</v>
      </c>
      <c r="E9" s="346">
        <v>3.8543376149325501E-2</v>
      </c>
      <c r="F9" s="345">
        <v>1602.1509600000002</v>
      </c>
      <c r="G9" s="346">
        <v>5.7306682079644308E-3</v>
      </c>
      <c r="H9" s="345">
        <v>2371.0905199999997</v>
      </c>
      <c r="I9" s="346">
        <v>1.6030948519515684E-2</v>
      </c>
      <c r="J9" s="345">
        <v>10658.966330000001</v>
      </c>
      <c r="K9" s="346">
        <v>1.3445156407498222E-2</v>
      </c>
      <c r="L9" s="345">
        <v>1754.5108</v>
      </c>
      <c r="M9" s="346">
        <v>2.248057604245268E-4</v>
      </c>
      <c r="N9" s="345">
        <v>19537.12156</v>
      </c>
      <c r="O9" s="346">
        <v>5.6738671816409852E-3</v>
      </c>
      <c r="P9" s="345">
        <v>14175.613969999999</v>
      </c>
      <c r="Q9" s="346">
        <v>3.6401268564273336E-3</v>
      </c>
      <c r="R9" s="345">
        <v>28612.357230000001</v>
      </c>
      <c r="S9" s="346">
        <v>4.7222984026779992E-3</v>
      </c>
      <c r="T9" s="345">
        <v>64079.603559999996</v>
      </c>
      <c r="U9" s="346">
        <v>3.0224561912599521E-3</v>
      </c>
      <c r="V9" s="345">
        <v>308.15214000000003</v>
      </c>
      <c r="W9" s="346">
        <v>4.2845372446168864E-4</v>
      </c>
      <c r="X9" s="345">
        <v>8367.6185999999998</v>
      </c>
      <c r="Y9" s="346">
        <v>3.9067557932126108E-2</v>
      </c>
      <c r="Z9" s="345">
        <v>481.17960999999997</v>
      </c>
      <c r="AA9" s="346">
        <v>1.4788096113045345E-3</v>
      </c>
      <c r="AB9" s="345">
        <v>4390.0936200000006</v>
      </c>
      <c r="AC9" s="346">
        <v>7.8478428195335546E-3</v>
      </c>
      <c r="AD9" s="345">
        <v>13547.043969999999</v>
      </c>
      <c r="AE9" s="346">
        <v>7.450853444135124E-3</v>
      </c>
      <c r="AF9" s="345">
        <v>88285.613859999998</v>
      </c>
      <c r="AG9" s="346">
        <v>3.7075900643176673E-3</v>
      </c>
    </row>
    <row r="10" spans="1:35" ht="18">
      <c r="A10" s="344" t="s">
        <v>410</v>
      </c>
      <c r="B10" s="347">
        <v>1050.5135499999151</v>
      </c>
      <c r="C10" s="348">
        <v>5.3138536661792241E-3</v>
      </c>
      <c r="D10" s="347">
        <v>1359.2827000000584</v>
      </c>
      <c r="E10" s="348">
        <v>8.1103568353626029E-3</v>
      </c>
      <c r="F10" s="347">
        <v>2647.5577400000375</v>
      </c>
      <c r="G10" s="348">
        <v>9.4699409407515318E-3</v>
      </c>
      <c r="H10" s="347">
        <v>166.45488999998523</v>
      </c>
      <c r="I10" s="348">
        <v>1.1254018983684394E-3</v>
      </c>
      <c r="J10" s="347">
        <v>5223.808879999996</v>
      </c>
      <c r="K10" s="348">
        <v>6.5892812923894544E-3</v>
      </c>
      <c r="L10" s="347">
        <v>15381.800220000878</v>
      </c>
      <c r="M10" s="348">
        <v>1.9708726188265419E-3</v>
      </c>
      <c r="N10" s="347">
        <v>7507.6325499993936</v>
      </c>
      <c r="O10" s="348">
        <v>2.1803268104997747E-3</v>
      </c>
      <c r="P10" s="347">
        <v>2758.9410899998097</v>
      </c>
      <c r="Q10" s="348">
        <v>7.0846282766045231E-4</v>
      </c>
      <c r="R10" s="347">
        <v>2331.5958400012219</v>
      </c>
      <c r="S10" s="348">
        <v>3.8481594586635306E-4</v>
      </c>
      <c r="T10" s="347">
        <v>27979.969700001304</v>
      </c>
      <c r="U10" s="346">
        <v>1.3197371386957876E-3</v>
      </c>
      <c r="V10" s="347">
        <v>1634.0886599998473</v>
      </c>
      <c r="W10" s="348">
        <v>2.2720315116992033E-3</v>
      </c>
      <c r="X10" s="347">
        <v>0</v>
      </c>
      <c r="Y10" s="348">
        <v>0</v>
      </c>
      <c r="Z10" s="347">
        <v>0</v>
      </c>
      <c r="AA10" s="348">
        <v>0</v>
      </c>
      <c r="AB10" s="347">
        <v>92.523099999886</v>
      </c>
      <c r="AC10" s="348">
        <v>1.6539664272013642E-4</v>
      </c>
      <c r="AD10" s="347">
        <v>1726.6117599997333</v>
      </c>
      <c r="AE10" s="348">
        <v>9.4963382470502331E-4</v>
      </c>
      <c r="AF10" s="347">
        <v>34930.390340001031</v>
      </c>
      <c r="AG10" s="346">
        <v>1.4669158711711951E-3</v>
      </c>
    </row>
    <row r="11" spans="1:35" ht="27">
      <c r="A11" s="344" t="s">
        <v>411</v>
      </c>
      <c r="B11" s="347">
        <v>197205.62260000003</v>
      </c>
      <c r="C11" s="348">
        <v>0.99753289297815462</v>
      </c>
      <c r="D11" s="347">
        <v>159924.27958999996</v>
      </c>
      <c r="E11" s="348">
        <v>0.95421134552300302</v>
      </c>
      <c r="F11" s="347">
        <v>275431.54119000002</v>
      </c>
      <c r="G11" s="348">
        <v>0.98517980887904488</v>
      </c>
      <c r="H11" s="347">
        <v>145566.33385</v>
      </c>
      <c r="I11" s="348">
        <v>0.98417432166359631</v>
      </c>
      <c r="J11" s="347">
        <v>778127.77723000012</v>
      </c>
      <c r="K11" s="348">
        <v>0.98152572641406255</v>
      </c>
      <c r="L11" s="347">
        <v>7806023.3568199994</v>
      </c>
      <c r="M11" s="348">
        <v>1.0001870701631117</v>
      </c>
      <c r="N11" s="347">
        <v>3401300.6326199998</v>
      </c>
      <c r="O11" s="348">
        <v>0.98778768279913076</v>
      </c>
      <c r="P11" s="347">
        <v>3880754.9950299999</v>
      </c>
      <c r="Q11" s="348">
        <v>0.99653112101663899</v>
      </c>
      <c r="R11" s="347">
        <v>6033519.5770899989</v>
      </c>
      <c r="S11" s="348">
        <v>0.99579631389281864</v>
      </c>
      <c r="T11" s="347">
        <v>21121598.561559997</v>
      </c>
      <c r="U11" s="348">
        <v>0.99624689909199426</v>
      </c>
      <c r="V11" s="347">
        <v>721002.47596000007</v>
      </c>
      <c r="W11" s="348">
        <v>1.0024794770893402</v>
      </c>
      <c r="X11" s="347">
        <v>206501.23802999998</v>
      </c>
      <c r="Y11" s="348">
        <v>0.96413322182165273</v>
      </c>
      <c r="Z11" s="347">
        <v>325647.98010000004</v>
      </c>
      <c r="AA11" s="348">
        <v>1.0008141510272803</v>
      </c>
      <c r="AB11" s="347">
        <v>556322.93317999993</v>
      </c>
      <c r="AC11" s="348">
        <v>0.99449700038481359</v>
      </c>
      <c r="AD11" s="347">
        <v>1809474.6272700001</v>
      </c>
      <c r="AE11" s="348">
        <v>0.99520827484771202</v>
      </c>
      <c r="AF11" s="347">
        <v>23709200.966059998</v>
      </c>
      <c r="AG11" s="348">
        <v>0.99567748460207495</v>
      </c>
    </row>
    <row r="12" spans="1:35" ht="18.75">
      <c r="A12" s="344" t="s">
        <v>412</v>
      </c>
      <c r="B12" s="349">
        <v>121022.06759000002</v>
      </c>
      <c r="C12" s="350">
        <v>0.61217064506380092</v>
      </c>
      <c r="D12" s="349">
        <v>63071.446010000007</v>
      </c>
      <c r="E12" s="350">
        <v>0.37632490523375667</v>
      </c>
      <c r="F12" s="349">
        <v>131756.40320999999</v>
      </c>
      <c r="G12" s="350">
        <v>0.47127408710056229</v>
      </c>
      <c r="H12" s="349">
        <v>78712.94034999999</v>
      </c>
      <c r="I12" s="350">
        <v>0.53217837274747282</v>
      </c>
      <c r="J12" s="349">
        <v>394562.85716000001</v>
      </c>
      <c r="K12" s="350">
        <v>0.4976992292558991</v>
      </c>
      <c r="L12" s="349">
        <v>5402489.8192400001</v>
      </c>
      <c r="M12" s="350">
        <v>0.69222191849717452</v>
      </c>
      <c r="N12" s="349">
        <v>1916793.8097399997</v>
      </c>
      <c r="O12" s="350">
        <v>0.55666508792794656</v>
      </c>
      <c r="P12" s="349">
        <v>2458474.7837199997</v>
      </c>
      <c r="Q12" s="350">
        <v>0.6313067007191191</v>
      </c>
      <c r="R12" s="349">
        <v>3290149.4728899994</v>
      </c>
      <c r="S12" s="350">
        <v>0.54301948893989482</v>
      </c>
      <c r="T12" s="349">
        <v>13067907.885589998</v>
      </c>
      <c r="U12" s="350">
        <v>0.61637677047476791</v>
      </c>
      <c r="V12" s="349">
        <v>643814.49113999994</v>
      </c>
      <c r="W12" s="350">
        <v>0.89515755623614957</v>
      </c>
      <c r="X12" s="349">
        <v>164481.29491999999</v>
      </c>
      <c r="Y12" s="350">
        <v>0.76794639254210506</v>
      </c>
      <c r="Z12" s="349">
        <v>267722.50689000002</v>
      </c>
      <c r="AA12" s="350">
        <v>0.82279175618326084</v>
      </c>
      <c r="AB12" s="349">
        <v>392369.76103999995</v>
      </c>
      <c r="AC12" s="350">
        <v>0.70141014709838012</v>
      </c>
      <c r="AD12" s="349">
        <v>1468388.0539899999</v>
      </c>
      <c r="AE12" s="350">
        <v>0.80761118171806334</v>
      </c>
      <c r="AF12" s="349">
        <v>14930858.796739999</v>
      </c>
      <c r="AG12" s="350">
        <v>0.62702745448773911</v>
      </c>
    </row>
    <row r="13" spans="1:35" ht="19.5">
      <c r="A13" s="351" t="s">
        <v>413</v>
      </c>
      <c r="B13" s="349">
        <v>40586.632690000006</v>
      </c>
      <c r="C13" s="350">
        <v>0.20530094725350614</v>
      </c>
      <c r="D13" s="349">
        <v>28681.582500000008</v>
      </c>
      <c r="E13" s="350">
        <v>0.1711328104726717</v>
      </c>
      <c r="F13" s="349">
        <v>52720.97318999999</v>
      </c>
      <c r="G13" s="350">
        <v>0.18857549163337142</v>
      </c>
      <c r="H13" s="349">
        <v>23160.872429999999</v>
      </c>
      <c r="I13" s="350">
        <v>0.15659071235812633</v>
      </c>
      <c r="J13" s="349">
        <v>145150.06081</v>
      </c>
      <c r="K13" s="350">
        <v>0.18309141897330003</v>
      </c>
      <c r="L13" s="349">
        <v>1238856.3346200001</v>
      </c>
      <c r="M13" s="350">
        <v>0.15873486806749276</v>
      </c>
      <c r="N13" s="349">
        <v>660695.32248000009</v>
      </c>
      <c r="O13" s="350">
        <v>0.19187562997806215</v>
      </c>
      <c r="P13" s="349">
        <v>833060.35094999988</v>
      </c>
      <c r="Q13" s="350">
        <v>0.21391986004524888</v>
      </c>
      <c r="R13" s="349">
        <v>652831.62638999999</v>
      </c>
      <c r="S13" s="350">
        <v>0.10774595471941048</v>
      </c>
      <c r="T13" s="349">
        <v>3385443.6344400002</v>
      </c>
      <c r="U13" s="350">
        <v>0.15968193472816755</v>
      </c>
      <c r="V13" s="349">
        <v>0</v>
      </c>
      <c r="W13" s="350">
        <v>0</v>
      </c>
      <c r="X13" s="349">
        <v>0</v>
      </c>
      <c r="Y13" s="350">
        <v>0</v>
      </c>
      <c r="Z13" s="349">
        <v>0</v>
      </c>
      <c r="AA13" s="350">
        <v>0</v>
      </c>
      <c r="AB13" s="349">
        <v>0</v>
      </c>
      <c r="AC13" s="350">
        <v>0</v>
      </c>
      <c r="AD13" s="349">
        <v>0</v>
      </c>
      <c r="AE13" s="350">
        <v>0</v>
      </c>
      <c r="AF13" s="349">
        <v>3530593.6952500003</v>
      </c>
      <c r="AG13" s="350">
        <v>0.1482687103066318</v>
      </c>
      <c r="AH13" s="121"/>
      <c r="AI13" s="76"/>
    </row>
    <row r="14" spans="1:35" ht="19.5">
      <c r="A14" s="351" t="s">
        <v>414</v>
      </c>
      <c r="B14" s="349">
        <v>56314.652800000011</v>
      </c>
      <c r="C14" s="350">
        <v>0.28485860486132175</v>
      </c>
      <c r="D14" s="349">
        <v>24879.354199999998</v>
      </c>
      <c r="E14" s="350">
        <v>0.14844626536876296</v>
      </c>
      <c r="F14" s="349">
        <v>63609.933789999995</v>
      </c>
      <c r="G14" s="350">
        <v>0.22752376922151912</v>
      </c>
      <c r="H14" s="349">
        <v>30843.190029999998</v>
      </c>
      <c r="I14" s="350">
        <v>0.20853087951638788</v>
      </c>
      <c r="J14" s="349">
        <v>175647.13082000002</v>
      </c>
      <c r="K14" s="350">
        <v>0.22156024076709904</v>
      </c>
      <c r="L14" s="349">
        <v>3765949.5271400004</v>
      </c>
      <c r="M14" s="350">
        <v>0.4825317388579739</v>
      </c>
      <c r="N14" s="349">
        <v>1173798.4177799998</v>
      </c>
      <c r="O14" s="350">
        <v>0.34088830844660284</v>
      </c>
      <c r="P14" s="349">
        <v>1528708.5824500001</v>
      </c>
      <c r="Q14" s="350">
        <v>0.39255394358253709</v>
      </c>
      <c r="R14" s="349">
        <v>2377365.1746099996</v>
      </c>
      <c r="S14" s="350">
        <v>0.39236990075295181</v>
      </c>
      <c r="T14" s="349">
        <v>8845821.7019800004</v>
      </c>
      <c r="U14" s="350">
        <v>0.41723273997625676</v>
      </c>
      <c r="V14" s="349">
        <v>523354.54756999994</v>
      </c>
      <c r="W14" s="350">
        <v>0.72767044590483276</v>
      </c>
      <c r="X14" s="349">
        <v>139594.25484000001</v>
      </c>
      <c r="Y14" s="350">
        <v>0.65175134033399607</v>
      </c>
      <c r="Z14" s="349">
        <v>243499.87695999999</v>
      </c>
      <c r="AA14" s="350">
        <v>0.74834833171738024</v>
      </c>
      <c r="AB14" s="349">
        <v>359870.14462999994</v>
      </c>
      <c r="AC14" s="350">
        <v>0.643313007639014</v>
      </c>
      <c r="AD14" s="349">
        <v>1266318.824</v>
      </c>
      <c r="AE14" s="350">
        <v>0.69647341457426004</v>
      </c>
      <c r="AF14" s="349">
        <v>10287787.656800002</v>
      </c>
      <c r="AG14" s="350">
        <v>0.4320398039101499</v>
      </c>
      <c r="AH14" s="121"/>
      <c r="AI14" s="76"/>
    </row>
    <row r="15" spans="1:35" ht="19.5">
      <c r="A15" s="351" t="s">
        <v>415</v>
      </c>
      <c r="B15" s="349">
        <v>0</v>
      </c>
      <c r="C15" s="350">
        <v>0</v>
      </c>
      <c r="D15" s="349">
        <v>0</v>
      </c>
      <c r="E15" s="350">
        <v>0</v>
      </c>
      <c r="F15" s="349">
        <v>155.76522</v>
      </c>
      <c r="G15" s="350">
        <v>5.5715024142330828E-4</v>
      </c>
      <c r="H15" s="349">
        <v>0</v>
      </c>
      <c r="I15" s="350">
        <v>0</v>
      </c>
      <c r="J15" s="349">
        <v>155.76522</v>
      </c>
      <c r="K15" s="350">
        <v>1.96481317316289E-4</v>
      </c>
      <c r="L15" s="349">
        <v>0</v>
      </c>
      <c r="M15" s="350">
        <v>0</v>
      </c>
      <c r="N15" s="349">
        <v>0</v>
      </c>
      <c r="O15" s="350">
        <v>0</v>
      </c>
      <c r="P15" s="349">
        <v>0</v>
      </c>
      <c r="Q15" s="350">
        <v>0</v>
      </c>
      <c r="R15" s="349">
        <v>0</v>
      </c>
      <c r="S15" s="350">
        <v>0</v>
      </c>
      <c r="T15" s="349">
        <v>0</v>
      </c>
      <c r="U15" s="350">
        <v>0</v>
      </c>
      <c r="V15" s="349">
        <v>0</v>
      </c>
      <c r="W15" s="350">
        <v>0</v>
      </c>
      <c r="X15" s="349">
        <v>0</v>
      </c>
      <c r="Y15" s="350">
        <v>0</v>
      </c>
      <c r="Z15" s="349">
        <v>167.69709</v>
      </c>
      <c r="AA15" s="350">
        <v>5.153835767891361E-4</v>
      </c>
      <c r="AB15" s="349">
        <v>0</v>
      </c>
      <c r="AC15" s="350">
        <v>0</v>
      </c>
      <c r="AD15" s="349">
        <v>167.69709</v>
      </c>
      <c r="AE15" s="350">
        <v>9.2233142770107798E-5</v>
      </c>
      <c r="AF15" s="349">
        <v>323.46231</v>
      </c>
      <c r="AG15" s="350">
        <v>1.358393054432392E-5</v>
      </c>
      <c r="AI15" s="76"/>
    </row>
    <row r="16" spans="1:35" ht="19.5">
      <c r="A16" s="351" t="s">
        <v>416</v>
      </c>
      <c r="B16" s="349">
        <v>476.91242</v>
      </c>
      <c r="C16" s="350">
        <v>2.4123846964787944E-3</v>
      </c>
      <c r="D16" s="349">
        <v>3562.6236599999997</v>
      </c>
      <c r="E16" s="350">
        <v>2.1256909363081198E-2</v>
      </c>
      <c r="F16" s="349">
        <v>6534.5514299999995</v>
      </c>
      <c r="G16" s="350">
        <v>2.3373169612687122E-2</v>
      </c>
      <c r="H16" s="349">
        <v>1613.88</v>
      </c>
      <c r="I16" s="350">
        <v>1.0911446432958612E-2</v>
      </c>
      <c r="J16" s="349">
        <v>12187.967509999999</v>
      </c>
      <c r="K16" s="350">
        <v>1.5373829355313917E-2</v>
      </c>
      <c r="L16" s="349">
        <v>18281.013939999997</v>
      </c>
      <c r="M16" s="350">
        <v>2.3423493546537726E-3</v>
      </c>
      <c r="N16" s="349">
        <v>42099.651569999995</v>
      </c>
      <c r="O16" s="350">
        <v>1.22263574328471E-2</v>
      </c>
      <c r="P16" s="349">
        <v>19008.645390000001</v>
      </c>
      <c r="Q16" s="350">
        <v>4.8811910887865857E-3</v>
      </c>
      <c r="R16" s="349">
        <v>5990.7478600000004</v>
      </c>
      <c r="S16" s="350">
        <v>9.8873709784604979E-4</v>
      </c>
      <c r="T16" s="349">
        <v>85380.05876</v>
      </c>
      <c r="U16" s="350">
        <v>4.0271392591820906E-3</v>
      </c>
      <c r="V16" s="349">
        <v>8297.8485999999994</v>
      </c>
      <c r="W16" s="350">
        <v>1.1537301469622143E-2</v>
      </c>
      <c r="X16" s="349">
        <v>11220.908419999998</v>
      </c>
      <c r="Y16" s="350">
        <v>5.23892771295087E-2</v>
      </c>
      <c r="Z16" s="349">
        <v>14689.1718</v>
      </c>
      <c r="AA16" s="350">
        <v>4.5144241336293391E-2</v>
      </c>
      <c r="AB16" s="349">
        <v>16454.0013</v>
      </c>
      <c r="AC16" s="350">
        <v>2.9413590490765151E-2</v>
      </c>
      <c r="AD16" s="349">
        <v>50661.930120000005</v>
      </c>
      <c r="AE16" s="350">
        <v>2.7863984006920951E-2</v>
      </c>
      <c r="AF16" s="349">
        <v>148229.95639000001</v>
      </c>
      <c r="AG16" s="350">
        <v>6.2249769754934457E-3</v>
      </c>
      <c r="AI16" s="76"/>
    </row>
    <row r="17" spans="1:35" ht="19.5">
      <c r="A17" s="352" t="s">
        <v>417</v>
      </c>
      <c r="B17" s="349">
        <v>542.23318999999992</v>
      </c>
      <c r="C17" s="350">
        <v>2.742799295264481E-3</v>
      </c>
      <c r="D17" s="349">
        <v>1530.81042</v>
      </c>
      <c r="E17" s="350">
        <v>9.1338017864059946E-3</v>
      </c>
      <c r="F17" s="349">
        <v>2902.8915000000002</v>
      </c>
      <c r="G17" s="350">
        <v>1.0383233818503704E-2</v>
      </c>
      <c r="H17" s="349">
        <v>0</v>
      </c>
      <c r="I17" s="350">
        <v>0</v>
      </c>
      <c r="J17" s="349">
        <v>4975.9351100000003</v>
      </c>
      <c r="K17" s="350">
        <v>6.2766148007441791E-3</v>
      </c>
      <c r="L17" s="349">
        <v>12334.738729999999</v>
      </c>
      <c r="M17" s="350">
        <v>1.5804521236549309E-3</v>
      </c>
      <c r="N17" s="349">
        <v>16916.689750000001</v>
      </c>
      <c r="O17" s="350">
        <v>4.9128552791032256E-3</v>
      </c>
      <c r="P17" s="349">
        <v>10930.35312</v>
      </c>
      <c r="Q17" s="350">
        <v>2.8067829743776735E-3</v>
      </c>
      <c r="R17" s="349">
        <v>10299.945949999999</v>
      </c>
      <c r="S17" s="350">
        <v>1.6999444651262911E-3</v>
      </c>
      <c r="T17" s="349">
        <v>50481.727550000003</v>
      </c>
      <c r="U17" s="350">
        <v>2.3810823023605421E-3</v>
      </c>
      <c r="V17" s="349">
        <v>0</v>
      </c>
      <c r="W17" s="350">
        <v>0</v>
      </c>
      <c r="X17" s="349">
        <v>0</v>
      </c>
      <c r="Y17" s="350">
        <v>0</v>
      </c>
      <c r="Z17" s="349">
        <v>0</v>
      </c>
      <c r="AA17" s="350">
        <v>0</v>
      </c>
      <c r="AB17" s="349">
        <v>0</v>
      </c>
      <c r="AC17" s="350">
        <v>0</v>
      </c>
      <c r="AD17" s="349">
        <v>0</v>
      </c>
      <c r="AE17" s="350">
        <v>0</v>
      </c>
      <c r="AF17" s="349">
        <v>55457.662660000002</v>
      </c>
      <c r="AG17" s="350">
        <v>2.3289669752373501E-3</v>
      </c>
      <c r="AH17" s="121"/>
      <c r="AI17" s="76"/>
    </row>
    <row r="18" spans="1:35" ht="19.5">
      <c r="A18" s="352" t="s">
        <v>418</v>
      </c>
      <c r="B18" s="349">
        <v>3421.5546199999999</v>
      </c>
      <c r="C18" s="350">
        <v>1.7307383195124836E-2</v>
      </c>
      <c r="D18" s="349">
        <v>1414.23749</v>
      </c>
      <c r="E18" s="350">
        <v>8.438252538524222E-3</v>
      </c>
      <c r="F18" s="349">
        <v>1026.63213</v>
      </c>
      <c r="G18" s="350">
        <v>3.6721184554705166E-3</v>
      </c>
      <c r="H18" s="349">
        <v>3013.22264</v>
      </c>
      <c r="I18" s="350">
        <v>2.0372405276066454E-2</v>
      </c>
      <c r="J18" s="349">
        <v>8875.6468800000002</v>
      </c>
      <c r="K18" s="350">
        <v>1.1195687914263598E-2</v>
      </c>
      <c r="L18" s="349">
        <v>3468.2208900000001</v>
      </c>
      <c r="M18" s="350">
        <v>4.4438371909519118E-4</v>
      </c>
      <c r="N18" s="349">
        <v>7279.9346399999995</v>
      </c>
      <c r="O18" s="350">
        <v>2.1141999916177712E-3</v>
      </c>
      <c r="P18" s="349">
        <v>10310.469590000001</v>
      </c>
      <c r="Q18" s="350">
        <v>2.6476043532480818E-3</v>
      </c>
      <c r="R18" s="349">
        <v>6346.6931599999998</v>
      </c>
      <c r="S18" s="350">
        <v>1.0474837403585493E-3</v>
      </c>
      <c r="T18" s="349">
        <v>27405.31828</v>
      </c>
      <c r="U18" s="350">
        <v>1.292632433833296E-3</v>
      </c>
      <c r="V18" s="349">
        <v>0</v>
      </c>
      <c r="W18" s="350">
        <v>0</v>
      </c>
      <c r="X18" s="349">
        <v>0</v>
      </c>
      <c r="Y18" s="350">
        <v>0</v>
      </c>
      <c r="Z18" s="349">
        <v>0</v>
      </c>
      <c r="AA18" s="350">
        <v>0</v>
      </c>
      <c r="AB18" s="349">
        <v>0</v>
      </c>
      <c r="AC18" s="350">
        <v>0</v>
      </c>
      <c r="AD18" s="349">
        <v>0</v>
      </c>
      <c r="AE18" s="350">
        <v>0</v>
      </c>
      <c r="AF18" s="349">
        <v>36280.96516</v>
      </c>
      <c r="AG18" s="350">
        <v>1.5236338070252324E-3</v>
      </c>
    </row>
    <row r="19" spans="1:35" ht="19.5">
      <c r="A19" s="353" t="s">
        <v>419</v>
      </c>
      <c r="B19" s="349">
        <v>0</v>
      </c>
      <c r="C19" s="350">
        <v>0</v>
      </c>
      <c r="D19" s="349">
        <v>0</v>
      </c>
      <c r="E19" s="350">
        <v>0</v>
      </c>
      <c r="F19" s="349">
        <v>0</v>
      </c>
      <c r="G19" s="350">
        <v>0</v>
      </c>
      <c r="H19" s="349">
        <v>0</v>
      </c>
      <c r="I19" s="350">
        <v>0</v>
      </c>
      <c r="J19" s="349">
        <v>0</v>
      </c>
      <c r="K19" s="350">
        <v>0</v>
      </c>
      <c r="L19" s="349">
        <v>0</v>
      </c>
      <c r="M19" s="350">
        <v>0</v>
      </c>
      <c r="N19" s="349">
        <v>0</v>
      </c>
      <c r="O19" s="350">
        <v>0</v>
      </c>
      <c r="P19" s="349">
        <v>0</v>
      </c>
      <c r="Q19" s="350">
        <v>0</v>
      </c>
      <c r="R19" s="349">
        <v>0</v>
      </c>
      <c r="S19" s="350">
        <v>0</v>
      </c>
      <c r="T19" s="349">
        <v>0</v>
      </c>
      <c r="U19" s="350">
        <v>0</v>
      </c>
      <c r="V19" s="349">
        <v>0</v>
      </c>
      <c r="W19" s="350">
        <v>0</v>
      </c>
      <c r="X19" s="349">
        <v>0</v>
      </c>
      <c r="Y19" s="350">
        <v>0</v>
      </c>
      <c r="Z19" s="349">
        <v>0</v>
      </c>
      <c r="AA19" s="350">
        <v>0</v>
      </c>
      <c r="AB19" s="349">
        <v>0</v>
      </c>
      <c r="AC19" s="350">
        <v>0</v>
      </c>
      <c r="AD19" s="349">
        <v>0</v>
      </c>
      <c r="AE19" s="350">
        <v>0</v>
      </c>
      <c r="AF19" s="349">
        <v>0</v>
      </c>
      <c r="AG19" s="350">
        <v>0</v>
      </c>
    </row>
    <row r="20" spans="1:35" ht="17.25" customHeight="1">
      <c r="A20" s="344" t="s">
        <v>420</v>
      </c>
      <c r="B20" s="349">
        <v>19680.081870000002</v>
      </c>
      <c r="C20" s="350">
        <v>9.9548525762104864E-2</v>
      </c>
      <c r="D20" s="349">
        <v>3002.8377400000004</v>
      </c>
      <c r="E20" s="350">
        <v>1.7916865704310624E-2</v>
      </c>
      <c r="F20" s="349">
        <v>4805.6559500000003</v>
      </c>
      <c r="G20" s="350">
        <v>1.7189154117587084E-2</v>
      </c>
      <c r="H20" s="349">
        <v>20081.775249999999</v>
      </c>
      <c r="I20" s="350">
        <v>0.13577292916393352</v>
      </c>
      <c r="J20" s="349">
        <v>47570.350810000004</v>
      </c>
      <c r="K20" s="350">
        <v>6.000495612786215E-2</v>
      </c>
      <c r="L20" s="349">
        <v>363599.98391999997</v>
      </c>
      <c r="M20" s="350">
        <v>4.6588126374304054E-2</v>
      </c>
      <c r="N20" s="349">
        <v>16003.793519999999</v>
      </c>
      <c r="O20" s="350">
        <v>4.6477367997134304E-3</v>
      </c>
      <c r="P20" s="349">
        <v>56456.38222</v>
      </c>
      <c r="Q20" s="350">
        <v>1.4497318674920762E-2</v>
      </c>
      <c r="R20" s="349">
        <v>237315.28492000001</v>
      </c>
      <c r="S20" s="350">
        <v>3.9167468164201663E-2</v>
      </c>
      <c r="T20" s="349">
        <v>673375.44458000001</v>
      </c>
      <c r="U20" s="350">
        <v>3.1761241774967738E-2</v>
      </c>
      <c r="V20" s="349">
        <v>112162.09497000001</v>
      </c>
      <c r="W20" s="350">
        <v>0.15594980886169452</v>
      </c>
      <c r="X20" s="349">
        <v>13666.131660000001</v>
      </c>
      <c r="Y20" s="350">
        <v>6.3805775078600357E-2</v>
      </c>
      <c r="Z20" s="349">
        <v>9365.7610400000012</v>
      </c>
      <c r="AA20" s="350">
        <v>2.8783799552798084E-2</v>
      </c>
      <c r="AB20" s="349">
        <v>16045.615109999999</v>
      </c>
      <c r="AC20" s="350">
        <v>2.8683548968600946E-2</v>
      </c>
      <c r="AD20" s="349">
        <v>151239.60278000002</v>
      </c>
      <c r="AE20" s="350">
        <v>8.3181549994112175E-2</v>
      </c>
      <c r="AF20" s="349">
        <v>872185.39816999994</v>
      </c>
      <c r="AG20" s="350">
        <v>3.6627778582657068E-2</v>
      </c>
    </row>
    <row r="21" spans="1:35" ht="19.5">
      <c r="A21" s="351" t="s">
        <v>421</v>
      </c>
      <c r="B21" s="349">
        <v>76183.555009999996</v>
      </c>
      <c r="C21" s="350">
        <v>0.38536224791435364</v>
      </c>
      <c r="D21" s="349">
        <v>96852.833579999977</v>
      </c>
      <c r="E21" s="350">
        <v>0.57788644028924652</v>
      </c>
      <c r="F21" s="349">
        <v>143675.13798000003</v>
      </c>
      <c r="G21" s="350">
        <v>0.5139057217784827</v>
      </c>
      <c r="H21" s="349">
        <v>66853.393500000006</v>
      </c>
      <c r="I21" s="350">
        <v>0.45199594891612349</v>
      </c>
      <c r="J21" s="349">
        <v>383564.92006999999</v>
      </c>
      <c r="K21" s="350">
        <v>0.48382649715816339</v>
      </c>
      <c r="L21" s="349">
        <v>2403533.5375799998</v>
      </c>
      <c r="M21" s="350">
        <v>0.30796515166593724</v>
      </c>
      <c r="N21" s="349">
        <v>1484506.8228800001</v>
      </c>
      <c r="O21" s="350">
        <v>0.43112259487118426</v>
      </c>
      <c r="P21" s="349">
        <v>1422280.2113099999</v>
      </c>
      <c r="Q21" s="350">
        <v>0.36522442029751989</v>
      </c>
      <c r="R21" s="349">
        <v>2743370.1041999999</v>
      </c>
      <c r="S21" s="350">
        <v>0.45277682495292382</v>
      </c>
      <c r="T21" s="349">
        <v>8053690.6759700002</v>
      </c>
      <c r="U21" s="350">
        <v>0.37987012861722635</v>
      </c>
      <c r="V21" s="349">
        <v>77187.984819999998</v>
      </c>
      <c r="W21" s="350">
        <v>0.10732192085319051</v>
      </c>
      <c r="X21" s="349">
        <v>42019.94311</v>
      </c>
      <c r="Y21" s="350">
        <v>0.19618682927954775</v>
      </c>
      <c r="Z21" s="349">
        <v>57925.473210000011</v>
      </c>
      <c r="AA21" s="350">
        <v>0.17802239484401958</v>
      </c>
      <c r="AB21" s="349">
        <v>163953.17213999998</v>
      </c>
      <c r="AC21" s="350">
        <v>0.29308685328643347</v>
      </c>
      <c r="AD21" s="349">
        <v>341086.57328000001</v>
      </c>
      <c r="AE21" s="350">
        <v>0.18759709312964865</v>
      </c>
      <c r="AF21" s="349">
        <v>8778342.1693199985</v>
      </c>
      <c r="AG21" s="350">
        <v>0.36865003011433589</v>
      </c>
    </row>
    <row r="22" spans="1:35" ht="19.5">
      <c r="A22" s="351" t="s">
        <v>422</v>
      </c>
      <c r="B22" s="349">
        <v>29312.849030000001</v>
      </c>
      <c r="C22" s="350">
        <v>0.14827432762217699</v>
      </c>
      <c r="D22" s="349">
        <v>42002.05511999999</v>
      </c>
      <c r="E22" s="350">
        <v>0.25061133702485444</v>
      </c>
      <c r="F22" s="349">
        <v>41820.154690000003</v>
      </c>
      <c r="G22" s="350">
        <v>0.1495848000079453</v>
      </c>
      <c r="H22" s="349">
        <v>9527.6136800000004</v>
      </c>
      <c r="I22" s="350">
        <v>6.441621824624115E-2</v>
      </c>
      <c r="J22" s="349">
        <v>122662.67251999998</v>
      </c>
      <c r="K22" s="350">
        <v>0.15472596181783177</v>
      </c>
      <c r="L22" s="349">
        <v>788440.93209999998</v>
      </c>
      <c r="M22" s="350">
        <v>0.10102306767821732</v>
      </c>
      <c r="N22" s="349">
        <v>526496.99699999997</v>
      </c>
      <c r="O22" s="350">
        <v>0.15290246433368829</v>
      </c>
      <c r="P22" s="349">
        <v>526309.17012999998</v>
      </c>
      <c r="Q22" s="350">
        <v>0.13514985305248092</v>
      </c>
      <c r="R22" s="349">
        <v>332052.97739000001</v>
      </c>
      <c r="S22" s="350">
        <v>5.4803357588768316E-2</v>
      </c>
      <c r="T22" s="349">
        <v>2173300.0766199999</v>
      </c>
      <c r="U22" s="350">
        <v>0.10250850359733167</v>
      </c>
      <c r="V22" s="349">
        <v>0</v>
      </c>
      <c r="W22" s="350">
        <v>0</v>
      </c>
      <c r="X22" s="349">
        <v>0</v>
      </c>
      <c r="Y22" s="350">
        <v>0</v>
      </c>
      <c r="Z22" s="349">
        <v>0</v>
      </c>
      <c r="AA22" s="350">
        <v>0</v>
      </c>
      <c r="AB22" s="349">
        <v>0</v>
      </c>
      <c r="AC22" s="350">
        <v>0</v>
      </c>
      <c r="AD22" s="349">
        <v>0</v>
      </c>
      <c r="AE22" s="350">
        <v>0</v>
      </c>
      <c r="AF22" s="349">
        <v>2295962.74914</v>
      </c>
      <c r="AG22" s="350">
        <v>9.6419884334198819E-2</v>
      </c>
    </row>
    <row r="23" spans="1:35" ht="19.5">
      <c r="A23" s="351" t="s">
        <v>423</v>
      </c>
      <c r="B23" s="349">
        <v>28000.691899999994</v>
      </c>
      <c r="C23" s="350">
        <v>0.14163699202964294</v>
      </c>
      <c r="D23" s="349">
        <v>21372.455959999996</v>
      </c>
      <c r="E23" s="350">
        <v>0.12752184978420217</v>
      </c>
      <c r="F23" s="349">
        <v>23592.493419999999</v>
      </c>
      <c r="G23" s="350">
        <v>8.4387024296764146E-2</v>
      </c>
      <c r="H23" s="349">
        <v>21328.873779999998</v>
      </c>
      <c r="I23" s="350">
        <v>0.14420456522529893</v>
      </c>
      <c r="J23" s="349">
        <v>94294.515059999976</v>
      </c>
      <c r="K23" s="350">
        <v>0.11894253758759143</v>
      </c>
      <c r="L23" s="349">
        <v>901975.82343999995</v>
      </c>
      <c r="M23" s="350">
        <v>0.11557031217645848</v>
      </c>
      <c r="N23" s="349">
        <v>496245.19468999997</v>
      </c>
      <c r="O23" s="350">
        <v>0.1441168964195477</v>
      </c>
      <c r="P23" s="349">
        <v>465959.0969200001</v>
      </c>
      <c r="Q23" s="350">
        <v>0.11965268144890936</v>
      </c>
      <c r="R23" s="349">
        <v>1331101.9604800001</v>
      </c>
      <c r="S23" s="350">
        <v>0.21969041597123443</v>
      </c>
      <c r="T23" s="349">
        <v>3195282.07553</v>
      </c>
      <c r="U23" s="350">
        <v>0.15071254432722644</v>
      </c>
      <c r="V23" s="349">
        <v>60552.400679999992</v>
      </c>
      <c r="W23" s="350">
        <v>8.4191859243432421E-2</v>
      </c>
      <c r="X23" s="349">
        <v>25137.228760000002</v>
      </c>
      <c r="Y23" s="350">
        <v>0.11736315764133975</v>
      </c>
      <c r="Z23" s="349">
        <v>47170.090480000006</v>
      </c>
      <c r="AA23" s="350">
        <v>0.14496787003906617</v>
      </c>
      <c r="AB23" s="349">
        <v>113887.99427999998</v>
      </c>
      <c r="AC23" s="350">
        <v>0.20358907018966407</v>
      </c>
      <c r="AD23" s="349">
        <v>246747.71419999999</v>
      </c>
      <c r="AE23" s="350">
        <v>0.13571086506036781</v>
      </c>
      <c r="AF23" s="349">
        <v>3536324.30479</v>
      </c>
      <c r="AG23" s="350">
        <v>0.14850936957221361</v>
      </c>
    </row>
    <row r="24" spans="1:35" ht="19.5">
      <c r="A24" s="351" t="s">
        <v>415</v>
      </c>
      <c r="B24" s="349">
        <v>0</v>
      </c>
      <c r="C24" s="350">
        <v>0</v>
      </c>
      <c r="D24" s="349">
        <v>0</v>
      </c>
      <c r="E24" s="350">
        <v>0</v>
      </c>
      <c r="F24" s="349">
        <v>0</v>
      </c>
      <c r="G24" s="350">
        <v>0</v>
      </c>
      <c r="H24" s="349">
        <v>0</v>
      </c>
      <c r="I24" s="350">
        <v>0</v>
      </c>
      <c r="J24" s="349">
        <v>0</v>
      </c>
      <c r="K24" s="350">
        <v>0</v>
      </c>
      <c r="L24" s="349">
        <v>0</v>
      </c>
      <c r="M24" s="350">
        <v>0</v>
      </c>
      <c r="N24" s="349">
        <v>0</v>
      </c>
      <c r="O24" s="350">
        <v>0</v>
      </c>
      <c r="P24" s="349">
        <v>0</v>
      </c>
      <c r="Q24" s="350">
        <v>0</v>
      </c>
      <c r="R24" s="349">
        <v>0</v>
      </c>
      <c r="S24" s="350">
        <v>0</v>
      </c>
      <c r="T24" s="349">
        <v>0</v>
      </c>
      <c r="U24" s="350">
        <v>0</v>
      </c>
      <c r="V24" s="349">
        <v>0</v>
      </c>
      <c r="W24" s="350">
        <v>0</v>
      </c>
      <c r="X24" s="349">
        <v>0</v>
      </c>
      <c r="Y24" s="350">
        <v>0</v>
      </c>
      <c r="Z24" s="349">
        <v>0</v>
      </c>
      <c r="AA24" s="350">
        <v>0</v>
      </c>
      <c r="AB24" s="349">
        <v>0</v>
      </c>
      <c r="AC24" s="350">
        <v>0</v>
      </c>
      <c r="AD24" s="349">
        <v>0</v>
      </c>
      <c r="AE24" s="350">
        <v>0</v>
      </c>
      <c r="AF24" s="349">
        <v>0</v>
      </c>
      <c r="AG24" s="350">
        <v>0</v>
      </c>
    </row>
    <row r="25" spans="1:35" ht="19.5">
      <c r="A25" s="351" t="s">
        <v>424</v>
      </c>
      <c r="B25" s="349">
        <v>0</v>
      </c>
      <c r="C25" s="350">
        <v>0</v>
      </c>
      <c r="D25" s="349">
        <v>7352.3344800000004</v>
      </c>
      <c r="E25" s="350">
        <v>4.386876711204931E-2</v>
      </c>
      <c r="F25" s="349">
        <v>14969.283890000001</v>
      </c>
      <c r="G25" s="350">
        <v>5.3543018995174531E-2</v>
      </c>
      <c r="H25" s="349">
        <v>0</v>
      </c>
      <c r="I25" s="350">
        <v>0</v>
      </c>
      <c r="J25" s="349">
        <v>22321.61837</v>
      </c>
      <c r="K25" s="350">
        <v>2.815635596938184E-2</v>
      </c>
      <c r="L25" s="349">
        <v>0</v>
      </c>
      <c r="M25" s="350">
        <v>0</v>
      </c>
      <c r="N25" s="349">
        <v>79414.356650000002</v>
      </c>
      <c r="O25" s="350">
        <v>2.3063096094467234E-2</v>
      </c>
      <c r="P25" s="349">
        <v>91737.824729999993</v>
      </c>
      <c r="Q25" s="350">
        <v>2.3557167982749223E-2</v>
      </c>
      <c r="R25" s="349">
        <v>0</v>
      </c>
      <c r="S25" s="350">
        <v>0</v>
      </c>
      <c r="T25" s="349">
        <v>171152.18137999999</v>
      </c>
      <c r="U25" s="350">
        <v>8.0727710772314793E-3</v>
      </c>
      <c r="V25" s="349">
        <v>0</v>
      </c>
      <c r="W25" s="350">
        <v>0</v>
      </c>
      <c r="X25" s="349">
        <v>11651.62934</v>
      </c>
      <c r="Y25" s="350">
        <v>5.4400269181020075E-2</v>
      </c>
      <c r="Z25" s="349">
        <v>10755.382730000001</v>
      </c>
      <c r="AA25" s="350">
        <v>3.3054524804953404E-2</v>
      </c>
      <c r="AB25" s="349">
        <v>0</v>
      </c>
      <c r="AC25" s="350">
        <v>0</v>
      </c>
      <c r="AD25" s="349">
        <v>22407.012070000001</v>
      </c>
      <c r="AE25" s="350">
        <v>1.2323822335282257E-2</v>
      </c>
      <c r="AF25" s="349">
        <v>215880.81182</v>
      </c>
      <c r="AG25" s="350">
        <v>9.0660020130788731E-3</v>
      </c>
    </row>
    <row r="26" spans="1:35" ht="19.5">
      <c r="A26" s="352" t="s">
        <v>417</v>
      </c>
      <c r="B26" s="349">
        <v>2769.4721300000001</v>
      </c>
      <c r="C26" s="350">
        <v>1.4008928900900778E-2</v>
      </c>
      <c r="D26" s="349">
        <v>2933.6011400000002</v>
      </c>
      <c r="E26" s="350">
        <v>1.7503755516071456E-2</v>
      </c>
      <c r="F26" s="349">
        <v>7103.3879500000003</v>
      </c>
      <c r="G26" s="350">
        <v>2.5407817683985676E-2</v>
      </c>
      <c r="H26" s="349">
        <v>228.66479000000001</v>
      </c>
      <c r="I26" s="350">
        <v>1.546003176933062E-3</v>
      </c>
      <c r="J26" s="349">
        <v>13035.126010000002</v>
      </c>
      <c r="K26" s="350">
        <v>1.6442430022752329E-2</v>
      </c>
      <c r="L26" s="349">
        <v>127443.03302000002</v>
      </c>
      <c r="M26" s="350">
        <v>1.6329297003397858E-2</v>
      </c>
      <c r="N26" s="349">
        <v>114561.42423</v>
      </c>
      <c r="O26" s="350">
        <v>3.3270320974583087E-2</v>
      </c>
      <c r="P26" s="349">
        <v>128414.45423999999</v>
      </c>
      <c r="Q26" s="350">
        <v>3.2975284500674287E-2</v>
      </c>
      <c r="R26" s="349">
        <v>72809.579310000001</v>
      </c>
      <c r="S26" s="350">
        <v>1.2016785520724818E-2</v>
      </c>
      <c r="T26" s="349">
        <v>443228.49080000003</v>
      </c>
      <c r="U26" s="350">
        <v>2.0905851811441275E-2</v>
      </c>
      <c r="V26" s="349">
        <v>0</v>
      </c>
      <c r="W26" s="350">
        <v>0</v>
      </c>
      <c r="X26" s="349">
        <v>0</v>
      </c>
      <c r="Y26" s="350">
        <v>0</v>
      </c>
      <c r="Z26" s="349">
        <v>0</v>
      </c>
      <c r="AA26" s="350">
        <v>0</v>
      </c>
      <c r="AB26" s="349">
        <v>0</v>
      </c>
      <c r="AC26" s="350">
        <v>0</v>
      </c>
      <c r="AD26" s="349">
        <v>0</v>
      </c>
      <c r="AE26" s="350">
        <v>0</v>
      </c>
      <c r="AF26" s="349">
        <v>456263.61681000004</v>
      </c>
      <c r="AG26" s="350">
        <v>1.9160975140037378E-2</v>
      </c>
    </row>
    <row r="27" spans="1:35" ht="39">
      <c r="A27" s="352" t="s">
        <v>425</v>
      </c>
      <c r="B27" s="349">
        <v>16100.541950000001</v>
      </c>
      <c r="C27" s="350">
        <v>8.1441999361633002E-2</v>
      </c>
      <c r="D27" s="349">
        <v>23192.386879999998</v>
      </c>
      <c r="E27" s="350">
        <v>0.13838073085206914</v>
      </c>
      <c r="F27" s="349">
        <v>52226.498030000002</v>
      </c>
      <c r="G27" s="350">
        <v>0.18680682366775098</v>
      </c>
      <c r="H27" s="349">
        <v>21897.69125</v>
      </c>
      <c r="I27" s="350">
        <v>0.1480503414627119</v>
      </c>
      <c r="J27" s="349">
        <v>113417.11811000001</v>
      </c>
      <c r="K27" s="350">
        <v>0.14306367475659801</v>
      </c>
      <c r="L27" s="349">
        <v>585673.74901999999</v>
      </c>
      <c r="M27" s="350">
        <v>7.5042474807863566E-2</v>
      </c>
      <c r="N27" s="349">
        <v>267788.85031000001</v>
      </c>
      <c r="O27" s="350">
        <v>7.7769817048897946E-2</v>
      </c>
      <c r="P27" s="349">
        <v>209859.66529000003</v>
      </c>
      <c r="Q27" s="350">
        <v>5.3889433312706125E-2</v>
      </c>
      <c r="R27" s="349">
        <v>754801.60801999981</v>
      </c>
      <c r="S27" s="350">
        <v>0.12457549020653096</v>
      </c>
      <c r="T27" s="349">
        <v>1818123.8726399997</v>
      </c>
      <c r="U27" s="350">
        <v>8.5755832590208497E-2</v>
      </c>
      <c r="V27" s="349">
        <v>4870.0595600000006</v>
      </c>
      <c r="W27" s="350">
        <v>6.7713148343939867E-3</v>
      </c>
      <c r="X27" s="349">
        <v>5231.0850099999998</v>
      </c>
      <c r="Y27" s="350">
        <v>2.4423402457187937E-2</v>
      </c>
      <c r="Z27" s="349">
        <v>0</v>
      </c>
      <c r="AA27" s="350">
        <v>0</v>
      </c>
      <c r="AB27" s="349">
        <v>21240.557860000001</v>
      </c>
      <c r="AC27" s="350">
        <v>3.7970160528031746E-2</v>
      </c>
      <c r="AD27" s="349">
        <v>31341.702430000001</v>
      </c>
      <c r="AE27" s="350">
        <v>1.7237888355036004E-2</v>
      </c>
      <c r="AF27" s="349">
        <v>1962882.6931799997</v>
      </c>
      <c r="AG27" s="350">
        <v>8.2432052658044139E-2</v>
      </c>
    </row>
    <row r="28" spans="1:35" ht="19.5" customHeight="1">
      <c r="A28" s="353" t="s">
        <v>419</v>
      </c>
      <c r="B28" s="349">
        <v>0</v>
      </c>
      <c r="C28" s="350">
        <v>0</v>
      </c>
      <c r="D28" s="349">
        <v>0</v>
      </c>
      <c r="E28" s="350">
        <v>0</v>
      </c>
      <c r="F28" s="349">
        <v>3963.32</v>
      </c>
      <c r="G28" s="350">
        <v>1.4176237126861993E-2</v>
      </c>
      <c r="H28" s="349">
        <v>13870.55</v>
      </c>
      <c r="I28" s="350">
        <v>9.3778820804938448E-2</v>
      </c>
      <c r="J28" s="349">
        <v>17833.87</v>
      </c>
      <c r="K28" s="350">
        <v>2.2495537004007998E-2</v>
      </c>
      <c r="L28" s="349">
        <v>0</v>
      </c>
      <c r="M28" s="350">
        <v>0</v>
      </c>
      <c r="N28" s="349">
        <v>0</v>
      </c>
      <c r="O28" s="350">
        <v>0</v>
      </c>
      <c r="P28" s="349">
        <v>0</v>
      </c>
      <c r="Q28" s="350">
        <v>0</v>
      </c>
      <c r="R28" s="349">
        <v>252603.97899999999</v>
      </c>
      <c r="S28" s="350">
        <v>4.1690775665665307E-2</v>
      </c>
      <c r="T28" s="349">
        <v>252603.97899999999</v>
      </c>
      <c r="U28" s="350">
        <v>1.1914625213786964E-2</v>
      </c>
      <c r="V28" s="349">
        <v>11765.524579999999</v>
      </c>
      <c r="W28" s="350">
        <v>1.6358746775364093E-2</v>
      </c>
      <c r="X28" s="349">
        <v>0</v>
      </c>
      <c r="Y28" s="350">
        <v>0</v>
      </c>
      <c r="Z28" s="349">
        <v>0</v>
      </c>
      <c r="AA28" s="350">
        <v>0</v>
      </c>
      <c r="AB28" s="349">
        <v>28824.62</v>
      </c>
      <c r="AC28" s="350">
        <v>5.1527622568737677E-2</v>
      </c>
      <c r="AD28" s="349">
        <v>40590.14458</v>
      </c>
      <c r="AE28" s="350">
        <v>2.232451737896261E-2</v>
      </c>
      <c r="AF28" s="349">
        <v>311027.99358000001</v>
      </c>
      <c r="AG28" s="350">
        <v>1.3061746396763029E-2</v>
      </c>
    </row>
    <row r="29" spans="1:35" ht="19.5">
      <c r="A29" s="351" t="s">
        <v>420</v>
      </c>
      <c r="B29" s="349">
        <v>0</v>
      </c>
      <c r="C29" s="350">
        <v>0</v>
      </c>
      <c r="D29" s="349">
        <v>0</v>
      </c>
      <c r="E29" s="350">
        <v>0</v>
      </c>
      <c r="F29" s="349">
        <v>0</v>
      </c>
      <c r="G29" s="350">
        <v>0</v>
      </c>
      <c r="H29" s="349">
        <v>0</v>
      </c>
      <c r="I29" s="350">
        <v>0</v>
      </c>
      <c r="J29" s="349">
        <v>0</v>
      </c>
      <c r="K29" s="350">
        <v>0</v>
      </c>
      <c r="L29" s="349">
        <v>0</v>
      </c>
      <c r="M29" s="350">
        <v>0</v>
      </c>
      <c r="N29" s="349">
        <v>0</v>
      </c>
      <c r="O29" s="350">
        <v>0</v>
      </c>
      <c r="P29" s="349">
        <v>0</v>
      </c>
      <c r="Q29" s="350">
        <v>0</v>
      </c>
      <c r="R29" s="349">
        <v>0</v>
      </c>
      <c r="S29" s="350">
        <v>0</v>
      </c>
      <c r="T29" s="349">
        <v>0</v>
      </c>
      <c r="U29" s="350">
        <v>0</v>
      </c>
      <c r="V29" s="349">
        <v>0</v>
      </c>
      <c r="W29" s="350">
        <v>0</v>
      </c>
      <c r="X29" s="349">
        <v>0</v>
      </c>
      <c r="Y29" s="350">
        <v>0</v>
      </c>
      <c r="Z29" s="349">
        <v>0</v>
      </c>
      <c r="AA29" s="350">
        <v>0</v>
      </c>
      <c r="AB29" s="349">
        <v>0</v>
      </c>
      <c r="AC29" s="350">
        <v>0</v>
      </c>
      <c r="AD29" s="349">
        <v>0</v>
      </c>
      <c r="AE29" s="350">
        <v>0</v>
      </c>
      <c r="AF29" s="349">
        <v>0</v>
      </c>
      <c r="AG29" s="350">
        <v>0</v>
      </c>
    </row>
    <row r="30" spans="1:35" ht="19.5">
      <c r="A30" s="351" t="s">
        <v>426</v>
      </c>
      <c r="B30" s="349">
        <v>0</v>
      </c>
      <c r="C30" s="350">
        <v>0</v>
      </c>
      <c r="D30" s="349">
        <v>0</v>
      </c>
      <c r="E30" s="350">
        <v>0</v>
      </c>
      <c r="F30" s="349">
        <v>0</v>
      </c>
      <c r="G30" s="350">
        <v>0</v>
      </c>
      <c r="H30" s="349">
        <v>0</v>
      </c>
      <c r="I30" s="350">
        <v>0</v>
      </c>
      <c r="J30" s="349">
        <v>0</v>
      </c>
      <c r="K30" s="350">
        <v>0</v>
      </c>
      <c r="L30" s="349">
        <v>4.5100000000000001E-3</v>
      </c>
      <c r="M30" s="350">
        <v>5.7786704961554856E-10</v>
      </c>
      <c r="N30" s="349">
        <v>17481.25</v>
      </c>
      <c r="O30" s="350">
        <v>5.0768118714137472E-3</v>
      </c>
      <c r="P30" s="349">
        <v>0</v>
      </c>
      <c r="Q30" s="350">
        <v>0</v>
      </c>
      <c r="R30" s="349">
        <v>0</v>
      </c>
      <c r="S30" s="350">
        <v>0</v>
      </c>
      <c r="T30" s="349">
        <v>17481.254509999999</v>
      </c>
      <c r="U30" s="350">
        <v>8.2454202256835034E-4</v>
      </c>
      <c r="V30" s="349">
        <v>0</v>
      </c>
      <c r="W30" s="350">
        <v>0</v>
      </c>
      <c r="X30" s="349">
        <v>0</v>
      </c>
      <c r="Y30" s="350">
        <v>0</v>
      </c>
      <c r="Z30" s="349">
        <v>0</v>
      </c>
      <c r="AA30" s="350">
        <v>0</v>
      </c>
      <c r="AB30" s="349">
        <v>0</v>
      </c>
      <c r="AC30" s="350">
        <v>0</v>
      </c>
      <c r="AD30" s="349">
        <v>0</v>
      </c>
      <c r="AE30" s="350">
        <v>0</v>
      </c>
      <c r="AF30" s="349">
        <v>17481.254509999999</v>
      </c>
      <c r="AG30" s="350">
        <v>7.341323540646491E-4</v>
      </c>
    </row>
    <row r="31" spans="1:35" ht="18">
      <c r="A31" s="344" t="s">
        <v>427</v>
      </c>
      <c r="B31" s="347">
        <v>198482.05343999993</v>
      </c>
      <c r="C31" s="348">
        <v>1.0039895128844456</v>
      </c>
      <c r="D31" s="347">
        <v>167743.36985000002</v>
      </c>
      <c r="E31" s="348">
        <v>1.0008650785076911</v>
      </c>
      <c r="F31" s="347">
        <v>279681.24989000004</v>
      </c>
      <c r="G31" s="348">
        <v>1.0003804180277609</v>
      </c>
      <c r="H31" s="347">
        <v>148103.87925999999</v>
      </c>
      <c r="I31" s="348">
        <v>1.0013306720814805</v>
      </c>
      <c r="J31" s="347">
        <v>794010.55243999988</v>
      </c>
      <c r="K31" s="348">
        <v>1.0015601641139502</v>
      </c>
      <c r="L31" s="347">
        <v>7823159.6723500006</v>
      </c>
      <c r="M31" s="348">
        <v>1.00238274912023</v>
      </c>
      <c r="N31" s="347">
        <v>3445826.636729999</v>
      </c>
      <c r="O31" s="348">
        <v>1.0007186886626853</v>
      </c>
      <c r="P31" s="347">
        <v>3897689.5500899996</v>
      </c>
      <c r="Q31" s="348">
        <v>1.0008797107007268</v>
      </c>
      <c r="R31" s="347">
        <v>6064463.5301600005</v>
      </c>
      <c r="S31" s="348">
        <v>1.0009034282413629</v>
      </c>
      <c r="T31" s="347">
        <v>21231139.38933</v>
      </c>
      <c r="U31" s="348">
        <v>1.0014136344445184</v>
      </c>
      <c r="V31" s="347">
        <v>722944.71675999986</v>
      </c>
      <c r="W31" s="348">
        <v>1.0051799623255009</v>
      </c>
      <c r="X31" s="347">
        <v>214868.85663000002</v>
      </c>
      <c r="Y31" s="348">
        <v>1.0032007797537792</v>
      </c>
      <c r="Z31" s="347">
        <v>326129.15971000004</v>
      </c>
      <c r="AA31" s="348">
        <v>1.0022929606385849</v>
      </c>
      <c r="AB31" s="347">
        <v>560805.54989999987</v>
      </c>
      <c r="AC31" s="348">
        <v>1.0025102398470673</v>
      </c>
      <c r="AD31" s="347">
        <v>1824748.2829999998</v>
      </c>
      <c r="AE31" s="348">
        <v>1.0036087621165521</v>
      </c>
      <c r="AF31" s="347">
        <v>23849898.224769998</v>
      </c>
      <c r="AG31" s="348">
        <v>1.0015861228916285</v>
      </c>
    </row>
    <row r="32" spans="1:35" ht="18">
      <c r="A32" s="344" t="s">
        <v>543</v>
      </c>
      <c r="B32" s="347">
        <v>788.70018000000016</v>
      </c>
      <c r="C32" s="348">
        <v>3.9895128844454732E-3</v>
      </c>
      <c r="D32" s="347">
        <v>144.98576</v>
      </c>
      <c r="E32" s="348">
        <v>8.6507850769099864E-4</v>
      </c>
      <c r="F32" s="347">
        <v>106.35533</v>
      </c>
      <c r="G32" s="348">
        <v>3.8041802776098301E-4</v>
      </c>
      <c r="H32" s="347">
        <v>196.8158</v>
      </c>
      <c r="I32" s="348">
        <v>1.3306720814805905E-3</v>
      </c>
      <c r="J32" s="347">
        <v>1236.8570700000002</v>
      </c>
      <c r="K32" s="348">
        <v>1.5601641139502483E-3</v>
      </c>
      <c r="L32" s="347">
        <v>18596.316470000002</v>
      </c>
      <c r="M32" s="348">
        <v>2.3827491202296973E-3</v>
      </c>
      <c r="N32" s="347">
        <v>2474.6979999999999</v>
      </c>
      <c r="O32" s="348">
        <v>7.1868866268509732E-4</v>
      </c>
      <c r="P32" s="347">
        <v>3425.8254700000002</v>
      </c>
      <c r="Q32" s="348">
        <v>8.7971070072669273E-4</v>
      </c>
      <c r="R32" s="347">
        <v>5473.8623799999996</v>
      </c>
      <c r="S32" s="348">
        <v>9.0342824136315273E-4</v>
      </c>
      <c r="T32" s="347">
        <v>29970.70232</v>
      </c>
      <c r="U32" s="348">
        <v>1.4136344445182928E-3</v>
      </c>
      <c r="V32" s="347">
        <v>3725.5283000000004</v>
      </c>
      <c r="W32" s="348">
        <v>5.1799623255007199E-3</v>
      </c>
      <c r="X32" s="347">
        <v>685.55358000000001</v>
      </c>
      <c r="Y32" s="348">
        <v>3.2007797537792235E-3</v>
      </c>
      <c r="Z32" s="347">
        <v>746.09056999999984</v>
      </c>
      <c r="AA32" s="348">
        <v>2.292960638584994E-3</v>
      </c>
      <c r="AB32" s="347">
        <v>1404.2314799999999</v>
      </c>
      <c r="AC32" s="348">
        <v>2.5102398470675381E-3</v>
      </c>
      <c r="AD32" s="347">
        <v>6561.4039300000004</v>
      </c>
      <c r="AE32" s="348">
        <v>3.6087621165521496E-3</v>
      </c>
      <c r="AF32" s="347">
        <v>37768.963320000003</v>
      </c>
      <c r="AG32" s="348">
        <v>1.5861228916283871E-3</v>
      </c>
    </row>
    <row r="33" spans="1:33" ht="22.5" customHeight="1">
      <c r="A33" s="845" t="s">
        <v>429</v>
      </c>
      <c r="B33" s="846">
        <v>197693.35325999995</v>
      </c>
      <c r="C33" s="847">
        <v>1</v>
      </c>
      <c r="D33" s="846">
        <v>167598.38409000001</v>
      </c>
      <c r="E33" s="847">
        <v>1</v>
      </c>
      <c r="F33" s="908">
        <v>279574.89456000004</v>
      </c>
      <c r="G33" s="847">
        <v>1</v>
      </c>
      <c r="H33" s="846">
        <v>147907.06346</v>
      </c>
      <c r="I33" s="847">
        <v>1</v>
      </c>
      <c r="J33" s="846">
        <v>792773.69536999997</v>
      </c>
      <c r="K33" s="847">
        <v>1</v>
      </c>
      <c r="L33" s="846">
        <v>7804563.3558799988</v>
      </c>
      <c r="M33" s="847">
        <v>1</v>
      </c>
      <c r="N33" s="846">
        <v>3443351.9387299987</v>
      </c>
      <c r="O33" s="847">
        <v>1</v>
      </c>
      <c r="P33" s="908">
        <v>3894263.7246199995</v>
      </c>
      <c r="Q33" s="847">
        <v>1</v>
      </c>
      <c r="R33" s="846">
        <v>6058989.6677800016</v>
      </c>
      <c r="S33" s="847">
        <v>1</v>
      </c>
      <c r="T33" s="846">
        <v>21201168.687009998</v>
      </c>
      <c r="U33" s="847">
        <v>1</v>
      </c>
      <c r="V33" s="846">
        <v>719219.18845999963</v>
      </c>
      <c r="W33" s="847">
        <v>1</v>
      </c>
      <c r="X33" s="846">
        <v>214183.30305000005</v>
      </c>
      <c r="Y33" s="847">
        <v>1</v>
      </c>
      <c r="Z33" s="908">
        <v>325383.06914000004</v>
      </c>
      <c r="AA33" s="847">
        <v>1</v>
      </c>
      <c r="AB33" s="846">
        <v>559401.31841999991</v>
      </c>
      <c r="AC33" s="847">
        <v>1</v>
      </c>
      <c r="AD33" s="846">
        <v>1818186.8790699996</v>
      </c>
      <c r="AE33" s="847">
        <v>1</v>
      </c>
      <c r="AF33" s="846">
        <v>23812129.261449996</v>
      </c>
      <c r="AG33" s="847">
        <v>1</v>
      </c>
    </row>
    <row r="34" spans="1:33" ht="19.5">
      <c r="A34" s="353" t="s">
        <v>430</v>
      </c>
      <c r="B34" s="349">
        <v>-398.43700999999993</v>
      </c>
      <c r="C34" s="350">
        <v>-2.0154294690726826E-3</v>
      </c>
      <c r="D34" s="349">
        <v>487.35908000000006</v>
      </c>
      <c r="E34" s="350">
        <v>2.9078984421370625E-3</v>
      </c>
      <c r="F34" s="349">
        <v>553.53440000000001</v>
      </c>
      <c r="G34" s="350">
        <v>1.9799145444413468E-3</v>
      </c>
      <c r="H34" s="349">
        <v>23.92839</v>
      </c>
      <c r="I34" s="350">
        <v>1.6177990043370169E-4</v>
      </c>
      <c r="J34" s="349">
        <v>666.38486000000012</v>
      </c>
      <c r="K34" s="350">
        <v>8.4057387863883135E-4</v>
      </c>
      <c r="L34" s="349">
        <v>-14838.823759999999</v>
      </c>
      <c r="M34" s="350">
        <v>-1.9013009547574947E-3</v>
      </c>
      <c r="N34" s="349">
        <v>5360.4292500000001</v>
      </c>
      <c r="O34" s="350">
        <v>1.5567474209380618E-3</v>
      </c>
      <c r="P34" s="349">
        <v>2435.2987599999997</v>
      </c>
      <c r="Q34" s="350">
        <v>6.2535537709060404E-4</v>
      </c>
      <c r="R34" s="349">
        <v>958.8099400000001</v>
      </c>
      <c r="S34" s="350">
        <v>1.5824584502902868E-4</v>
      </c>
      <c r="T34" s="349">
        <v>-6084.2858099999985</v>
      </c>
      <c r="U34" s="346">
        <v>-2.8697879347226057E-4</v>
      </c>
      <c r="V34" s="349">
        <v>-1888.0068299999998</v>
      </c>
      <c r="W34" s="350">
        <v>-2.6250785022054563E-3</v>
      </c>
      <c r="X34" s="349">
        <v>0</v>
      </c>
      <c r="Y34" s="350">
        <v>0</v>
      </c>
      <c r="Z34" s="349">
        <v>0</v>
      </c>
      <c r="AA34" s="350">
        <v>0</v>
      </c>
      <c r="AB34" s="349">
        <v>92.523099999999999</v>
      </c>
      <c r="AC34" s="350">
        <v>1.6539664272034022E-4</v>
      </c>
      <c r="AD34" s="349">
        <v>-1795.4837299999999</v>
      </c>
      <c r="AE34" s="350">
        <v>-9.8751330276807816E-4</v>
      </c>
      <c r="AF34" s="349">
        <v>-7213.3846799999983</v>
      </c>
      <c r="AG34" s="350">
        <v>-3.0292900734744092E-4</v>
      </c>
    </row>
    <row r="35" spans="1:33" ht="28.5">
      <c r="A35" s="353" t="s">
        <v>431</v>
      </c>
      <c r="B35" s="349">
        <v>0</v>
      </c>
      <c r="C35" s="350">
        <v>0</v>
      </c>
      <c r="D35" s="349">
        <v>0</v>
      </c>
      <c r="E35" s="350">
        <v>0</v>
      </c>
      <c r="F35" s="349">
        <v>0</v>
      </c>
      <c r="G35" s="350">
        <v>0</v>
      </c>
      <c r="H35" s="349">
        <v>0</v>
      </c>
      <c r="I35" s="350">
        <v>0</v>
      </c>
      <c r="J35" s="349">
        <v>0</v>
      </c>
      <c r="K35" s="350">
        <v>0</v>
      </c>
      <c r="L35" s="349">
        <v>0</v>
      </c>
      <c r="M35" s="350">
        <v>0</v>
      </c>
      <c r="N35" s="349">
        <v>0</v>
      </c>
      <c r="O35" s="350">
        <v>0</v>
      </c>
      <c r="P35" s="349">
        <v>0</v>
      </c>
      <c r="Q35" s="350">
        <v>0</v>
      </c>
      <c r="R35" s="349">
        <v>0</v>
      </c>
      <c r="S35" s="350">
        <v>0</v>
      </c>
      <c r="T35" s="349">
        <v>0</v>
      </c>
      <c r="U35" s="346">
        <v>0</v>
      </c>
      <c r="V35" s="349">
        <v>0</v>
      </c>
      <c r="W35" s="350">
        <v>0</v>
      </c>
      <c r="X35" s="349">
        <v>0</v>
      </c>
      <c r="Y35" s="350">
        <v>0</v>
      </c>
      <c r="Z35" s="349">
        <v>0</v>
      </c>
      <c r="AA35" s="350">
        <v>0</v>
      </c>
      <c r="AB35" s="349">
        <v>0</v>
      </c>
      <c r="AC35" s="350">
        <v>0</v>
      </c>
      <c r="AD35" s="349">
        <v>0</v>
      </c>
      <c r="AE35" s="350">
        <v>0</v>
      </c>
      <c r="AF35" s="349">
        <v>0</v>
      </c>
      <c r="AG35" s="346">
        <v>0</v>
      </c>
    </row>
    <row r="36" spans="1:33" ht="12.75" customHeight="1">
      <c r="A36" s="22" t="s">
        <v>544</v>
      </c>
    </row>
    <row r="37" spans="1:33" ht="12.75" customHeight="1">
      <c r="A37" s="22"/>
    </row>
    <row r="38" spans="1:33" ht="12.75" customHeight="1">
      <c r="A38" s="579" t="s">
        <v>81</v>
      </c>
      <c r="L38" s="121"/>
    </row>
    <row r="39" spans="1:33" ht="12.75" customHeight="1"/>
    <row r="40" spans="1:33" ht="12.75" customHeight="1"/>
    <row r="41" spans="1:33" ht="12.75" customHeight="1"/>
    <row r="42" spans="1:33" ht="12.75" customHeight="1">
      <c r="F42" s="121"/>
      <c r="P42" s="121"/>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83"/>
      <c r="Q50" s="183"/>
      <c r="R50" s="183"/>
    </row>
    <row r="51" spans="16:33" ht="12.75" customHeight="1">
      <c r="P51" s="183"/>
      <c r="Q51" s="183"/>
      <c r="R51" s="183"/>
      <c r="AG51" s="27" t="s">
        <v>770</v>
      </c>
    </row>
    <row r="52" spans="16:33" ht="12.75" customHeight="1">
      <c r="P52" s="919"/>
      <c r="Q52" s="920"/>
      <c r="R52" s="183"/>
    </row>
    <row r="53" spans="16:33" ht="12.75" customHeight="1"/>
    <row r="54" spans="16: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5" t="s">
        <v>630</v>
      </c>
      <c r="J1" s="126" t="str">
        <f>Naslovnica!A20</f>
        <v>Siječanj 2025.</v>
      </c>
    </row>
    <row r="2" spans="1:17" ht="12.75" customHeight="1">
      <c r="A2" s="496" t="s">
        <v>873</v>
      </c>
      <c r="I2" s="487"/>
      <c r="J2" s="498" t="str">
        <f>Naslovnica!A24</f>
        <v>January 2025</v>
      </c>
    </row>
    <row r="3" spans="1:17" ht="12.75" customHeight="1"/>
    <row r="4" spans="1:17" ht="33.75">
      <c r="A4" s="814" t="s">
        <v>528</v>
      </c>
      <c r="B4" s="815" t="s">
        <v>33</v>
      </c>
      <c r="C4" s="815" t="s">
        <v>34</v>
      </c>
      <c r="D4" s="815" t="s">
        <v>206</v>
      </c>
      <c r="E4" s="815" t="s">
        <v>207</v>
      </c>
      <c r="F4" s="815" t="s">
        <v>35</v>
      </c>
      <c r="G4" s="815" t="s">
        <v>36</v>
      </c>
      <c r="H4" s="815" t="s">
        <v>37</v>
      </c>
      <c r="I4" s="815" t="s">
        <v>38</v>
      </c>
      <c r="J4" s="815" t="s">
        <v>408</v>
      </c>
      <c r="N4" s="1008"/>
    </row>
    <row r="5" spans="1:17" ht="21.75">
      <c r="A5" s="661" t="s">
        <v>529</v>
      </c>
      <c r="B5" s="662">
        <v>58677</v>
      </c>
      <c r="C5" s="662">
        <v>115893</v>
      </c>
      <c r="D5" s="662">
        <v>6377</v>
      </c>
      <c r="E5" s="662">
        <v>3213</v>
      </c>
      <c r="F5" s="662">
        <v>38479</v>
      </c>
      <c r="G5" s="662">
        <v>36820</v>
      </c>
      <c r="H5" s="662">
        <v>50789</v>
      </c>
      <c r="I5" s="662">
        <v>106930</v>
      </c>
      <c r="J5" s="662">
        <v>417178</v>
      </c>
      <c r="K5" s="52"/>
    </row>
    <row r="6" spans="1:17" ht="22.5">
      <c r="A6" s="694" t="s">
        <v>530</v>
      </c>
      <c r="B6" s="354">
        <v>0.14065219163043113</v>
      </c>
      <c r="C6" s="354">
        <v>0.27780228104070687</v>
      </c>
      <c r="D6" s="354">
        <v>1.5286040970520977E-2</v>
      </c>
      <c r="E6" s="354">
        <v>7.7017484143459148E-3</v>
      </c>
      <c r="F6" s="354">
        <v>9.2236407480739635E-2</v>
      </c>
      <c r="G6" s="354">
        <v>8.8259687711240764E-2</v>
      </c>
      <c r="H6" s="354">
        <v>0.12174419552325386</v>
      </c>
      <c r="I6" s="354">
        <v>0.25631744722876088</v>
      </c>
      <c r="J6" s="354">
        <v>1</v>
      </c>
      <c r="K6" s="52"/>
    </row>
    <row r="7" spans="1:17" ht="21.75">
      <c r="A7" s="778" t="s">
        <v>862</v>
      </c>
      <c r="B7" s="779">
        <v>318</v>
      </c>
      <c r="C7" s="779">
        <v>535</v>
      </c>
      <c r="D7" s="779">
        <v>118</v>
      </c>
      <c r="E7" s="779">
        <v>33</v>
      </c>
      <c r="F7" s="779">
        <v>134</v>
      </c>
      <c r="G7" s="779">
        <v>562</v>
      </c>
      <c r="H7" s="779">
        <v>381</v>
      </c>
      <c r="I7" s="779">
        <v>592</v>
      </c>
      <c r="J7" s="779">
        <v>2673</v>
      </c>
      <c r="K7" s="52"/>
    </row>
    <row r="8" spans="1:17" ht="22.5">
      <c r="A8" s="78" t="s">
        <v>531</v>
      </c>
      <c r="B8" s="203">
        <v>227</v>
      </c>
      <c r="C8" s="203">
        <v>24</v>
      </c>
      <c r="D8" s="203">
        <v>6</v>
      </c>
      <c r="E8" s="203">
        <v>2</v>
      </c>
      <c r="F8" s="203">
        <v>41</v>
      </c>
      <c r="G8" s="203">
        <v>8</v>
      </c>
      <c r="H8" s="203">
        <v>95</v>
      </c>
      <c r="I8" s="203">
        <v>139</v>
      </c>
      <c r="J8" s="203">
        <v>542</v>
      </c>
      <c r="K8" s="52"/>
    </row>
    <row r="9" spans="1:17" ht="22.5">
      <c r="A9" s="694" t="s">
        <v>614</v>
      </c>
      <c r="B9" s="204">
        <v>23</v>
      </c>
      <c r="C9" s="204">
        <v>9</v>
      </c>
      <c r="D9" s="204">
        <v>1</v>
      </c>
      <c r="E9" s="204">
        <v>1</v>
      </c>
      <c r="F9" s="204">
        <v>6</v>
      </c>
      <c r="G9" s="204">
        <v>1</v>
      </c>
      <c r="H9" s="204">
        <v>8</v>
      </c>
      <c r="I9" s="204">
        <v>13</v>
      </c>
      <c r="J9" s="204">
        <v>62</v>
      </c>
    </row>
    <row r="10" spans="1:17" ht="22.5">
      <c r="A10" s="694" t="s">
        <v>772</v>
      </c>
      <c r="B10" s="204">
        <v>30</v>
      </c>
      <c r="C10" s="204">
        <v>125</v>
      </c>
      <c r="D10" s="204">
        <v>2</v>
      </c>
      <c r="E10" s="204">
        <v>5</v>
      </c>
      <c r="F10" s="204">
        <v>8</v>
      </c>
      <c r="G10" s="204">
        <v>24</v>
      </c>
      <c r="H10" s="204">
        <v>29</v>
      </c>
      <c r="I10" s="204">
        <v>18</v>
      </c>
      <c r="J10" s="204">
        <v>241</v>
      </c>
    </row>
    <row r="11" spans="1:17" ht="32.25">
      <c r="A11" s="778" t="s">
        <v>863</v>
      </c>
      <c r="B11" s="779">
        <v>280</v>
      </c>
      <c r="C11" s="779">
        <v>158</v>
      </c>
      <c r="D11" s="779">
        <v>9</v>
      </c>
      <c r="E11" s="779">
        <v>8</v>
      </c>
      <c r="F11" s="779">
        <v>55</v>
      </c>
      <c r="G11" s="779">
        <v>33</v>
      </c>
      <c r="H11" s="779">
        <v>132</v>
      </c>
      <c r="I11" s="779">
        <v>170</v>
      </c>
      <c r="J11" s="779">
        <v>845</v>
      </c>
      <c r="M11" s="247"/>
      <c r="N11" s="247"/>
      <c r="O11" s="247"/>
      <c r="P11" s="247"/>
      <c r="Q11" s="247"/>
    </row>
    <row r="12" spans="1:17" ht="21.75">
      <c r="A12" s="661" t="s">
        <v>532</v>
      </c>
      <c r="B12" s="662">
        <v>58715</v>
      </c>
      <c r="C12" s="662">
        <v>116270</v>
      </c>
      <c r="D12" s="662">
        <v>6486</v>
      </c>
      <c r="E12" s="662">
        <v>3238</v>
      </c>
      <c r="F12" s="662">
        <v>38558</v>
      </c>
      <c r="G12" s="662">
        <v>37349</v>
      </c>
      <c r="H12" s="662">
        <v>51038</v>
      </c>
      <c r="I12" s="662">
        <v>107352</v>
      </c>
      <c r="J12" s="662">
        <v>419006</v>
      </c>
      <c r="M12" s="247"/>
      <c r="N12" s="247"/>
      <c r="O12" s="247"/>
      <c r="P12" s="247"/>
      <c r="Q12" s="247"/>
    </row>
    <row r="13" spans="1:17" s="247" customFormat="1" ht="22.5">
      <c r="A13" s="999" t="s">
        <v>617</v>
      </c>
      <c r="B13" s="1000">
        <v>38</v>
      </c>
      <c r="C13" s="1000">
        <v>377</v>
      </c>
      <c r="D13" s="1000">
        <v>109</v>
      </c>
      <c r="E13" s="1000">
        <v>25</v>
      </c>
      <c r="F13" s="1000">
        <v>79</v>
      </c>
      <c r="G13" s="1000">
        <v>529</v>
      </c>
      <c r="H13" s="1000">
        <v>249</v>
      </c>
      <c r="I13" s="1000">
        <v>422</v>
      </c>
      <c r="J13" s="1000">
        <v>1828</v>
      </c>
    </row>
    <row r="14" spans="1:17" s="247" customFormat="1" ht="22.5">
      <c r="A14" s="835" t="s">
        <v>1178</v>
      </c>
      <c r="B14" s="1001">
        <v>6.4761320449235882E-4</v>
      </c>
      <c r="C14" s="1001">
        <v>3.253000612634116E-3</v>
      </c>
      <c r="D14" s="1001">
        <v>1.7092676807276108E-2</v>
      </c>
      <c r="E14" s="1001">
        <v>7.7808901338312086E-3</v>
      </c>
      <c r="F14" s="1001">
        <v>2.0530679071701918E-3</v>
      </c>
      <c r="G14" s="1001">
        <v>1.4367191743617669E-2</v>
      </c>
      <c r="H14" s="1001">
        <v>4.9026363976452103E-3</v>
      </c>
      <c r="I14" s="1001">
        <v>3.9465070606938824E-3</v>
      </c>
      <c r="J14" s="1001">
        <v>4.3818226272718253E-3</v>
      </c>
    </row>
    <row r="15" spans="1:17" ht="21.75" customHeight="1">
      <c r="A15" s="694" t="s">
        <v>533</v>
      </c>
      <c r="B15" s="354">
        <v>0.14012925829224401</v>
      </c>
      <c r="C15" s="354">
        <v>0.27749005980821279</v>
      </c>
      <c r="D15" s="354">
        <v>1.5479491940449541E-2</v>
      </c>
      <c r="E15" s="354">
        <v>7.7278129668787556E-3</v>
      </c>
      <c r="F15" s="354">
        <v>9.2022548603122631E-2</v>
      </c>
      <c r="G15" s="354">
        <v>8.9137148394056412E-2</v>
      </c>
      <c r="H15" s="354">
        <v>0.12180732495477392</v>
      </c>
      <c r="I15" s="354">
        <v>0.25620635504026196</v>
      </c>
      <c r="J15" s="354">
        <v>1</v>
      </c>
      <c r="M15" s="247"/>
      <c r="N15" s="247"/>
      <c r="O15" s="247"/>
      <c r="P15" s="247"/>
      <c r="Q15" s="247"/>
    </row>
    <row r="16" spans="1:17" ht="12.75" customHeight="1">
      <c r="A16" s="21" t="s">
        <v>881</v>
      </c>
      <c r="M16" s="247"/>
      <c r="N16" s="247"/>
      <c r="O16" s="247"/>
      <c r="P16" s="247"/>
      <c r="Q16" s="247"/>
    </row>
    <row r="17" spans="1:10" ht="12.75" customHeight="1">
      <c r="A17" s="28" t="s">
        <v>534</v>
      </c>
    </row>
    <row r="18" spans="1:10" ht="12.75" customHeight="1"/>
    <row r="19" spans="1:10" ht="12.75" customHeight="1"/>
    <row r="20" spans="1:10">
      <c r="A20" s="125" t="s">
        <v>632</v>
      </c>
      <c r="B20" s="247"/>
      <c r="C20" s="247"/>
      <c r="D20" s="247"/>
      <c r="E20" s="247"/>
      <c r="F20" s="247"/>
      <c r="G20" s="700"/>
      <c r="H20" s="700" t="s">
        <v>43</v>
      </c>
      <c r="I20" s="269"/>
      <c r="J20" s="663" t="s">
        <v>1630</v>
      </c>
    </row>
    <row r="21" spans="1:10">
      <c r="A21" s="496" t="s">
        <v>631</v>
      </c>
      <c r="B21" s="247"/>
      <c r="C21" s="247"/>
      <c r="D21" s="247"/>
      <c r="E21" s="247"/>
      <c r="F21" s="247"/>
      <c r="G21" s="510"/>
      <c r="H21" s="510" t="s">
        <v>44</v>
      </c>
      <c r="I21" s="664"/>
      <c r="J21" s="498" t="s">
        <v>1631</v>
      </c>
    </row>
    <row r="22" spans="1:10">
      <c r="A22" s="247"/>
      <c r="B22" s="247"/>
      <c r="C22" s="247"/>
      <c r="D22" s="247"/>
      <c r="E22" s="247"/>
      <c r="F22" s="247"/>
      <c r="G22" s="247"/>
      <c r="H22" s="247"/>
      <c r="I22" s="247"/>
      <c r="J22" s="247"/>
    </row>
    <row r="23" spans="1:10" ht="24" customHeight="1">
      <c r="A23" s="671"/>
      <c r="B23" s="672"/>
      <c r="C23" s="672" t="s">
        <v>1607</v>
      </c>
      <c r="D23" s="672"/>
      <c r="E23" s="1171" t="s">
        <v>605</v>
      </c>
      <c r="F23" s="1175"/>
      <c r="G23" s="1175"/>
      <c r="H23" s="1176"/>
      <c r="I23" s="1177"/>
      <c r="J23" s="1177"/>
    </row>
    <row r="24" spans="1:10" ht="23.25">
      <c r="A24" s="671"/>
      <c r="B24" s="673"/>
      <c r="C24" s="674" t="s">
        <v>1608</v>
      </c>
      <c r="D24" s="673"/>
      <c r="E24" s="1178" t="s">
        <v>515</v>
      </c>
      <c r="F24" s="1178"/>
      <c r="G24" s="996" t="s">
        <v>516</v>
      </c>
      <c r="H24" s="1179"/>
      <c r="I24" s="1179"/>
      <c r="J24" s="293"/>
    </row>
    <row r="25" spans="1:10" ht="21.75">
      <c r="A25" s="691" t="s">
        <v>517</v>
      </c>
      <c r="B25" s="691" t="s">
        <v>518</v>
      </c>
      <c r="C25" s="691" t="s">
        <v>519</v>
      </c>
      <c r="D25" s="691" t="s">
        <v>520</v>
      </c>
      <c r="E25" s="691" t="s">
        <v>518</v>
      </c>
      <c r="F25" s="691" t="s">
        <v>519</v>
      </c>
      <c r="G25" s="996" t="s">
        <v>520</v>
      </c>
      <c r="H25" s="294"/>
      <c r="I25" s="294"/>
      <c r="J25" s="294"/>
    </row>
    <row r="26" spans="1:10">
      <c r="A26" s="77" t="s">
        <v>6</v>
      </c>
      <c r="B26" s="355">
        <v>1173</v>
      </c>
      <c r="C26" s="355">
        <v>1100</v>
      </c>
      <c r="D26" s="355">
        <v>2273</v>
      </c>
      <c r="E26" s="355">
        <v>45</v>
      </c>
      <c r="F26" s="355">
        <v>34</v>
      </c>
      <c r="G26" s="354">
        <v>3.6007292616226039E-2</v>
      </c>
      <c r="H26" s="295"/>
      <c r="I26" s="295"/>
      <c r="J26" s="296"/>
    </row>
    <row r="27" spans="1:10">
      <c r="A27" s="77" t="s">
        <v>7</v>
      </c>
      <c r="B27" s="355">
        <v>6738</v>
      </c>
      <c r="C27" s="355">
        <v>3969</v>
      </c>
      <c r="D27" s="355">
        <v>10707</v>
      </c>
      <c r="E27" s="355">
        <v>177</v>
      </c>
      <c r="F27" s="355">
        <v>99</v>
      </c>
      <c r="G27" s="354">
        <v>2.6459591601955657E-2</v>
      </c>
      <c r="H27" s="295"/>
      <c r="I27" s="295"/>
      <c r="J27" s="296"/>
    </row>
    <row r="28" spans="1:10">
      <c r="A28" s="77" t="s">
        <v>8</v>
      </c>
      <c r="B28" s="355">
        <v>14258</v>
      </c>
      <c r="C28" s="355">
        <v>10118</v>
      </c>
      <c r="D28" s="355">
        <v>24376</v>
      </c>
      <c r="E28" s="355">
        <v>315</v>
      </c>
      <c r="F28" s="355">
        <v>313</v>
      </c>
      <c r="G28" s="354">
        <v>2.6444332154286654E-2</v>
      </c>
      <c r="H28" s="295"/>
      <c r="I28" s="295"/>
      <c r="J28" s="296"/>
    </row>
    <row r="29" spans="1:10">
      <c r="A29" s="77" t="s">
        <v>9</v>
      </c>
      <c r="B29" s="355">
        <v>19798</v>
      </c>
      <c r="C29" s="355">
        <v>14264</v>
      </c>
      <c r="D29" s="355">
        <v>34062</v>
      </c>
      <c r="E29" s="355">
        <v>289</v>
      </c>
      <c r="F29" s="355">
        <v>288</v>
      </c>
      <c r="G29" s="354">
        <v>1.7231596237121005E-2</v>
      </c>
      <c r="H29" s="295"/>
      <c r="I29" s="295"/>
      <c r="J29" s="296"/>
    </row>
    <row r="30" spans="1:10">
      <c r="A30" s="77" t="s">
        <v>10</v>
      </c>
      <c r="B30" s="355">
        <v>26547</v>
      </c>
      <c r="C30" s="355">
        <v>20809</v>
      </c>
      <c r="D30" s="355">
        <v>47356</v>
      </c>
      <c r="E30" s="355">
        <v>121</v>
      </c>
      <c r="F30" s="355">
        <v>200</v>
      </c>
      <c r="G30" s="354">
        <v>6.8247050069096815E-3</v>
      </c>
      <c r="H30" s="295"/>
      <c r="I30" s="295"/>
      <c r="J30" s="296"/>
    </row>
    <row r="31" spans="1:10">
      <c r="A31" s="77" t="s">
        <v>11</v>
      </c>
      <c r="B31" s="355">
        <v>31936</v>
      </c>
      <c r="C31" s="355">
        <v>27696</v>
      </c>
      <c r="D31" s="355">
        <v>59632</v>
      </c>
      <c r="E31" s="355">
        <v>410</v>
      </c>
      <c r="F31" s="355">
        <v>342</v>
      </c>
      <c r="G31" s="354">
        <v>1.2771739130434723E-2</v>
      </c>
      <c r="H31" s="295"/>
      <c r="I31" s="295"/>
      <c r="J31" s="296"/>
    </row>
    <row r="32" spans="1:10">
      <c r="A32" s="77" t="s">
        <v>12</v>
      </c>
      <c r="B32" s="355">
        <v>31262</v>
      </c>
      <c r="C32" s="355">
        <v>29879</v>
      </c>
      <c r="D32" s="355">
        <v>61141</v>
      </c>
      <c r="E32" s="355">
        <v>465</v>
      </c>
      <c r="F32" s="355">
        <v>410</v>
      </c>
      <c r="G32" s="354">
        <v>1.451896591776447E-2</v>
      </c>
      <c r="H32" s="295"/>
      <c r="I32" s="295"/>
      <c r="J32" s="296"/>
    </row>
    <row r="33" spans="1:10">
      <c r="A33" s="77" t="s">
        <v>39</v>
      </c>
      <c r="B33" s="355">
        <v>49139</v>
      </c>
      <c r="C33" s="355">
        <v>53787</v>
      </c>
      <c r="D33" s="355">
        <v>102926</v>
      </c>
      <c r="E33" s="355">
        <v>712</v>
      </c>
      <c r="F33" s="355">
        <v>906</v>
      </c>
      <c r="G33" s="354">
        <v>1.5971098037667275E-2</v>
      </c>
      <c r="H33" s="295"/>
      <c r="I33" s="295"/>
      <c r="J33" s="296"/>
    </row>
    <row r="34" spans="1:10">
      <c r="A34" s="77" t="s">
        <v>40</v>
      </c>
      <c r="B34" s="355">
        <v>26484</v>
      </c>
      <c r="C34" s="355">
        <v>28387</v>
      </c>
      <c r="D34" s="355">
        <v>54871</v>
      </c>
      <c r="E34" s="355">
        <v>404</v>
      </c>
      <c r="F34" s="355">
        <v>389</v>
      </c>
      <c r="G34" s="354">
        <v>1.4664003846296181E-2</v>
      </c>
      <c r="H34" s="295"/>
      <c r="I34" s="295"/>
      <c r="J34" s="296"/>
    </row>
    <row r="35" spans="1:10">
      <c r="A35" s="77" t="s">
        <v>41</v>
      </c>
      <c r="B35" s="355">
        <v>8137</v>
      </c>
      <c r="C35" s="355">
        <v>10038</v>
      </c>
      <c r="D35" s="355">
        <v>18175</v>
      </c>
      <c r="E35" s="355">
        <v>175</v>
      </c>
      <c r="F35" s="355">
        <v>186</v>
      </c>
      <c r="G35" s="354">
        <v>2.0264960143707267E-2</v>
      </c>
      <c r="H35" s="295"/>
      <c r="I35" s="295"/>
      <c r="J35" s="296"/>
    </row>
    <row r="36" spans="1:10">
      <c r="A36" s="77" t="s">
        <v>42</v>
      </c>
      <c r="B36" s="355">
        <v>707</v>
      </c>
      <c r="C36" s="355">
        <v>931</v>
      </c>
      <c r="D36" s="355">
        <v>1638</v>
      </c>
      <c r="E36" s="355">
        <v>13</v>
      </c>
      <c r="F36" s="355">
        <v>13</v>
      </c>
      <c r="G36" s="354">
        <v>1.6129032258064502E-2</v>
      </c>
      <c r="H36" s="295"/>
      <c r="I36" s="295"/>
      <c r="J36" s="296"/>
    </row>
    <row r="37" spans="1:10" ht="24">
      <c r="A37" s="909" t="s">
        <v>521</v>
      </c>
      <c r="B37" s="839">
        <v>216179</v>
      </c>
      <c r="C37" s="839">
        <v>200978</v>
      </c>
      <c r="D37" s="839">
        <v>417157</v>
      </c>
      <c r="E37" s="839">
        <v>3126</v>
      </c>
      <c r="F37" s="839">
        <v>3180</v>
      </c>
      <c r="G37" s="1002">
        <v>1.5348630038627187E-2</v>
      </c>
      <c r="H37" s="297"/>
      <c r="I37" s="297"/>
      <c r="J37" s="298"/>
    </row>
    <row r="38" spans="1:10">
      <c r="A38" s="21" t="s">
        <v>881</v>
      </c>
      <c r="B38" s="247"/>
      <c r="C38" s="247"/>
      <c r="D38" s="247"/>
      <c r="E38" s="247"/>
      <c r="F38" s="247"/>
      <c r="G38" s="247"/>
      <c r="H38" s="247"/>
      <c r="I38" s="247"/>
      <c r="J38" s="247"/>
    </row>
    <row r="39" spans="1:10">
      <c r="A39" s="247"/>
      <c r="B39" s="247"/>
      <c r="C39" s="247"/>
      <c r="D39" s="247"/>
      <c r="E39" s="247"/>
      <c r="F39" s="247"/>
      <c r="G39" s="247"/>
      <c r="H39" s="247"/>
      <c r="I39" s="247"/>
      <c r="J39" s="247"/>
    </row>
    <row r="40" spans="1:10" ht="12.75" customHeight="1">
      <c r="A40" s="579" t="s">
        <v>81</v>
      </c>
    </row>
    <row r="66" spans="10:10">
      <c r="J66" s="27" t="s">
        <v>771</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9" t="s">
        <v>633</v>
      </c>
      <c r="I1" s="126" t="str">
        <f>Naslovnica!A20</f>
        <v>Siječanj 2025.</v>
      </c>
    </row>
    <row r="2" spans="1:10">
      <c r="A2" s="522" t="s">
        <v>874</v>
      </c>
      <c r="I2" s="498" t="str">
        <f>Naslovnica!A24</f>
        <v>January 2025</v>
      </c>
    </row>
    <row r="3" spans="1:10" ht="12.75" customHeight="1"/>
    <row r="4" spans="1:10" ht="12.75" customHeight="1">
      <c r="F4" s="292"/>
      <c r="I4" s="13" t="s">
        <v>1292</v>
      </c>
    </row>
    <row r="5" spans="1:10" s="247" customFormat="1" ht="22.35" customHeight="1">
      <c r="A5" s="1181" t="s">
        <v>1000</v>
      </c>
      <c r="B5" s="1185" t="s">
        <v>978</v>
      </c>
      <c r="C5" s="1185"/>
      <c r="D5" s="1185"/>
      <c r="E5" s="1185"/>
      <c r="F5" s="1183" t="s">
        <v>980</v>
      </c>
      <c r="G5" s="1180" t="s">
        <v>977</v>
      </c>
      <c r="H5" s="1181" t="s">
        <v>979</v>
      </c>
      <c r="I5" s="1181" t="s">
        <v>981</v>
      </c>
      <c r="J5" s="828"/>
    </row>
    <row r="6" spans="1:10" s="247" customFormat="1" ht="72">
      <c r="A6" s="1181"/>
      <c r="B6" s="829" t="s">
        <v>973</v>
      </c>
      <c r="C6" s="829" t="s">
        <v>974</v>
      </c>
      <c r="D6" s="829" t="s">
        <v>975</v>
      </c>
      <c r="E6" s="829" t="s">
        <v>976</v>
      </c>
      <c r="F6" s="1183"/>
      <c r="G6" s="1180"/>
      <c r="H6" s="1181"/>
      <c r="I6" s="1181"/>
      <c r="J6" s="828"/>
    </row>
    <row r="7" spans="1:10" s="247" customFormat="1">
      <c r="A7" s="826" t="s">
        <v>939</v>
      </c>
      <c r="B7" s="832">
        <v>0</v>
      </c>
      <c r="C7" s="832">
        <v>1249.15996</v>
      </c>
      <c r="D7" s="832">
        <v>4.777E-2</v>
      </c>
      <c r="E7" s="832">
        <v>1397.52548</v>
      </c>
      <c r="F7" s="833">
        <v>2646.7332099999999</v>
      </c>
      <c r="G7" s="834">
        <v>-0.51587115480820556</v>
      </c>
      <c r="H7" s="833">
        <v>2646.7332100000058</v>
      </c>
      <c r="I7" s="833">
        <v>245395.87922879957</v>
      </c>
    </row>
    <row r="8" spans="1:10" s="247" customFormat="1">
      <c r="A8" s="826" t="s">
        <v>940</v>
      </c>
      <c r="B8" s="832">
        <v>0</v>
      </c>
      <c r="C8" s="832">
        <v>2521.79988</v>
      </c>
      <c r="D8" s="832">
        <v>0</v>
      </c>
      <c r="E8" s="832">
        <v>172.59878</v>
      </c>
      <c r="F8" s="833">
        <v>2694.3986599999998</v>
      </c>
      <c r="G8" s="834">
        <v>-0.69090467688334822</v>
      </c>
      <c r="H8" s="833">
        <v>2694.3986600000062</v>
      </c>
      <c r="I8" s="833">
        <v>388433.77068710822</v>
      </c>
    </row>
    <row r="9" spans="1:10" s="247" customFormat="1">
      <c r="A9" s="826" t="s">
        <v>206</v>
      </c>
      <c r="B9" s="832">
        <v>0</v>
      </c>
      <c r="C9" s="832">
        <v>227.67925</v>
      </c>
      <c r="D9" s="832">
        <v>0</v>
      </c>
      <c r="E9" s="832">
        <v>257.13353000000001</v>
      </c>
      <c r="F9" s="833">
        <v>484.81277999999998</v>
      </c>
      <c r="G9" s="834">
        <v>-0.47221666293483167</v>
      </c>
      <c r="H9" s="833">
        <v>484.8127800000002</v>
      </c>
      <c r="I9" s="833">
        <v>13312.923515689166</v>
      </c>
    </row>
    <row r="10" spans="1:10" s="247" customFormat="1">
      <c r="A10" s="826" t="s">
        <v>207</v>
      </c>
      <c r="B10" s="832">
        <v>0</v>
      </c>
      <c r="C10" s="832">
        <v>87.824590000000001</v>
      </c>
      <c r="D10" s="832">
        <v>0</v>
      </c>
      <c r="E10" s="832">
        <v>0</v>
      </c>
      <c r="F10" s="833">
        <v>87.824590000000001</v>
      </c>
      <c r="G10" s="834">
        <v>-0.80654732377871263</v>
      </c>
      <c r="H10" s="833">
        <v>87.824590000000171</v>
      </c>
      <c r="I10" s="833">
        <v>10074.378726543238</v>
      </c>
    </row>
    <row r="11" spans="1:10" s="247" customFormat="1">
      <c r="A11" s="826" t="s">
        <v>46</v>
      </c>
      <c r="B11" s="832">
        <v>0</v>
      </c>
      <c r="C11" s="832">
        <v>616.18775000000005</v>
      </c>
      <c r="D11" s="832">
        <v>0</v>
      </c>
      <c r="E11" s="832">
        <v>11.24202</v>
      </c>
      <c r="F11" s="833">
        <v>627.42977000000008</v>
      </c>
      <c r="G11" s="834">
        <v>-0.80973451154341958</v>
      </c>
      <c r="H11" s="833">
        <v>627.42976999998791</v>
      </c>
      <c r="I11" s="833">
        <v>90111.775486708459</v>
      </c>
    </row>
    <row r="12" spans="1:10" s="247" customFormat="1">
      <c r="A12" s="826" t="s">
        <v>36</v>
      </c>
      <c r="B12" s="832">
        <v>0.23100000000000001</v>
      </c>
      <c r="C12" s="832">
        <v>1072.23406</v>
      </c>
      <c r="D12" s="832">
        <v>9.9540000000000003E-2</v>
      </c>
      <c r="E12" s="832">
        <v>194.38091</v>
      </c>
      <c r="F12" s="833">
        <v>1266.94551</v>
      </c>
      <c r="G12" s="834">
        <v>-0.61282605848557004</v>
      </c>
      <c r="H12" s="833">
        <v>1266.945510000005</v>
      </c>
      <c r="I12" s="833">
        <v>80265.122219632351</v>
      </c>
    </row>
    <row r="13" spans="1:10" s="247" customFormat="1">
      <c r="A13" s="826" t="s">
        <v>37</v>
      </c>
      <c r="B13" s="832">
        <v>0</v>
      </c>
      <c r="C13" s="832">
        <v>1041.3231600000001</v>
      </c>
      <c r="D13" s="832">
        <v>0</v>
      </c>
      <c r="E13" s="832">
        <v>179.76345000000001</v>
      </c>
      <c r="F13" s="833">
        <v>1221.0866100000001</v>
      </c>
      <c r="G13" s="834">
        <v>-0.64519754619755987</v>
      </c>
      <c r="H13" s="833">
        <v>1221.0866099999985</v>
      </c>
      <c r="I13" s="833">
        <v>101994.91149995488</v>
      </c>
    </row>
    <row r="14" spans="1:10" s="247" customFormat="1">
      <c r="A14" s="356" t="s">
        <v>38</v>
      </c>
      <c r="B14" s="832">
        <v>0</v>
      </c>
      <c r="C14" s="832">
        <v>2608.8768799999998</v>
      </c>
      <c r="D14" s="832">
        <v>0</v>
      </c>
      <c r="E14" s="832">
        <v>0</v>
      </c>
      <c r="F14" s="833">
        <v>2608.8768799999998</v>
      </c>
      <c r="G14" s="834">
        <v>-0.79278660730286987</v>
      </c>
      <c r="H14" s="833">
        <v>2608.8768799999962</v>
      </c>
      <c r="I14" s="833">
        <v>379026.45564413775</v>
      </c>
    </row>
    <row r="15" spans="1:10" s="247" customFormat="1" ht="20.45" customHeight="1">
      <c r="A15" s="830" t="s">
        <v>941</v>
      </c>
      <c r="B15" s="831">
        <v>0.23100000000000001</v>
      </c>
      <c r="C15" s="831">
        <v>9425.0855300000003</v>
      </c>
      <c r="D15" s="831">
        <v>0.14731</v>
      </c>
      <c r="E15" s="831">
        <v>2212.64417</v>
      </c>
      <c r="F15" s="831">
        <v>11638.10801</v>
      </c>
      <c r="G15" s="880">
        <v>-0.69500573025007428</v>
      </c>
      <c r="H15" s="831">
        <v>11638.10801</v>
      </c>
      <c r="I15" s="831">
        <v>1308615.2170085737</v>
      </c>
    </row>
    <row r="16" spans="1:10">
      <c r="A16" s="21" t="s">
        <v>881</v>
      </c>
      <c r="B16" s="17"/>
      <c r="C16" s="18"/>
      <c r="D16" s="18"/>
      <c r="E16" s="18"/>
      <c r="F16" s="18"/>
      <c r="G16" s="18"/>
    </row>
    <row r="17" spans="1:14" ht="10.35" customHeight="1">
      <c r="A17" s="858" t="s">
        <v>47</v>
      </c>
      <c r="B17" s="721"/>
      <c r="C17" s="721"/>
      <c r="D17" s="721"/>
      <c r="E17" s="721"/>
      <c r="F17" s="721"/>
      <c r="G17" s="29"/>
    </row>
    <row r="18" spans="1:14" ht="10.35" customHeight="1">
      <c r="A18" s="855" t="s">
        <v>884</v>
      </c>
      <c r="B18" s="856"/>
      <c r="C18" s="856"/>
      <c r="D18" s="856"/>
      <c r="E18" s="856"/>
      <c r="F18" s="856"/>
      <c r="G18" s="30"/>
    </row>
    <row r="19" spans="1:14" ht="10.35" customHeight="1">
      <c r="A19" s="854" t="s">
        <v>48</v>
      </c>
      <c r="B19" s="853"/>
      <c r="C19" s="853"/>
      <c r="D19" s="853"/>
      <c r="E19" s="853"/>
      <c r="F19" s="853"/>
      <c r="G19" s="31"/>
    </row>
    <row r="20" spans="1:14" ht="10.35" customHeight="1">
      <c r="A20" s="855" t="s">
        <v>49</v>
      </c>
      <c r="B20" s="857"/>
      <c r="C20" s="857"/>
      <c r="D20" s="857"/>
      <c r="E20" s="857"/>
      <c r="F20" s="857"/>
      <c r="G20" s="30"/>
    </row>
    <row r="21" spans="1:14" ht="12.75" customHeight="1"/>
    <row r="22" spans="1:14" ht="12.75" customHeight="1">
      <c r="A22" s="139" t="s">
        <v>634</v>
      </c>
      <c r="L22" s="126" t="str">
        <f>Naslovnica!A20</f>
        <v>Siječanj 2025.</v>
      </c>
    </row>
    <row r="23" spans="1:14" ht="12.75" customHeight="1">
      <c r="A23" s="522" t="s">
        <v>875</v>
      </c>
      <c r="L23" s="498" t="str">
        <f>Naslovnica!A24</f>
        <v>January 2025</v>
      </c>
    </row>
    <row r="24" spans="1:14" ht="12.75" customHeight="1"/>
    <row r="25" spans="1:14" ht="12.75" customHeight="1">
      <c r="L25" s="13" t="s">
        <v>1292</v>
      </c>
    </row>
    <row r="26" spans="1:14" s="247" customFormat="1" ht="14.45" customHeight="1">
      <c r="A26" s="1181" t="s">
        <v>1000</v>
      </c>
      <c r="B26" s="1184" t="s">
        <v>1035</v>
      </c>
      <c r="C26" s="1184"/>
      <c r="D26" s="1184"/>
      <c r="E26" s="1184"/>
      <c r="F26" s="1182" t="s">
        <v>983</v>
      </c>
      <c r="G26" s="1182"/>
      <c r="H26" s="1182"/>
      <c r="I26" s="1183" t="s">
        <v>982</v>
      </c>
      <c r="J26" s="1180" t="s">
        <v>977</v>
      </c>
      <c r="K26" s="1181" t="s">
        <v>979</v>
      </c>
      <c r="L26" s="1181" t="s">
        <v>981</v>
      </c>
    </row>
    <row r="27" spans="1:14" s="247" customFormat="1" ht="96">
      <c r="A27" s="1181"/>
      <c r="B27" s="829" t="s">
        <v>985</v>
      </c>
      <c r="C27" s="829" t="s">
        <v>986</v>
      </c>
      <c r="D27" s="829" t="s">
        <v>987</v>
      </c>
      <c r="E27" s="829" t="s">
        <v>988</v>
      </c>
      <c r="F27" s="829" t="s">
        <v>984</v>
      </c>
      <c r="G27" s="829" t="s">
        <v>989</v>
      </c>
      <c r="H27" s="829" t="s">
        <v>942</v>
      </c>
      <c r="I27" s="1183"/>
      <c r="J27" s="1180"/>
      <c r="K27" s="1181"/>
      <c r="L27" s="1181"/>
      <c r="M27"/>
      <c r="N27"/>
    </row>
    <row r="28" spans="1:14" s="247" customFormat="1">
      <c r="A28" s="826" t="s">
        <v>939</v>
      </c>
      <c r="B28" s="832">
        <v>145.44596999999999</v>
      </c>
      <c r="C28" s="832">
        <v>0</v>
      </c>
      <c r="D28" s="832">
        <v>654.46492000000001</v>
      </c>
      <c r="E28" s="832">
        <v>431.70519000000002</v>
      </c>
      <c r="F28" s="832">
        <v>110.61899000000001</v>
      </c>
      <c r="G28" s="832">
        <v>162.58933999999999</v>
      </c>
      <c r="H28" s="832">
        <v>5.6009999999999997E-2</v>
      </c>
      <c r="I28" s="833">
        <v>1504.88042</v>
      </c>
      <c r="J28" s="834">
        <v>0.17933526332844241</v>
      </c>
      <c r="K28" s="833">
        <v>1504.8804200000013</v>
      </c>
      <c r="L28" s="833">
        <v>106206.62138190158</v>
      </c>
      <c r="M28"/>
      <c r="N28"/>
    </row>
    <row r="29" spans="1:14" s="247" customFormat="1">
      <c r="A29" s="826" t="s">
        <v>940</v>
      </c>
      <c r="B29" s="832">
        <v>201.58819</v>
      </c>
      <c r="C29" s="832">
        <v>0</v>
      </c>
      <c r="D29" s="832">
        <v>0</v>
      </c>
      <c r="E29" s="832">
        <v>13.853969999999999</v>
      </c>
      <c r="F29" s="832">
        <v>93.17174</v>
      </c>
      <c r="G29" s="832">
        <v>1146.4043100000001</v>
      </c>
      <c r="H29" s="832">
        <v>6.0159999999999998E-2</v>
      </c>
      <c r="I29" s="833">
        <v>1455.0783700000002</v>
      </c>
      <c r="J29" s="834">
        <v>0.48505571960653482</v>
      </c>
      <c r="K29" s="833">
        <v>1455.0783700000029</v>
      </c>
      <c r="L29" s="833">
        <v>103620.36170880152</v>
      </c>
      <c r="M29"/>
      <c r="N29"/>
    </row>
    <row r="30" spans="1:14" s="247" customFormat="1">
      <c r="A30" s="826" t="s">
        <v>206</v>
      </c>
      <c r="B30" s="832">
        <v>0</v>
      </c>
      <c r="C30" s="832">
        <v>0</v>
      </c>
      <c r="D30" s="832">
        <v>7.3914499999999999</v>
      </c>
      <c r="E30" s="832">
        <v>1.79552</v>
      </c>
      <c r="F30" s="832">
        <v>1.1109200000000001</v>
      </c>
      <c r="G30" s="832">
        <v>4.13314</v>
      </c>
      <c r="H30" s="832">
        <v>0</v>
      </c>
      <c r="I30" s="833">
        <v>14.43103</v>
      </c>
      <c r="J30" s="834">
        <v>-0.24519045942809103</v>
      </c>
      <c r="K30" s="833">
        <v>14.431029999999964</v>
      </c>
      <c r="L30" s="833">
        <v>927.29941715442305</v>
      </c>
      <c r="M30"/>
      <c r="N30"/>
    </row>
    <row r="31" spans="1:14" s="247" customFormat="1">
      <c r="A31" s="826" t="s">
        <v>207</v>
      </c>
      <c r="B31" s="832">
        <v>0</v>
      </c>
      <c r="C31" s="832">
        <v>0</v>
      </c>
      <c r="D31" s="832">
        <v>8.9904799999999998</v>
      </c>
      <c r="E31" s="832">
        <v>19.047220000000003</v>
      </c>
      <c r="F31" s="832">
        <v>0.40451999999999999</v>
      </c>
      <c r="G31" s="832">
        <v>13.511709999999999</v>
      </c>
      <c r="H31" s="832">
        <v>0</v>
      </c>
      <c r="I31" s="833">
        <v>41.95393</v>
      </c>
      <c r="J31" s="834">
        <v>0.17974907864463319</v>
      </c>
      <c r="K31" s="833">
        <v>41.953930000000128</v>
      </c>
      <c r="L31" s="833">
        <v>3652.6097509841416</v>
      </c>
      <c r="M31"/>
      <c r="N31"/>
    </row>
    <row r="32" spans="1:14" s="247" customFormat="1">
      <c r="A32" s="826" t="s">
        <v>46</v>
      </c>
      <c r="B32" s="832">
        <v>136.41589999999999</v>
      </c>
      <c r="C32" s="832">
        <v>0</v>
      </c>
      <c r="D32" s="832">
        <v>132.27470000000002</v>
      </c>
      <c r="E32" s="832">
        <v>177.46785</v>
      </c>
      <c r="F32" s="832">
        <v>26.92334</v>
      </c>
      <c r="G32" s="832">
        <v>13.320620000000002</v>
      </c>
      <c r="H32" s="832">
        <v>0.72872000000000003</v>
      </c>
      <c r="I32" s="833">
        <v>487.13113000000004</v>
      </c>
      <c r="J32" s="834">
        <v>0.92682469733163897</v>
      </c>
      <c r="K32" s="833">
        <v>487.13112999999794</v>
      </c>
      <c r="L32" s="833">
        <v>23507.920470317196</v>
      </c>
      <c r="M32"/>
      <c r="N32"/>
    </row>
    <row r="33" spans="1:14" s="247" customFormat="1">
      <c r="A33" s="826" t="s">
        <v>36</v>
      </c>
      <c r="B33" s="832">
        <v>134.54189000000002</v>
      </c>
      <c r="C33" s="832">
        <v>0</v>
      </c>
      <c r="D33" s="832">
        <v>0</v>
      </c>
      <c r="E33" s="832">
        <v>38.456629999999997</v>
      </c>
      <c r="F33" s="832">
        <v>0.90151999999999999</v>
      </c>
      <c r="G33" s="832">
        <v>104.49753999999999</v>
      </c>
      <c r="H33" s="832">
        <v>3.9421999999999997</v>
      </c>
      <c r="I33" s="833">
        <v>282.33978000000002</v>
      </c>
      <c r="J33" s="834">
        <v>0.83197361602960673</v>
      </c>
      <c r="K33" s="833">
        <v>282.33978000000207</v>
      </c>
      <c r="L33" s="833">
        <v>18994.085092871461</v>
      </c>
      <c r="M33"/>
      <c r="N33"/>
    </row>
    <row r="34" spans="1:14" s="247" customFormat="1">
      <c r="A34" s="826" t="s">
        <v>37</v>
      </c>
      <c r="B34" s="832">
        <v>0</v>
      </c>
      <c r="C34" s="832">
        <v>0</v>
      </c>
      <c r="D34" s="832">
        <v>175.92501000000001</v>
      </c>
      <c r="E34" s="832">
        <v>135.00191000000001</v>
      </c>
      <c r="F34" s="832">
        <v>7.5167600000000006</v>
      </c>
      <c r="G34" s="832">
        <v>131.5249</v>
      </c>
      <c r="H34" s="832">
        <v>0.91649000000000003</v>
      </c>
      <c r="I34" s="833">
        <v>450.88506999999998</v>
      </c>
      <c r="J34" s="834">
        <v>0.63049440838341297</v>
      </c>
      <c r="K34" s="833">
        <v>450.88507000000027</v>
      </c>
      <c r="L34" s="833">
        <v>30573.916153781283</v>
      </c>
      <c r="M34"/>
      <c r="N34"/>
    </row>
    <row r="35" spans="1:14" s="247" customFormat="1">
      <c r="A35" s="356" t="s">
        <v>38</v>
      </c>
      <c r="B35" s="832">
        <v>650.96312</v>
      </c>
      <c r="C35" s="832">
        <v>0</v>
      </c>
      <c r="D35" s="832">
        <v>364.26140999999996</v>
      </c>
      <c r="E35" s="832">
        <v>371.27976000000001</v>
      </c>
      <c r="F35" s="832">
        <v>33.771589999999996</v>
      </c>
      <c r="G35" s="832">
        <v>394.73434000000003</v>
      </c>
      <c r="H35" s="832">
        <v>0.66525000000000001</v>
      </c>
      <c r="I35" s="833">
        <v>1815.6754699999999</v>
      </c>
      <c r="J35" s="834">
        <v>9.7584552329369467E-2</v>
      </c>
      <c r="K35" s="833">
        <v>1815.675470000002</v>
      </c>
      <c r="L35" s="833">
        <v>124684.4119064324</v>
      </c>
      <c r="M35"/>
      <c r="N35"/>
    </row>
    <row r="36" spans="1:14" s="247" customFormat="1" ht="20.100000000000001" customHeight="1">
      <c r="A36" s="830" t="s">
        <v>941</v>
      </c>
      <c r="B36" s="831">
        <v>1268.95507</v>
      </c>
      <c r="C36" s="831">
        <v>0</v>
      </c>
      <c r="D36" s="831">
        <v>1343.3079700000001</v>
      </c>
      <c r="E36" s="831">
        <v>1188.6080500000003</v>
      </c>
      <c r="F36" s="831">
        <v>274.41937999999999</v>
      </c>
      <c r="G36" s="831">
        <v>1970.7159000000001</v>
      </c>
      <c r="H36" s="831">
        <v>6.3688300000000009</v>
      </c>
      <c r="I36" s="831">
        <v>6052.3752000000013</v>
      </c>
      <c r="J36" s="880">
        <v>0.30207656095688873</v>
      </c>
      <c r="K36" s="831">
        <v>6052.3752000000059</v>
      </c>
      <c r="L36" s="831">
        <v>412167.22588224401</v>
      </c>
      <c r="M36"/>
      <c r="N36"/>
    </row>
    <row r="37" spans="1:14" ht="12.75" customHeight="1">
      <c r="A37" s="21" t="s">
        <v>881</v>
      </c>
      <c r="G37" s="121"/>
      <c r="H37" s="121"/>
    </row>
    <row r="38" spans="1:14" ht="12.75" customHeight="1">
      <c r="A38" s="16" t="s">
        <v>864</v>
      </c>
    </row>
    <row r="39" spans="1:14" ht="12.75" customHeight="1">
      <c r="A39" s="780" t="s">
        <v>883</v>
      </c>
      <c r="G39" s="76"/>
    </row>
    <row r="40" spans="1:14" ht="12.75" customHeight="1"/>
    <row r="41" spans="1:14" ht="12.75" customHeight="1">
      <c r="A41" s="579"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773</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904004A-CBAC-4773-B6BD-23A435742FFE}">
  <ds:schemaRefs>
    <ds:schemaRef ds:uri="http://purl.org/dc/elements/1.1/"/>
    <ds:schemaRef ds:uri="http://purl.org/dc/dcmitype/"/>
    <ds:schemaRef ds:uri="http://schemas.microsoft.com/office/2006/documentManagement/types"/>
    <ds:schemaRef ds:uri="http://schemas.microsoft.com/office/2006/metadata/properties"/>
    <ds:schemaRef ds:uri="ca302e39-a258-4920-a5cd-d26b5a5d4831"/>
    <ds:schemaRef ds:uri="http://purl.org/dc/terms/"/>
    <ds:schemaRef ds:uri="http://schemas.openxmlformats.org/package/2006/metadata/core-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2025-03-04T17:12:35Z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