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showInkAnnotation="0" defaultThemeVersion="124226"/>
  <xr:revisionPtr revIDLastSave="0" documentId="13_ncr:1_{811BC8D9-A940-47E2-A8C3-12470032D8B2}" xr6:coauthVersionLast="47" xr6:coauthVersionMax="47" xr10:uidLastSave="{00000000-0000-0000-0000-000000000000}"/>
  <bookViews>
    <workbookView xWindow="-120" yWindow="-120" windowWidth="29040" windowHeight="15840" tabRatio="827" xr2:uid="{00000000-000D-0000-FFFF-FFFF0000000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1.24'!$A$1:$AS$38</definedName>
    <definedName name="_xlnm.Print_Area" localSheetId="15">'16 Tablice 2.1 - 2.4'!$A$1:$H$53</definedName>
    <definedName name="_xlnm.Print_Area" localSheetId="16">'17 Tablice 2.5, 2.6'!$A$1:$E$62</definedName>
    <definedName name="_xlnm.Print_Area" localSheetId="17">'18 Tablice 2.7 - 2.9'!$A$1:$E$58</definedName>
    <definedName name="_xlnm.Print_Area" localSheetId="18">'19 Tablica 3.1'!$A$1:$Q$50</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4.2 - 4.8'!$A$1:$K$87</definedName>
    <definedName name="_xlnm.Print_Area" localSheetId="22">'23 Tablice 5.1 - 5.4'!$A$1:$J$75</definedName>
    <definedName name="_xlnm.Print_Area" localSheetId="23">'24 Tablica 6.1'!$A$1:$L$163</definedName>
    <definedName name="_xlnm.Print_Area" localSheetId="24">'25 Tablice 6.2, 6.3'!$A$1:$O$56</definedName>
    <definedName name="_xlnm.Print_Area" localSheetId="25">'26 Tablice 6.4 - 6.8'!$A$1:$G$99</definedName>
    <definedName name="_xlnm.Print_Area" localSheetId="26">'27 Tablice 6.9 - 6.12 '!$A$1:$G$66</definedName>
    <definedName name="_xlnm.Print_Area" localSheetId="27">'28 Tablice 7.1, 7.2 '!$A$1:$I$32</definedName>
    <definedName name="_xlnm.Print_Area" localSheetId="28">'29 Tablice 7.3, 7.4'!$A$1:$D$56</definedName>
    <definedName name="_xlnm.Print_Area" localSheetId="2">'3 Tablice 1.1, 1.2'!$A$1:$S$55</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9" i="46" l="1"/>
  <c r="H48" i="67" l="1"/>
  <c r="H47" i="67"/>
  <c r="H49" i="67" s="1"/>
  <c r="B49" i="67" l="1"/>
  <c r="C49" i="67"/>
  <c r="D49" i="67"/>
  <c r="J22" i="31"/>
  <c r="B26" i="31" s="1"/>
  <c r="J23" i="31"/>
  <c r="B27" i="31" s="1"/>
  <c r="I34" i="45" l="1"/>
  <c r="B38" i="45"/>
  <c r="F49" i="67" l="1"/>
  <c r="G49" i="67"/>
  <c r="C54" i="82" l="1"/>
  <c r="C55" i="82"/>
  <c r="C56" i="82"/>
  <c r="C57" i="82" l="1"/>
  <c r="H34" i="45"/>
  <c r="G2" i="92" l="1"/>
  <c r="B7" i="92" s="1"/>
  <c r="G1" i="92"/>
  <c r="B6" i="92" s="1"/>
  <c r="G2" i="34"/>
  <c r="B6" i="34" s="1"/>
  <c r="G1" i="34"/>
  <c r="J36" i="92" l="1"/>
  <c r="B40" i="92" s="1"/>
  <c r="J35" i="92"/>
  <c r="B39" i="92" s="1"/>
  <c r="B5" i="34"/>
  <c r="I16" i="45" l="1"/>
  <c r="C84" i="45" l="1"/>
  <c r="C56" i="45"/>
  <c r="C16" i="45"/>
  <c r="S25" i="37" l="1"/>
  <c r="S26" i="37"/>
  <c r="F80" i="65" l="1"/>
  <c r="C65" i="82" l="1"/>
  <c r="C66" i="82"/>
  <c r="C67" i="82"/>
  <c r="C68" i="82" l="1"/>
  <c r="F22" i="68" l="1"/>
  <c r="F54" i="65" l="1"/>
  <c r="O62" i="92" l="1"/>
  <c r="I2" i="91" l="1"/>
  <c r="L35" i="91" s="1"/>
  <c r="I1" i="91"/>
  <c r="L34" i="91" s="1"/>
  <c r="F11" i="68" l="1"/>
  <c r="B84" i="45" l="1"/>
  <c r="E49" i="67" l="1"/>
  <c r="H16" i="45" l="1"/>
  <c r="B34" i="45"/>
  <c r="B16" i="45"/>
  <c r="S33" i="3" l="1"/>
  <c r="S34"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F74" i="45" l="1"/>
  <c r="E74" i="45"/>
  <c r="F90" i="65" l="1"/>
  <c r="F14" i="65" l="1"/>
  <c r="G40" i="68" l="1"/>
  <c r="G39" i="68"/>
  <c r="O2" i="67" l="1"/>
  <c r="H42" i="67" s="1"/>
  <c r="O1" i="67"/>
  <c r="H41" i="67" s="1"/>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<sst xmlns="http://schemas.openxmlformats.org/spreadsheetml/2006/main" count="3716" uniqueCount="1707">
  <si>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</si>
  <si>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</si>
  <si>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</si>
  <si>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</si>
  <si>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</si>
  <si>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</si>
  <si>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</si>
  <si>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</si>
  <si>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</si>
  <si>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</si>
  <si>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</si>
  <si>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</si>
  <si>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</si>
  <si>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</si>
  <si>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</si>
  <si>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</si>
  <si>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</si>
  <si>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</si>
  <si>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</si>
  <si>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</si>
  <si>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</si>
  <si>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</si>
  <si>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</si>
  <si>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</si>
  <si>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</si>
  <si>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</si>
  <si>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</si>
  <si>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</si>
  <si>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</si>
  <si>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</si>
  <si>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</si>
  <si>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</si>
  <si>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</si>
  <si>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</si>
  <si>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</si>
  <si>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</si>
  <si>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</si>
  <si>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</si>
  <si>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</si>
  <si>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</si>
  <si>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</si>
  <si>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</si>
  <si>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</si>
  <si>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</si>
  <si>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</si>
  <si>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</si>
  <si>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</si>
  <si>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</si>
  <si>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</si>
  <si>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</si>
  <si>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</si>
  <si>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</si>
  <si>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</si>
  <si>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</si>
  <si>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</si>
  <si>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</si>
  <si>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</si>
  <si>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</si>
  <si>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</si>
  <si>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</si>
  <si>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</si>
  <si>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</si>
  <si>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</si>
  <si>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</si>
  <si>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</si>
  <si>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</si>
  <si>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</si>
  <si>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</si>
  <si>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</si>
  <si>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</si>
  <si>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</si>
  <si>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</si>
  <si>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</si>
  <si>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</si>
  <si>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</si>
  <si>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</si>
  <si>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</si>
  <si>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</si>
  <si>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</si>
  <si>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</si>
  <si>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</si>
  <si>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</si>
  <si>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</si>
  <si>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</si>
  <si>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</si>
  <si>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</si>
  <si>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</si>
  <si>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</si>
  <si>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</si>
  <si>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</si>
  <si>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</si>
  <si>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</si>
  <si>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</si>
  <si>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</si>
  <si>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</si>
  <si>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</si>
  <si>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</si>
  <si>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</si>
  <si>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</si>
  <si>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</si>
  <si>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</si>
  <si>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</si>
  <si>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</si>
  <si>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</si>
  <si>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</si>
  <si>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</si>
  <si>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</si>
  <si>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</si>
  <si>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</si>
  <si>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</si>
  <si>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</si>
  <si>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</si>
  <si>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</si>
  <si>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</si>
  <si>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</si>
  <si>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</si>
  <si>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</si>
  <si>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</si>
  <si>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</si>
  <si>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</si>
  <si>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</si>
  <si>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</si>
  <si>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</si>
  <si>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</si>
  <si>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</si>
  <si>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</si>
  <si>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</si>
  <si>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</si>
  <si>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</si>
  <si>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</si>
  <si>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</si>
  <si>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</si>
  <si>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</si>
  <si>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</si>
  <si>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</si>
  <si>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</si>
  <si>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</si>
  <si>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</si>
  <si>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</si>
  <si>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</si>
  <si>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</si>
  <si>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</si>
  <si>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</si>
  <si>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</si>
  <si>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</si>
  <si>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</si>
  <si>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KAPITALNI FOND  d.d. ZAIF</t>
  </si>
  <si>
    <t>HRALTIUAP204</t>
  </si>
  <si>
    <t>HRALTIUAP105</t>
  </si>
  <si>
    <t>HRERSIUEXCL4</t>
  </si>
  <si>
    <t>HRICAMUCAP15</t>
  </si>
  <si>
    <t>HRLOINUVAL26</t>
  </si>
  <si>
    <t>HRLOINUPRIM0</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</si>
  <si>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</si>
  <si>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</si>
  <si>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</si>
  <si>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</si>
  <si>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</si>
  <si>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</si>
  <si>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</si>
  <si>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</si>
  <si>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</si>
  <si>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</si>
  <si>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</si>
  <si>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</si>
  <si>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</si>
  <si>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</si>
  <si>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</si>
  <si>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</si>
  <si>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</si>
  <si>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</si>
  <si>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</si>
  <si>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</si>
  <si>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</si>
  <si>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</si>
  <si>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</si>
  <si>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</si>
  <si>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</si>
  <si>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</si>
  <si>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</si>
  <si>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</si>
  <si>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</si>
  <si>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</si>
  <si>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</si>
  <si>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</si>
  <si>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</si>
  <si>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</si>
  <si>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</si>
  <si>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</si>
  <si>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</si>
  <si>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</si>
  <si>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</si>
  <si>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</si>
  <si>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</si>
  <si>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</si>
  <si>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</si>
  <si>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</si>
  <si>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</si>
  <si>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</si>
  <si>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</si>
  <si>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</si>
  <si>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</si>
  <si>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</si>
  <si>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</si>
  <si>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</si>
  <si>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</si>
  <si>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</si>
  <si>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</si>
  <si>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</si>
  <si>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</si>
  <si>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</si>
  <si>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</si>
  <si>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</si>
  <si>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</si>
  <si>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</si>
  <si>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</si>
  <si>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</si>
  <si>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</si>
  <si>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</si>
  <si>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</si>
  <si>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</si>
  <si>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</si>
  <si>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</si>
  <si>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</si>
  <si>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</si>
  <si>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</si>
  <si>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</si>
  <si>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</si>
  <si>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</si>
  <si>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</si>
  <si>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</si>
  <si>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</si>
  <si>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</si>
  <si>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</si>
  <si>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</si>
  <si>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</si>
  <si>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</si>
  <si>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</si>
  <si>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</si>
  <si>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</si>
  <si>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</si>
  <si>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</si>
  <si>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</si>
  <si>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</si>
  <si>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</si>
  <si>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</si>
  <si>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</si>
  <si>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</si>
  <si>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</si>
  <si>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</si>
  <si>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</si>
  <si>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</si>
  <si>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</si>
  <si>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</si>
  <si>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</si>
  <si>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</si>
  <si>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</si>
  <si>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</si>
  <si>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</si>
  <si>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</si>
  <si>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</si>
  <si>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</si>
  <si>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</si>
  <si>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</si>
  <si>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</si>
  <si>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</si>
  <si>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</si>
  <si>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</si>
  <si>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</si>
  <si>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</si>
  <si>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</si>
  <si>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</si>
  <si>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</si>
  <si>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</si>
  <si>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</si>
  <si>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</si>
  <si>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</si>
  <si>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</si>
  <si>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</si>
  <si>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</si>
  <si>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</si>
  <si>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</si>
  <si>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</si>
  <si>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</si>
  <si>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</si>
  <si>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</si>
  <si>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</si>
  <si>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</si>
  <si>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</si>
  <si>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</si>
  <si>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</si>
  <si>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</si>
  <si>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</si>
  <si>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</si>
  <si>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</si>
  <si>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</si>
  <si>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</si>
  <si>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</si>
  <si>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</si>
  <si>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</si>
  <si>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</si>
  <si>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</si>
  <si>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</si>
  <si>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</si>
  <si>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</si>
  <si>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</si>
  <si>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</si>
  <si>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</si>
  <si>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</si>
  <si>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</si>
  <si>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</si>
  <si>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</si>
  <si>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</si>
  <si>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</si>
  <si>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</si>
  <si>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</si>
  <si>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</si>
  <si>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</si>
  <si>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</si>
  <si>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</si>
  <si>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</si>
  <si>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</si>
  <si>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</si>
  <si>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</si>
  <si>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</si>
  <si>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</si>
  <si>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</si>
  <si>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</si>
  <si>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</si>
  <si>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</si>
  <si>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</si>
  <si>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</si>
  <si>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</si>
  <si>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</si>
  <si>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</si>
  <si>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</si>
  <si>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</si>
  <si>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</si>
  <si>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</si>
  <si>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</si>
  <si>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</si>
  <si>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</si>
  <si>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</si>
  <si>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</si>
  <si>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</si>
  <si>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</si>
  <si>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</si>
  <si>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</si>
  <si>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</si>
  <si>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</si>
  <si>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</si>
  <si>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</si>
  <si>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</si>
  <si>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</si>
  <si>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</si>
  <si>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</si>
  <si>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</si>
  <si>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</si>
  <si>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</si>
  <si>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</si>
  <si>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</si>
  <si>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</si>
  <si>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</si>
  <si>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</si>
  <si>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</si>
  <si>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</si>
  <si>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</si>
  <si>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</si>
  <si>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</si>
  <si>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</si>
  <si>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</si>
  <si>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</si>
  <si>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</si>
  <si>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</si>
  <si>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</si>
  <si>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</si>
  <si>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</si>
  <si>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</si>
  <si>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</si>
  <si>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</si>
  <si>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</si>
  <si>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</si>
  <si>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</si>
  <si>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</si>
  <si>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</si>
  <si>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</si>
  <si>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</si>
  <si>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</si>
  <si>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</si>
  <si>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</si>
  <si>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</si>
  <si>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</si>
  <si>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</si>
  <si>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</si>
  <si>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</si>
  <si>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</si>
  <si>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</si>
  <si>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</si>
  <si>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</si>
  <si>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</si>
  <si>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</si>
  <si>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</si>
  <si>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</si>
  <si>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</si>
  <si>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</si>
  <si>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</si>
  <si>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</si>
  <si>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</si>
  <si>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</si>
  <si>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</si>
  <si>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</si>
  <si>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</si>
  <si>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</si>
  <si>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</si>
  <si>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</si>
  <si>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</si>
  <si>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</si>
  <si>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</si>
  <si>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</si>
  <si>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</si>
  <si>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</si>
  <si>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</si>
  <si>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</si>
  <si>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</si>
  <si>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</si>
  <si>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</si>
  <si>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</si>
  <si>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</si>
  <si>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</si>
  <si>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</si>
  <si>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</si>
  <si>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</si>
  <si>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</si>
  <si>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</si>
  <si>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</si>
  <si>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</si>
  <si>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</si>
  <si>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</si>
  <si>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</si>
  <si>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</si>
  <si>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</si>
  <si>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</si>
  <si>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</si>
  <si>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</si>
  <si>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</si>
  <si>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</si>
  <si>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</si>
  <si>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</si>
  <si>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</si>
  <si>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</si>
  <si>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</si>
  <si>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</si>
  <si>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</si>
  <si>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</si>
  <si>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</si>
  <si>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</si>
  <si>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</si>
  <si>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</si>
  <si>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</si>
  <si>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</si>
  <si>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</si>
  <si>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</si>
  <si>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</si>
  <si>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</si>
  <si>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</si>
  <si>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</si>
  <si>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</si>
  <si>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</si>
  <si>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</si>
  <si>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</si>
  <si>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</si>
  <si>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</si>
  <si>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</si>
  <si>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</si>
  <si>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</si>
  <si>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</si>
  <si>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</si>
  <si>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</si>
  <si>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</si>
  <si>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</si>
  <si>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</si>
  <si>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</si>
  <si>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</si>
  <si>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</si>
  <si>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</si>
  <si>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</si>
  <si>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</si>
  <si>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</si>
  <si>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</si>
  <si>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</si>
  <si>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</si>
  <si>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</si>
  <si>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</si>
  <si>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</si>
  <si>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</si>
  <si>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</si>
  <si>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</si>
  <si>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</si>
  <si>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</si>
  <si>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</si>
  <si>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</si>
  <si>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</si>
  <si>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</si>
  <si>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</si>
  <si>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</si>
  <si>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</si>
  <si>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</si>
  <si>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</si>
  <si>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</si>
  <si>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</si>
  <si>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</si>
  <si>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</si>
  <si>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</si>
  <si>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</si>
  <si>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</si>
  <si>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</si>
  <si>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</si>
  <si>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</si>
  <si>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</si>
  <si>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</si>
  <si>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</si>
  <si>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</si>
  <si>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</si>
  <si>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</si>
  <si>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</si>
  <si>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</si>
  <si>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</si>
  <si>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</si>
  <si>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</si>
  <si>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</si>
  <si>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</si>
  <si>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</si>
  <si>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</si>
  <si>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</si>
  <si>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</si>
  <si>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</si>
  <si>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</si>
  <si>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</si>
  <si>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</si>
  <si>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</si>
  <si>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</si>
  <si>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</si>
  <si>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</si>
  <si>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</si>
  <si>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</si>
  <si>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</si>
  <si>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</si>
  <si>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</si>
  <si>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</si>
  <si>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</si>
  <si>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</si>
  <si>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</si>
  <si>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</si>
  <si>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</si>
  <si>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</si>
  <si>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</si>
  <si>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</si>
  <si>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</si>
  <si>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</si>
  <si>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</si>
  <si>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</si>
  <si>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</si>
  <si>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</si>
  <si>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</si>
  <si>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</si>
  <si>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</si>
  <si>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</si>
  <si>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</si>
  <si>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</si>
  <si>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</si>
  <si>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</si>
  <si>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</si>
  <si>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</si>
  <si>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</si>
  <si>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</si>
  <si>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</si>
  <si>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</si>
  <si>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</si>
  <si>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</si>
  <si>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</si>
  <si>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</si>
  <si>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</si>
  <si>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</si>
  <si>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</si>
  <si>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</si>
  <si>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</si>
  <si>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</si>
  <si>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</si>
  <si>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</si>
  <si>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</si>
  <si>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</si>
  <si>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</si>
  <si>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</si>
  <si>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</si>
  <si>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</si>
  <si>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</si>
  <si>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</si>
  <si>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</si>
  <si>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</si>
  <si>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</si>
  <si>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</si>
  <si>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</si>
  <si>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</si>
  <si>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</si>
  <si>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</si>
  <si>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</si>
  <si>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</si>
  <si>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</si>
  <si>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</si>
  <si>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</si>
  <si>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</si>
  <si>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</si>
  <si>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</si>
  <si>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</si>
  <si>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</si>
  <si>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</si>
  <si>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</si>
  <si>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</si>
  <si>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</si>
  <si>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</si>
  <si>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</si>
  <si>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</si>
  <si>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</si>
  <si>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</si>
  <si>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</si>
  <si>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</si>
  <si>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</si>
  <si>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</si>
  <si>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</si>
  <si>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</si>
  <si>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</si>
  <si>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</si>
  <si>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</si>
  <si>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</si>
  <si>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</si>
  <si>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</si>
  <si>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</si>
  <si>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</si>
  <si>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</si>
  <si>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</si>
  <si>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</si>
  <si>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</si>
  <si>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</si>
  <si>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</si>
  <si>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</si>
  <si>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</si>
  <si>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</si>
  <si>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</si>
  <si>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</si>
  <si>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</si>
  <si>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</si>
  <si>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</si>
  <si>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</si>
  <si>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</si>
  <si>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</si>
  <si>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</si>
  <si>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</si>
  <si>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</si>
  <si>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</si>
  <si>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</si>
  <si>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</si>
  <si>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</si>
  <si>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</si>
  <si>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</si>
  <si>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</si>
  <si>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</si>
  <si>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</si>
  <si>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</si>
  <si>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</si>
  <si>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</si>
  <si>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</si>
  <si>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</si>
  <si>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</si>
  <si>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</si>
  <si>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</si>
  <si>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</si>
  <si>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</si>
  <si>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</si>
  <si>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</si>
  <si>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</si>
  <si>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</si>
  <si>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</si>
  <si>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</si>
  <si>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</si>
  <si>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</si>
  <si>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</si>
  <si>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</si>
  <si>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</si>
  <si>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</si>
  <si>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</si>
  <si>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</si>
  <si>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</si>
  <si>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</si>
  <si>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</si>
  <si>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</si>
  <si>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</si>
  <si>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</si>
  <si>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</si>
  <si>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</si>
  <si>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</si>
  <si>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</si>
  <si>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</si>
  <si>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</si>
  <si>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</si>
  <si>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</si>
  <si>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</si>
  <si>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</si>
  <si>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</si>
  <si>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</si>
  <si>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</si>
  <si>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</si>
  <si>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</si>
  <si>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</si>
  <si>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</si>
  <si>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</si>
  <si>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</si>
  <si>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</si>
  <si>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</si>
  <si>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</si>
  <si>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</si>
  <si>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</si>
  <si>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</si>
  <si>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</si>
  <si>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</si>
  <si>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</si>
  <si>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</si>
  <si>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</si>
  <si>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</si>
  <si>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</si>
  <si>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</si>
  <si>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</si>
  <si>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</si>
  <si>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</si>
  <si>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</si>
  <si>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</si>
  <si>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</si>
  <si>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</si>
  <si>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</si>
  <si>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</si>
  <si>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</si>
  <si>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</si>
  <si>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</si>
  <si>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</si>
  <si>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</si>
  <si>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</si>
  <si>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</si>
  <si>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</si>
  <si>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</si>
  <si>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</si>
  <si>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</si>
  <si>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</si>
  <si>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</si>
  <si>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</si>
  <si>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</si>
  <si>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</si>
  <si>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</si>
  <si>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</si>
  <si>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</si>
  <si>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</si>
  <si>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</si>
  <si>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</si>
  <si>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</si>
  <si>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</si>
  <si>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</si>
  <si>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</si>
  <si>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</si>
  <si>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</si>
  <si>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</si>
  <si>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</si>
  <si>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</si>
  <si>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</si>
  <si>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</si>
  <si>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</si>
  <si>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</si>
  <si>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</si>
  <si>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</si>
  <si>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</si>
  <si>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</si>
  <si>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</si>
  <si>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</si>
  <si>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</si>
  <si>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</si>
  <si>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</si>
  <si>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</si>
  <si>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</si>
  <si>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</si>
  <si>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</si>
  <si>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</si>
  <si>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</si>
  <si>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</si>
  <si>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</si>
  <si>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</si>
  <si>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</si>
  <si>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</si>
  <si>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</si>
  <si>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</si>
  <si>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</si>
  <si>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</si>
  <si>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</si>
  <si>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</si>
  <si>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</si>
  <si>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</si>
  <si>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</si>
  <si>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</si>
  <si>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</si>
  <si>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</si>
  <si>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</si>
  <si>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</si>
  <si>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</si>
  <si>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</si>
  <si>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</si>
  <si>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</si>
  <si>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</si>
  <si>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</si>
  <si>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</si>
  <si>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</si>
  <si>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</si>
  <si>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</si>
  <si>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</si>
  <si>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</si>
  <si>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</si>
  <si>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</si>
  <si>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</si>
  <si>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</si>
  <si>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</si>
  <si>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</si>
  <si>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</si>
  <si>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</si>
  <si>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</si>
  <si>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</si>
  <si>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</si>
  <si>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</si>
  <si>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</si>
  <si>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</si>
  <si>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</si>
  <si>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</si>
  <si>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</si>
  <si>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</si>
  <si>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</si>
  <si>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</si>
  <si>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</si>
  <si>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</si>
  <si>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</si>
  <si>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</si>
  <si>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</si>
  <si>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</si>
  <si>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</si>
  <si>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</si>
  <si>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</si>
  <si>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</si>
  <si>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</si>
  <si>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</si>
  <si>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</si>
  <si>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</si>
  <si>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</si>
  <si>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</si>
  <si>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</si>
  <si>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Maverick Wealth Management d.o.o.</t>
  </si>
  <si>
    <t>MWM 1</t>
  </si>
  <si>
    <t>25633344976</t>
  </si>
  <si>
    <t>HRMWM0UMWM10</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</si>
  <si>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</si>
  <si>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</si>
  <si>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</si>
  <si>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</si>
  <si>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</si>
  <si>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</si>
  <si>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</si>
  <si>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</si>
  <si>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</si>
  <si>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</si>
  <si>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</si>
  <si>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</si>
  <si>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</si>
  <si>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</si>
  <si>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</si>
  <si>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</si>
  <si>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</si>
  <si>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</si>
  <si>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</si>
  <si>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</si>
  <si>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</si>
  <si>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</si>
  <si>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</si>
  <si>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</si>
  <si>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</si>
  <si>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</si>
  <si>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</si>
  <si>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</si>
  <si>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</si>
  <si>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</si>
  <si>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</si>
  <si>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</si>
  <si>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</si>
  <si>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</si>
  <si>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</si>
  <si>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</si>
  <si>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</si>
  <si>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</si>
  <si>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</si>
  <si>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</si>
  <si>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</si>
  <si>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</si>
  <si>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</si>
  <si>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</si>
  <si>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</si>
  <si>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</si>
  <si>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</si>
  <si>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</si>
  <si>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</si>
  <si>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</si>
  <si>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</si>
  <si>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</si>
  <si>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</si>
  <si>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</si>
  <si>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</si>
  <si>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</si>
  <si>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</si>
  <si>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</si>
  <si>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</si>
  <si>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</si>
  <si>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</si>
  <si>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</si>
  <si>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</si>
  <si>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</si>
  <si>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</si>
  <si>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</si>
  <si>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</si>
  <si>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</si>
  <si>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</si>
  <si>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</si>
  <si>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</si>
  <si>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</si>
  <si>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</si>
  <si>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</si>
  <si>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</si>
  <si>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</si>
  <si>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</si>
  <si>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</si>
  <si>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</si>
  <si>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</si>
  <si>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</si>
  <si>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</si>
  <si>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</si>
  <si>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</si>
  <si>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</si>
  <si>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</si>
  <si>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</si>
  <si>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</si>
  <si>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</si>
  <si>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</si>
  <si>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</si>
  <si>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</si>
  <si>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</si>
  <si>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</si>
  <si>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</si>
  <si>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</si>
  <si>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</si>
  <si>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</si>
  <si>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</si>
  <si>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</si>
  <si>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</si>
  <si>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</si>
  <si>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</si>
  <si>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</si>
  <si>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</si>
  <si>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</si>
  <si>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</si>
  <si>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</si>
  <si>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</si>
  <si>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</si>
  <si>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</si>
  <si>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</si>
  <si>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</si>
  <si>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</si>
  <si>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</si>
  <si>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</si>
  <si>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</si>
  <si>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</si>
  <si>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</si>
  <si>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</si>
  <si>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</si>
  <si>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Generali Value</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</si>
  <si>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</si>
  <si>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</si>
  <si>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</si>
  <si>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</si>
  <si>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</si>
  <si>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</si>
  <si>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</si>
  <si>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</si>
  <si>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</si>
  <si>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</si>
  <si>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</si>
  <si>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</si>
  <si>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</si>
  <si>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</si>
  <si>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</si>
  <si>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</si>
  <si>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</si>
  <si>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</si>
  <si>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</si>
  <si>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</si>
  <si>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</si>
  <si>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</si>
  <si>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</si>
  <si>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</si>
  <si>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</si>
  <si>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</si>
  <si>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</si>
  <si>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</si>
  <si>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</si>
  <si>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</si>
  <si>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</si>
  <si>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</si>
  <si>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</si>
  <si>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</si>
  <si>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</si>
  <si>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</si>
  <si>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</si>
  <si>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</si>
  <si>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</si>
  <si>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</si>
  <si>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</si>
  <si>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</si>
  <si>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</si>
  <si>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</si>
  <si>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</si>
  <si>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</si>
  <si>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</si>
  <si>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</si>
  <si>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</si>
  <si>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</si>
  <si>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</si>
  <si>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</si>
  <si>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</si>
  <si>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</si>
  <si>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</si>
  <si>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</si>
  <si>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</si>
  <si>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</si>
  <si>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</si>
  <si>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</si>
  <si>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</si>
  <si>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</si>
  <si>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</si>
  <si>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</si>
  <si>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</si>
  <si>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</si>
  <si>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</si>
  <si>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</si>
  <si>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</si>
  <si>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</si>
  <si>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</si>
  <si>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</si>
  <si>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</si>
  <si>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</si>
  <si>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</si>
  <si>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</si>
  <si>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</si>
  <si>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</si>
  <si>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</si>
  <si>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</si>
  <si>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</si>
  <si>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</si>
  <si>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</si>
  <si>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</si>
  <si>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</si>
  <si>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</si>
  <si>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</si>
  <si>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</si>
  <si>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</si>
  <si>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</si>
  <si>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</si>
  <si>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</si>
  <si>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</si>
  <si>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</si>
  <si>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</si>
  <si>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</si>
  <si>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</si>
  <si>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</si>
  <si>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</si>
  <si>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</si>
  <si>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</si>
  <si>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</si>
  <si>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</si>
  <si>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</si>
  <si>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</si>
  <si>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</si>
  <si>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</si>
  <si>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</si>
  <si>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</si>
  <si>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</si>
  <si>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</si>
  <si>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</si>
  <si>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</si>
  <si>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</si>
  <si>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</si>
  <si>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</si>
  <si>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</si>
  <si>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</si>
  <si>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</si>
  <si>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</si>
  <si>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</si>
  <si>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</si>
  <si>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</si>
  <si>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</si>
  <si>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</si>
  <si>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</si>
  <si>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</si>
  <si>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</si>
  <si>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</si>
  <si>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</si>
  <si>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</si>
  <si>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</si>
  <si>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</si>
  <si>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D</t>
  </si>
  <si>
    <t>EUR</t>
  </si>
  <si>
    <t>M</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</si>
  <si>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</si>
  <si>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</si>
  <si>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</si>
  <si>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</si>
  <si>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</si>
  <si>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</si>
  <si>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</si>
  <si>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</si>
  <si>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</si>
  <si>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</si>
  <si>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</si>
  <si>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</si>
  <si>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</si>
  <si>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</si>
  <si>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</si>
  <si>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</si>
  <si>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</si>
  <si>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HRFOINUNOEU6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</si>
  <si>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</si>
  <si>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</si>
  <si>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</si>
  <si>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</si>
  <si>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</si>
  <si>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</si>
  <si>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</si>
  <si>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</si>
  <si>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</si>
  <si>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</si>
  <si>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</si>
  <si>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</si>
  <si>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</si>
  <si>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</si>
  <si>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03594345307</t>
  </si>
  <si>
    <t>HRHPBIUHNOF8</t>
  </si>
  <si>
    <t xml:space="preserve">HPB Obveznički </t>
  </si>
  <si>
    <t>02993069950</t>
  </si>
  <si>
    <t>HRHPBIUHOBF3</t>
  </si>
  <si>
    <t>InterCapital Balanced</t>
  </si>
  <si>
    <t>HRHAAIUHIBA0</t>
  </si>
  <si>
    <t>InterCapital Bond</t>
  </si>
  <si>
    <t>HRICAMUCAON0</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</si>
  <si>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</si>
  <si>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</si>
  <si>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</si>
  <si>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</si>
  <si>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</si>
  <si>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</si>
  <si>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</si>
  <si>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</si>
  <si>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</si>
  <si>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</si>
  <si>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</si>
  <si>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</si>
  <si>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</si>
  <si>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</si>
  <si>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</si>
  <si>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</si>
  <si>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</si>
  <si>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</si>
  <si>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</si>
  <si>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</si>
  <si>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</si>
  <si>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</si>
  <si>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</si>
  <si>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</si>
  <si>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</si>
  <si>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</si>
  <si>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</si>
  <si>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</si>
  <si>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</si>
  <si>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</si>
  <si>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</si>
  <si>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</si>
  <si>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</si>
  <si>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</si>
  <si>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</si>
  <si>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</si>
  <si>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</si>
  <si>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</si>
  <si>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</si>
  <si>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</si>
  <si>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</si>
  <si>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</si>
  <si>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</si>
  <si>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</si>
  <si>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</si>
  <si>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</si>
  <si>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</si>
  <si>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</si>
  <si>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</si>
  <si>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</si>
  <si>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</si>
  <si>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</si>
  <si>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</si>
  <si>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</si>
  <si>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</si>
  <si>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</si>
  <si>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</si>
  <si>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</si>
  <si>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</si>
  <si>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</si>
  <si>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</si>
  <si>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</si>
  <si>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</si>
  <si>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</si>
  <si>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</si>
  <si>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</si>
  <si>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</si>
  <si>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</si>
  <si>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HRZBINUAKTV2</t>
  </si>
  <si>
    <t>HRZBINUBOND3</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</si>
  <si>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</si>
  <si>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</si>
  <si>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</si>
  <si>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</si>
  <si>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</si>
  <si>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</si>
  <si>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</si>
  <si>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</si>
  <si>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</si>
  <si>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</si>
  <si>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</si>
  <si>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</si>
  <si>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</si>
  <si>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</si>
  <si>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</si>
  <si>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</si>
  <si>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</si>
  <si>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</si>
  <si>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</si>
  <si>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</si>
  <si>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</si>
  <si>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</si>
  <si>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</si>
  <si>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</si>
  <si>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</si>
  <si>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</si>
  <si>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</si>
  <si>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</si>
  <si>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</si>
  <si>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</si>
  <si>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</si>
  <si>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</si>
  <si>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</si>
  <si>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</si>
  <si>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</si>
  <si>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</si>
  <si>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</si>
  <si>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</si>
  <si>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</si>
  <si>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</si>
  <si>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</si>
  <si>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</si>
  <si>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</si>
  <si>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</si>
  <si>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</si>
  <si>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BKS - leasing Croatia d.o.o. </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</si>
  <si>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</si>
  <si>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</si>
  <si>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</si>
  <si>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</si>
  <si>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</si>
  <si>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</si>
  <si>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</si>
  <si>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</si>
  <si>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</si>
  <si>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</si>
  <si>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</si>
  <si>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</si>
  <si>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</si>
  <si>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</si>
  <si>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</si>
  <si>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</si>
  <si>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Eurizon HR Start</t>
  </si>
  <si>
    <t>Erste Future Equity</t>
  </si>
  <si>
    <t>58979959467</t>
  </si>
  <si>
    <t>HRERSIUFTRE2</t>
  </si>
  <si>
    <t>Erste Green Multi Asset</t>
  </si>
  <si>
    <t>15887601585</t>
  </si>
  <si>
    <t>HRERSIUGMAS1</t>
  </si>
  <si>
    <t>Raiffeisen Sustainable Equities</t>
  </si>
  <si>
    <t>2021.</t>
  </si>
  <si>
    <t>88180260839</t>
  </si>
  <si>
    <t>HRFGCPUFGIF4</t>
  </si>
  <si>
    <t>Raiffeisen Sustainable Solid</t>
  </si>
  <si>
    <t>FARVE PRO INVEST d.o.o.</t>
  </si>
  <si>
    <t>2022 Q 1</t>
  </si>
  <si>
    <t xml:space="preserve">i4next leasing Croatia d.o.o. </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</si>
  <si>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</si>
  <si>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</si>
  <si>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</si>
  <si>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</si>
  <si>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</si>
  <si>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</si>
  <si>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</si>
  <si>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</si>
  <si>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</si>
  <si>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</si>
  <si>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</si>
  <si>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</si>
  <si>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</si>
  <si>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</si>
  <si>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</si>
  <si>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</si>
  <si>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</si>
  <si>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</si>
  <si>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</si>
  <si>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 xml:space="preserve">OTP Leasing d.d. </t>
  </si>
  <si>
    <t>Eurizon HR Target 2027</t>
  </si>
  <si>
    <t>23282627190</t>
  </si>
  <si>
    <t>HRPBZIUEHT78</t>
  </si>
  <si>
    <t>2022 Q 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</si>
  <si>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</si>
  <si>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</si>
  <si>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</si>
  <si>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</si>
  <si>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</si>
  <si>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</si>
  <si>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</si>
  <si>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</si>
  <si>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</si>
  <si>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</si>
  <si>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</si>
  <si>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</si>
  <si>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</si>
  <si>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</si>
  <si>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</si>
  <si>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</si>
  <si>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</si>
  <si>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</si>
  <si>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Eurizon HR Target 2025</t>
  </si>
  <si>
    <t>InterCapital Dollar Balanced</t>
  </si>
  <si>
    <t>OTP MULTI USD 2</t>
  </si>
  <si>
    <t>Raiffeisen EUR 2025 Bond</t>
  </si>
  <si>
    <t>ZB Invest Funds – ZB bond 2027 EUR</t>
  </si>
  <si>
    <t xml:space="preserve"> ZB global 50 </t>
  </si>
  <si>
    <t>ZB Asia</t>
  </si>
  <si>
    <t>ZB conservative 20</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</si>
  <si>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</si>
  <si>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</si>
  <si>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</si>
  <si>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</si>
  <si>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</si>
  <si>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</si>
  <si>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</si>
  <si>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</si>
  <si>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</si>
  <si>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</si>
  <si>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</si>
  <si>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</si>
  <si>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</si>
  <si>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</si>
  <si>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</si>
  <si>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</si>
  <si>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</si>
  <si>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</si>
  <si>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</si>
  <si>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</si>
  <si>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</si>
  <si>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</si>
  <si>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</si>
  <si>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</si>
  <si>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</si>
  <si>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</si>
  <si>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</si>
  <si>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</si>
  <si>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</si>
  <si>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</si>
  <si>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</si>
  <si>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</si>
  <si>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</si>
  <si>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</si>
  <si>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</si>
  <si>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</si>
  <si>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</si>
  <si>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Inspire DELTA</t>
  </si>
  <si>
    <t>ZDMF HT Grupe</t>
  </si>
  <si>
    <t>2022 Q 4</t>
  </si>
  <si>
    <t>2022.</t>
  </si>
  <si>
    <t>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</si>
  <si>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</si>
  <si>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</si>
  <si>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</si>
  <si>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</si>
  <si>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</si>
  <si>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</si>
  <si>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</si>
  <si>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</si>
  <si>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</si>
  <si>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</si>
  <si>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</si>
  <si>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</si>
  <si>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</si>
  <si>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</si>
  <si>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</si>
  <si>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</si>
  <si>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</si>
  <si>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</si>
  <si>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</si>
  <si>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</si>
  <si>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</si>
  <si>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</si>
  <si>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</si>
  <si>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</si>
  <si>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</si>
  <si>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</si>
  <si>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</si>
  <si>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</si>
  <si>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</si>
  <si>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</si>
  <si>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</si>
  <si>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</si>
  <si>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</si>
  <si>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</si>
  <si>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</si>
  <si>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</si>
  <si>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</si>
  <si>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</si>
  <si>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</si>
  <si>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</si>
  <si>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</si>
  <si>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</si>
  <si>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</si>
  <si>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</si>
  <si>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</si>
  <si>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</si>
  <si>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</si>
  <si>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</si>
  <si>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</si>
  <si>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</si>
  <si>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</si>
  <si>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</si>
  <si>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</si>
  <si>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</si>
  <si>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</si>
  <si>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</si>
  <si>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</si>
  <si>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</si>
  <si>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</si>
  <si>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ERSTE HORIZONT 2025</t>
  </si>
  <si>
    <t>06663354725</t>
  </si>
  <si>
    <t>N3 Global Value</t>
  </si>
  <si>
    <t>N3 Capital Partners d.o.o.</t>
  </si>
  <si>
    <t>Inspire BETA</t>
  </si>
  <si>
    <t>Origin</t>
  </si>
  <si>
    <t>Eurizon HR Target 2026</t>
  </si>
  <si>
    <t>60789388870</t>
  </si>
  <si>
    <t>HRPBZIUTG266</t>
  </si>
  <si>
    <t>ZB Invest Funds – ZB bond 2025 EUR</t>
  </si>
  <si>
    <t>19216564667</t>
  </si>
  <si>
    <t>HRZBINUB25E6</t>
  </si>
  <si>
    <t>ZB Invest Funds – ZB bond 2028 EUR</t>
  </si>
  <si>
    <t>55363019557</t>
  </si>
  <si>
    <t>HRZBINUB28E0</t>
  </si>
  <si>
    <t>2023 Q 2</t>
  </si>
  <si>
    <r>
      <t xml:space="preserve">Imovina iz ugovora o mirovinama / </t>
    </r>
    <r>
      <rPr>
        <i/>
        <sz val="8"/>
        <color theme="1" tint="0.34998626667073579"/>
        <rFont val="Arial"/>
        <family val="2"/>
      </rPr>
      <t>Assets from pension contracts</t>
    </r>
  </si>
  <si>
    <r>
      <t xml:space="preserve">Interventne pričuve / </t>
    </r>
    <r>
      <rPr>
        <i/>
        <sz val="8"/>
        <color theme="1" tint="0.34998626667073579"/>
        <rFont val="Arial"/>
        <family val="2"/>
      </rPr>
      <t>Intervention provisions</t>
    </r>
  </si>
  <si>
    <r>
      <t xml:space="preserve">Obveze iz ugovora o mirovinama / </t>
    </r>
    <r>
      <rPr>
        <i/>
        <sz val="8"/>
        <color theme="1" tint="0.34998626667073579"/>
        <rFont val="Arial"/>
        <family val="2"/>
      </rPr>
      <t>Liabilities from pension contracts</t>
    </r>
  </si>
  <si>
    <r>
      <t xml:space="preserve">Obveze iz ugovora o ulaganju / </t>
    </r>
    <r>
      <rPr>
        <i/>
        <sz val="8"/>
        <color theme="1" tint="0.34998626667073579"/>
        <rFont val="Arial"/>
        <family val="2"/>
      </rPr>
      <t>Liabilities from investment contracts</t>
    </r>
  </si>
  <si>
    <r>
      <t xml:space="preserve">Ostale pričuve / </t>
    </r>
    <r>
      <rPr>
        <i/>
        <sz val="8"/>
        <color theme="1" tint="0.34998626667073579"/>
        <rFont val="Arial"/>
        <family val="2"/>
      </rPr>
      <t>Other provisions</t>
    </r>
  </si>
  <si>
    <r>
      <t xml:space="preserve">Odgođena i tekuća porezna imovina  / </t>
    </r>
    <r>
      <rPr>
        <i/>
        <sz val="8"/>
        <color theme="1" tint="0.34998626667073579"/>
        <rFont val="Arial"/>
        <family val="2"/>
      </rPr>
      <t>Deferred and current tax assets</t>
    </r>
  </si>
  <si>
    <r>
      <t xml:space="preserve">Financijske obveze / </t>
    </r>
    <r>
      <rPr>
        <i/>
        <sz val="8"/>
        <color theme="1" tint="0.34998626667073579"/>
        <rFont val="Arial"/>
        <family val="2"/>
      </rPr>
      <t>Financial liabilities</t>
    </r>
  </si>
  <si>
    <t>OŽUJAK 2023.</t>
  </si>
  <si>
    <t>MARCH 2023</t>
  </si>
  <si>
    <r>
      <t xml:space="preserve">Prihodi od ugovora o mirovinama / </t>
    </r>
    <r>
      <rPr>
        <i/>
        <sz val="8"/>
        <color theme="1" tint="0.34998626667073579"/>
        <rFont val="Arial"/>
        <family val="2"/>
      </rPr>
      <t>Income from pension contracts</t>
    </r>
  </si>
  <si>
    <r>
      <t>Rashodi od ugovora o mirovinama /</t>
    </r>
    <r>
      <rPr>
        <i/>
        <sz val="8"/>
        <color theme="1" tint="0.34998626667073579"/>
        <rFont val="Arial"/>
        <family val="2"/>
      </rPr>
      <t xml:space="preserve"> Expenses from pension contracts</t>
    </r>
  </si>
  <si>
    <r>
      <t xml:space="preserve">Rezultat iz ugovora o mirovinama / </t>
    </r>
    <r>
      <rPr>
        <i/>
        <sz val="8"/>
        <color theme="1" tint="0.34998626667073579"/>
        <rFont val="Arial"/>
        <family val="2"/>
      </rPr>
      <t>Result from the pension contract</t>
    </r>
  </si>
  <si>
    <r>
      <t xml:space="preserve">Prihodi od ugovora o ulaganju / </t>
    </r>
    <r>
      <rPr>
        <i/>
        <sz val="8"/>
        <color theme="1" tint="0.34998626667073579"/>
        <rFont val="Arial"/>
        <family val="2"/>
      </rPr>
      <t>Income from investment contracts</t>
    </r>
  </si>
  <si>
    <r>
      <t>Rashodi od ugovora o ulaganju /</t>
    </r>
    <r>
      <rPr>
        <i/>
        <sz val="8"/>
        <color theme="1" tint="0.34998626667073579"/>
        <rFont val="Arial"/>
        <family val="2"/>
      </rPr>
      <t xml:space="preserve"> Investment contract expenses</t>
    </r>
  </si>
  <si>
    <r>
      <t xml:space="preserve">Rezultat iz ugovora o ulaganju / </t>
    </r>
    <r>
      <rPr>
        <i/>
        <sz val="8"/>
        <color theme="1" tint="0.34998626667073579"/>
        <rFont val="Arial"/>
        <family val="2"/>
      </rPr>
      <t>Result from the investment contract</t>
    </r>
  </si>
  <si>
    <r>
      <t>Neto rezultat ulaganja /</t>
    </r>
    <r>
      <rPr>
        <i/>
        <sz val="8"/>
        <color theme="1" tint="0.34998626667073579"/>
        <rFont val="Arial"/>
        <family val="2"/>
      </rPr>
      <t xml:space="preserve"> Net investment result</t>
    </r>
  </si>
  <si>
    <r>
      <t xml:space="preserve">Financijski prihod/rashod od ugovora o mirovinama
</t>
    </r>
    <r>
      <rPr>
        <i/>
        <sz val="8"/>
        <color theme="1" tint="0.34998626667073579"/>
        <rFont val="Arial"/>
        <family val="2"/>
      </rPr>
      <t>Financial income/expense from pension contracts</t>
    </r>
  </si>
  <si>
    <r>
      <t xml:space="preserve">Promjena obveze za ugovore o ulaganju
</t>
    </r>
    <r>
      <rPr>
        <i/>
        <sz val="8"/>
        <color theme="1" tint="0.34998626667073579"/>
        <rFont val="Arial"/>
        <family val="2"/>
      </rPr>
      <t>Change of obligation for investment contracts</t>
    </r>
  </si>
  <si>
    <r>
      <t xml:space="preserve">Promjene interventnih pričuva / </t>
    </r>
    <r>
      <rPr>
        <i/>
        <sz val="8"/>
        <color theme="1" tint="0.34998626667073579"/>
        <rFont val="Arial"/>
        <family val="2"/>
      </rPr>
      <t>Changes in intervention reserves</t>
    </r>
  </si>
  <si>
    <r>
      <t xml:space="preserve">Ostali prihodi / </t>
    </r>
    <r>
      <rPr>
        <i/>
        <sz val="8"/>
        <color theme="1" tint="0.34998626667073579"/>
        <rFont val="Arial"/>
        <family val="2"/>
      </rPr>
      <t>Other income</t>
    </r>
    <r>
      <rPr>
        <sz val="8"/>
        <rFont val="Arial"/>
        <family val="2"/>
      </rPr>
      <t xml:space="preserve">          </t>
    </r>
  </si>
  <si>
    <r>
      <t xml:space="preserve">Ostali poslovni rashodi / </t>
    </r>
    <r>
      <rPr>
        <i/>
        <sz val="8"/>
        <color theme="1" tint="0.34998626667073579"/>
        <rFont val="Arial"/>
        <family val="2"/>
      </rPr>
      <t>Other business expenses</t>
    </r>
  </si>
  <si>
    <r>
      <t xml:space="preserve">Ostali financijski rashodi / </t>
    </r>
    <r>
      <rPr>
        <i/>
        <sz val="8"/>
        <color theme="1" tint="0.34998626667073579"/>
        <rFont val="Arial"/>
        <family val="2"/>
      </rPr>
      <t>Other financial expenses</t>
    </r>
  </si>
  <si>
    <r>
      <t xml:space="preserve">Udio u dobiti društava koja se konsolidiraju metodom udjela, neto od poreza
</t>
    </r>
    <r>
      <rPr>
        <i/>
        <sz val="8"/>
        <color theme="1" tint="0.34998626667073579"/>
        <rFont val="Arial"/>
        <family val="2"/>
      </rPr>
      <t>Share in the profit of companies that are consolidated using the equity method, net of taxes</t>
    </r>
  </si>
  <si>
    <r>
      <t xml:space="preserve">Dobit ili gubitak obračunskog razdoblja prije oporezivanja
</t>
    </r>
    <r>
      <rPr>
        <i/>
        <sz val="8"/>
        <color theme="1" tint="0.34998626667073579"/>
        <rFont val="Arial"/>
        <family val="2"/>
      </rPr>
      <t>Profit or loss of the accounting period before tax</t>
    </r>
  </si>
  <si>
    <r>
      <t xml:space="preserve">Porez na dobit / </t>
    </r>
    <r>
      <rPr>
        <i/>
        <sz val="8"/>
        <color theme="1" tint="0.34998626667073579"/>
        <rFont val="Arial"/>
        <family val="2"/>
      </rPr>
      <t>Profit tax</t>
    </r>
  </si>
  <si>
    <r>
      <t xml:space="preserve">Dobit ili gubitak obračunskog razdoblja poslije poreza (+/-)
</t>
    </r>
    <r>
      <rPr>
        <i/>
        <sz val="8"/>
        <color theme="1" tint="0.34998626667073579"/>
        <rFont val="Arial"/>
        <family val="2"/>
      </rPr>
      <t>Profit or loss of the accounting period after tax (+/-)</t>
    </r>
  </si>
  <si>
    <r>
      <t xml:space="preserve">Ostala sveobuhvatna dobit / </t>
    </r>
    <r>
      <rPr>
        <i/>
        <sz val="8"/>
        <color theme="1" tint="0.34998626667073579"/>
        <rFont val="Arial"/>
        <family val="2"/>
      </rPr>
      <t>Other comprehensive income</t>
    </r>
  </si>
  <si>
    <r>
      <t xml:space="preserve">Fond Erste PB1 je prestao s radom 24.siječnja 2023. / </t>
    </r>
    <r>
      <rPr>
        <i/>
        <sz val="8"/>
        <color theme="1" tint="0.34998626667073579"/>
        <rFont val="Arial"/>
        <family val="2"/>
      </rPr>
      <t>The Erste PB1 fund ceased operations on January 24, 2023.</t>
    </r>
  </si>
  <si>
    <t>HRERSIUEH253</t>
  </si>
  <si>
    <t>HRVATSKA AGENCIJA ZA NADZOR FINANCIJSKIH USLUGA</t>
  </si>
  <si>
    <t>CROATIAN FINANCIAL SERVICES SUPERVISORY AGENCY</t>
  </si>
  <si>
    <r>
      <t xml:space="preserve">Novčani
</t>
    </r>
    <r>
      <rPr>
        <i/>
        <sz val="8"/>
        <rFont val="Arial"/>
        <family val="2"/>
      </rPr>
      <t>Money market</t>
    </r>
  </si>
  <si>
    <r>
      <t xml:space="preserve">Novčani
</t>
    </r>
    <r>
      <rPr>
        <i/>
        <sz val="8"/>
        <rFont val="Arial"/>
        <family val="2"/>
      </rPr>
      <t>Cash</t>
    </r>
  </si>
  <si>
    <t>2023 Q 3</t>
  </si>
  <si>
    <t>ERSTE HORIZONT 2025 USD</t>
  </si>
  <si>
    <t>ERSTE HORIZONT 2026 III</t>
  </si>
  <si>
    <t>InterCapital Euro Money Market UCITS ETF</t>
  </si>
  <si>
    <t>N</t>
  </si>
  <si>
    <t>ZB Invest Funds – ZB bond 2026 EUR</t>
  </si>
  <si>
    <t>HRICAMFEUMM1</t>
  </si>
  <si>
    <t>ERSTE HORIZONT 2026 IV</t>
  </si>
  <si>
    <t>OTP MULTI EUR 2025 II</t>
  </si>
  <si>
    <t>Tablica 4.4.1: Obveznice s najvećim prometom - alternativno tržište</t>
  </si>
  <si>
    <t>Table 4.4.1: Bonds with the highest turnover - Progress market</t>
  </si>
  <si>
    <t>INSPIRIO ZAIF d.d.</t>
  </si>
  <si>
    <t>Fond SLAVONSKI ZAIF d.d. promijenio je naziv u INSPIRIO ZAIF d.d. (9.11.2023.)</t>
  </si>
  <si>
    <t>The  SLAVONSKI ZAIF d.d. fund changed its name to INSPIRIO ZAIF d.d. (9/11/2023)</t>
  </si>
  <si>
    <t>54650482317</t>
  </si>
  <si>
    <t>HRICAMUICSA1</t>
  </si>
  <si>
    <t>Skup A</t>
  </si>
  <si>
    <t>Skup B</t>
  </si>
  <si>
    <t>Inspire Equinox</t>
  </si>
  <si>
    <t>KAIZEN</t>
  </si>
  <si>
    <t>SQ Venture</t>
  </si>
  <si>
    <t>SQL</t>
  </si>
  <si>
    <t> 61481186286</t>
  </si>
  <si>
    <t>HRFGINUSKPA7</t>
  </si>
  <si>
    <t> 49240534914</t>
  </si>
  <si>
    <t>HRFGINUSKPB5</t>
  </si>
  <si>
    <t>32379432857</t>
  </si>
  <si>
    <t>HRININUBETA8</t>
  </si>
  <si>
    <t>21889626047</t>
  </si>
  <si>
    <t>HRININUEQNX1</t>
  </si>
  <si>
    <t>43582777952</t>
  </si>
  <si>
    <t>HRININUKAZN7</t>
  </si>
  <si>
    <t>79335289278</t>
  </si>
  <si>
    <t> HRN3CPUN3GV5</t>
  </si>
  <si>
    <t>73209543577</t>
  </si>
  <si>
    <t>HRZDINUORGN8</t>
  </si>
  <si>
    <t>16676267431</t>
  </si>
  <si>
    <t>HRZDINUVNTA2</t>
  </si>
  <si>
    <t>61158923524</t>
  </si>
  <si>
    <t>HRZDINUSQL04</t>
  </si>
  <si>
    <t>63660803204</t>
  </si>
  <si>
    <t>HRERSIUH25D5</t>
  </si>
  <si>
    <t>15905918969</t>
  </si>
  <si>
    <t>HRERSIUH2630</t>
  </si>
  <si>
    <t>37120194878</t>
  </si>
  <si>
    <t>HRERSIU26IV3</t>
  </si>
  <si>
    <t>20392124652</t>
  </si>
  <si>
    <t>33515292826</t>
  </si>
  <si>
    <t>HROTPIU25II3</t>
  </si>
  <si>
    <t>HRZBINUB26E4</t>
  </si>
  <si>
    <t>ERSTE HORIZONT 2025 II</t>
  </si>
  <si>
    <t xml:space="preserve">Eurizon HR Cash </t>
  </si>
  <si>
    <t> 30857937018</t>
  </si>
  <si>
    <t>30.6.2023.</t>
  </si>
  <si>
    <t>30.9.2023.</t>
  </si>
  <si>
    <t>PROSINAC 2023.</t>
  </si>
  <si>
    <t>DECEMBER 2023</t>
  </si>
  <si>
    <t>ALD Automotive d.o.o.</t>
  </si>
  <si>
    <t>Erste &amp; Steiermärkische S-Leasing d.o.o.</t>
  </si>
  <si>
    <t xml:space="preserve">IMPULS-LEASING d.o.o. </t>
  </si>
  <si>
    <t xml:space="preserve">Mobil Leasing d.o.o. za leasing nekretnina, vozila i strojeva </t>
  </si>
  <si>
    <t>PBZ-LEASING d.o.o.</t>
  </si>
  <si>
    <t xml:space="preserve">PORSCHE LEASING d.o.o. </t>
  </si>
  <si>
    <t>SCANIA CREDIT HRVATSKA d.o.o.</t>
  </si>
  <si>
    <t>Toyota Tsusho Leasing Croatia d.o.o. za leasing</t>
  </si>
  <si>
    <t>UniCredit Leasing Croatia d.o.o.</t>
  </si>
  <si>
    <t>Volvo Financial Services leasing d.o.o.</t>
  </si>
  <si>
    <t>2023 Q 4</t>
  </si>
  <si>
    <t xml:space="preserve">ZB CEE Equity (ZB aktiv) UCITS fond </t>
  </si>
  <si>
    <t>ZB Invest Funds – ZB bond 2027 EUR III</t>
  </si>
  <si>
    <t>Eurizon HR Target 2026 II</t>
  </si>
  <si>
    <t>InterCapital Nova Europa</t>
  </si>
  <si>
    <t>Tablica 4.7: Pregled trgovine instrumentima tržišta novca - uređeno tržište</t>
  </si>
  <si>
    <t>Table 4.7: Money market instruments trading summary - regulated market</t>
  </si>
  <si>
    <r>
      <t>Instrumenti tržišta novca /</t>
    </r>
    <r>
      <rPr>
        <sz val="10"/>
        <color rgb="FF0000FF"/>
        <rFont val="Arial"/>
        <family val="2"/>
      </rPr>
      <t xml:space="preserve"> </t>
    </r>
    <r>
      <rPr>
        <i/>
        <sz val="10"/>
        <color theme="1" tint="0.34998626667073579"/>
        <rFont val="Arial"/>
        <family val="2"/>
        <charset val="238"/>
      </rPr>
      <t>Money market instruments</t>
    </r>
  </si>
  <si>
    <t>ERSTE HORIZONT 2026 USD</t>
  </si>
  <si>
    <t>31.12.2023.</t>
  </si>
  <si>
    <t>2023.</t>
  </si>
  <si>
    <t>1.1. - 31.12.2023.</t>
  </si>
  <si>
    <t>Ožujak 2024.</t>
  </si>
  <si>
    <t>March 2024</t>
  </si>
  <si>
    <t>49753603316</t>
  </si>
  <si>
    <t>HRERSIU25II2</t>
  </si>
  <si>
    <t>13016725367</t>
  </si>
  <si>
    <t>HRERSIUH26U7</t>
  </si>
  <si>
    <t xml:space="preserve">Erste Money Market </t>
  </si>
  <si>
    <t>86739215381</t>
  </si>
  <si>
    <t>HRERSIUEMNM2</t>
  </si>
  <si>
    <t>49295729920</t>
  </si>
  <si>
    <t>HRPBZIUT6II9</t>
  </si>
  <si>
    <t>Raiffeisen EUR 2027 Bond</t>
  </si>
  <si>
    <t>58127812152</t>
  </si>
  <si>
    <t>HRRBAIUE27B6</t>
  </si>
  <si>
    <t xml:space="preserve">ZB Invest Funds – ZB bond 2026 USD II </t>
  </si>
  <si>
    <t>13006711307</t>
  </si>
  <si>
    <t>HRZBINUB6U22</t>
  </si>
  <si>
    <t>08993982587</t>
  </si>
  <si>
    <t>HRZBINUB7E39</t>
  </si>
  <si>
    <t>ZB Invest Funds – ZB bond 2027 EUR IV</t>
  </si>
  <si>
    <t>82479147114</t>
  </si>
  <si>
    <t>HRZBINUB7E47</t>
  </si>
  <si>
    <t>ZB Short Term Bond</t>
  </si>
  <si>
    <t>Allianz ZB DMD d.o.o.</t>
  </si>
  <si>
    <t>CROATIA osiguranje DMD d.o.o.</t>
  </si>
  <si>
    <t>ERSTE DMD d.o.o.</t>
  </si>
  <si>
    <t>Raiffeisen DMD d.d.</t>
  </si>
  <si>
    <r>
      <t xml:space="preserve">Društvo za upravljanje
</t>
    </r>
    <r>
      <rPr>
        <b/>
        <i/>
        <sz val="7"/>
        <color theme="1" tint="0.34998626667073579"/>
        <rFont val="Arial"/>
        <family val="2"/>
      </rPr>
      <t>Fund management company</t>
    </r>
  </si>
  <si>
    <t xml:space="preserve">ZDMF Raiffeisen </t>
  </si>
  <si>
    <t>Travanj 2024.</t>
  </si>
  <si>
    <t>April 2024</t>
  </si>
  <si>
    <t>ZB Invest Funds – ZB conservative</t>
  </si>
  <si>
    <t>64747126842</t>
  </si>
  <si>
    <t>HRZBINUCONS9</t>
  </si>
  <si>
    <t>ZB portfolio 70 (global 70)</t>
  </si>
  <si>
    <t>OŽUJAK 2024.</t>
  </si>
  <si>
    <t>MARCH 2024</t>
  </si>
  <si>
    <t>2024 Q 1</t>
  </si>
  <si>
    <t>HRRHMFT447A6</t>
  </si>
  <si>
    <t>HRRHMFT509C9</t>
  </si>
  <si>
    <t>ADRIATIC OSIGURANJE d.d.</t>
  </si>
  <si>
    <t>74780000904H51PVL664</t>
  </si>
  <si>
    <t>AGRAM LIFE osiguranje d.d.</t>
  </si>
  <si>
    <t>74780000R0XHH10VC697</t>
  </si>
  <si>
    <t>ALLIANZ Hrvatska d.d.</t>
  </si>
  <si>
    <t>5493006D8G55YM441622</t>
  </si>
  <si>
    <t>CROATIA osiguranje d.d.</t>
  </si>
  <si>
    <t>74780000M0GHQ1VXJU20</t>
  </si>
  <si>
    <t>EUROHERC osiguranje d.d.</t>
  </si>
  <si>
    <t>74780000Q0NHK2O5DU16</t>
  </si>
  <si>
    <t>GENERALI OSIGURANJE d.d.</t>
  </si>
  <si>
    <t>529900SSQ9XD4D9UVJ94</t>
  </si>
  <si>
    <t>GRAWE Hrvatska d.d.</t>
  </si>
  <si>
    <t>5299008LQUWEOTO76V71</t>
  </si>
  <si>
    <t xml:space="preserve">Groupama osiguranje d.d. </t>
  </si>
  <si>
    <t>74780000V0JHQ18WXI81</t>
  </si>
  <si>
    <t>HOK - OSIGURANJE d.d.</t>
  </si>
  <si>
    <t>7478000090THK2NOZI72</t>
  </si>
  <si>
    <t>Hrvatsko kreditno osiguranje d.d.</t>
  </si>
  <si>
    <t>315700PS397SPA0S1F19</t>
  </si>
  <si>
    <t>MERKUR OSIGURANJE d.d.</t>
  </si>
  <si>
    <t>529900S781HTTWM6KC58</t>
  </si>
  <si>
    <t>TRIGLAV OSIGURANJE d. d.</t>
  </si>
  <si>
    <t>74780000H0HHL1OVM657</t>
  </si>
  <si>
    <t xml:space="preserve">UNIQA osiguranje d.d. </t>
  </si>
  <si>
    <t>74780000P058TI5YPX93</t>
  </si>
  <si>
    <t>Wiener osiguranje Vienna Insurance Group d.d.</t>
  </si>
  <si>
    <t>54930041AKTSEYG3RV93</t>
  </si>
  <si>
    <t>Wüstenrot životno osiguranje d.d.</t>
  </si>
  <si>
    <t>74780000X00H92A3R667</t>
  </si>
  <si>
    <t>1.1. - 31.3.2024</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</si>
  <si>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31.3.2024</t>
    </r>
  </si>
  <si>
    <t>Svibanj 2024.</t>
  </si>
  <si>
    <t>May 2024</t>
  </si>
  <si>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XXII  Zagreb, 20.6.2024.</t>
    </r>
  </si>
  <si>
    <t>Prosinac 2023.</t>
  </si>
  <si>
    <t>December 2023</t>
  </si>
  <si>
    <t>Inspire OMEGA</t>
  </si>
  <si>
    <t>Next Invest One</t>
  </si>
  <si>
    <t>NEXT INVSET d.o.o.</t>
  </si>
  <si>
    <t>Tablica 3.1: Naplaćena premija osiguranja za period od 1. do 31. svibnja 2024.</t>
  </si>
  <si>
    <t>Table 3.1: Premium paid for the period 1  - 31 May 2024</t>
  </si>
  <si>
    <t>I-V/2023</t>
  </si>
  <si>
    <t>I-V/2024</t>
  </si>
  <si>
    <r>
      <t xml:space="preserve">Indeks (100 = I-V/2023)
 </t>
    </r>
    <r>
      <rPr>
        <i/>
        <sz val="9"/>
        <color theme="1" tint="0.34998626667073579"/>
        <rFont val="Arial"/>
        <family val="2"/>
        <charset val="238"/>
      </rPr>
      <t>Index(100 =I-V/2023)</t>
    </r>
  </si>
  <si>
    <t>Tablica 3.2: Podaci o osiguranju za period od 1. do 31. svibnja 2024.</t>
  </si>
  <si>
    <t>Table 3.2: Insurance data for the period  1  - 31 May 2024</t>
  </si>
  <si>
    <t>HRHT00RA0005</t>
  </si>
  <si>
    <t>HRERNTRA0000</t>
  </si>
  <si>
    <t>HRADRSPA0009</t>
  </si>
  <si>
    <t>HRRIVPRA0000</t>
  </si>
  <si>
    <t>HRZABARA0009</t>
  </si>
  <si>
    <t>HRPODRRA0004</t>
  </si>
  <si>
    <t>HRKODTPA0009</t>
  </si>
  <si>
    <t>HRSPANRA0007</t>
  </si>
  <si>
    <t>HRKODTRA0007</t>
  </si>
  <si>
    <t>HRKOEIRA0009</t>
  </si>
  <si>
    <t>HRRHMFO253A3</t>
  </si>
  <si>
    <t>HRRHMFO253B1</t>
  </si>
  <si>
    <t>HRINA0O26CA0</t>
  </si>
  <si>
    <t>HRLNGUO31AE3</t>
  </si>
  <si>
    <t>HRRHMFT422B7</t>
  </si>
  <si>
    <t>HRRHMFO247E7</t>
  </si>
  <si>
    <t>HRRHMFO33BA3</t>
  </si>
  <si>
    <t>HRRHMFO297A0</t>
  </si>
  <si>
    <t>HRRHMFO327A5</t>
  </si>
  <si>
    <t>HRRHMFO282A2</t>
  </si>
  <si>
    <t>HRRHMFO302E0</t>
  </si>
  <si>
    <t>HRRHMFO26CA5</t>
  </si>
  <si>
    <t>HRSNBARA0003</t>
  </si>
  <si>
    <t>HRTSHCRA0009</t>
  </si>
  <si>
    <t>HRBCINRA0003</t>
  </si>
  <si>
    <t>HRKOTRPA0003</t>
  </si>
  <si>
    <t>HRICFPO266A8</t>
  </si>
  <si>
    <t>HRGLCOO26CE5</t>
  </si>
  <si>
    <t>Fond ICAM DYNAMIC ALLOCATION je promijenio naziv u ICAM CAPITAL PRIVATE 2 (14.5.2024.)</t>
  </si>
  <si>
    <t>Fond ICAM COSERVATIVE PRIVATE je brisan iz registra 28.12.2023. / The ICAM COSERVATIVE PRIVATE fund was deleted from the register on 12/28/2023.</t>
  </si>
  <si>
    <t>Fondovi MWM 2 i MWM Infinity Alpha prestali su s radom 9.11.2023. / Funds MWM 2 and MWM Infinity Alpha ceased operation on 9 November 2023.</t>
  </si>
  <si>
    <t>Fond ICAM Outfox Macro Income Fund je prestao 23.1.2024. / The ICAM Outfox Macro Income Fund ended on January 23, 2024.</t>
  </si>
  <si>
    <r>
      <rPr>
        <sz val="8"/>
        <color theme="1"/>
        <rFont val="Arial"/>
        <family val="2"/>
      </rPr>
      <t>Prelasci u druge kategorije OMF pod upravljanjem drugog društva</t>
    </r>
    <r>
      <rPr>
        <sz val="8"/>
        <color rgb="FFFF0000"/>
        <rFont val="Arial"/>
        <family val="2"/>
      </rPr>
      <t xml:space="preserve">
</t>
    </r>
    <r>
      <rPr>
        <i/>
        <sz val="8"/>
        <color theme="1" tint="0.34998626667073579"/>
        <rFont val="Arial"/>
        <family val="2"/>
        <charset val="238"/>
      </rPr>
      <t xml:space="preserve">Transfer to other categories OMF of the other pension company </t>
    </r>
  </si>
  <si>
    <r>
      <rPr>
        <sz val="8"/>
        <color theme="1"/>
        <rFont val="Arial"/>
        <family val="2"/>
      </rPr>
      <t>Prelasci iz drugih kategorija OMF pod upravljanjem drugog društva</t>
    </r>
    <r>
      <rPr>
        <sz val="8"/>
        <color rgb="FFFF0000"/>
        <rFont val="Arial"/>
        <family val="2"/>
      </rPr>
      <t xml:space="preserve">
</t>
    </r>
    <r>
      <rPr>
        <i/>
        <sz val="8"/>
        <color theme="1" tint="0.34998626667073579"/>
        <rFont val="Arial"/>
        <family val="2"/>
        <charset val="238"/>
      </rPr>
      <t xml:space="preserve">Transfer from other categories OMF of the other pension company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</si>
</sst>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b/>
      <i/>
      <sz val="12"/>
      <color rgb="FFFF0000"/>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
      <b/>
      <i/>
      <sz val="13"/>
      <color theme="1" tint="0.249977111117893"/>
      <name val="Arial"/>
      <family val="2"/>
      <charset val="238"/>
    </font>
    <font>
      <b/>
      <i/>
      <sz val="7"/>
      <color theme="1" tint="0.34998626667073579"/>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7">
    <xf numFmtId="0" fontId="0" fillId="0" borderId="0"/>
    <xf numFmtId="165" fontId="6"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6"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8" fillId="0" borderId="0" applyFont="0" applyFill="0" applyBorder="0" applyAlignment="0" applyProtection="0"/>
    <xf numFmtId="0" fontId="58"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8" fillId="0" borderId="0"/>
    <xf numFmtId="0" fontId="11" fillId="0" borderId="0"/>
    <xf numFmtId="0" fontId="10" fillId="0" borderId="0"/>
    <xf numFmtId="0" fontId="58" fillId="0" borderId="0"/>
    <xf numFmtId="0" fontId="58" fillId="0" borderId="0"/>
    <xf numFmtId="0" fontId="5" fillId="0" borderId="0"/>
    <xf numFmtId="0" fontId="98" fillId="0" borderId="0"/>
    <xf numFmtId="0" fontId="6" fillId="0" borderId="0"/>
    <xf numFmtId="0" fontId="10" fillId="0" borderId="0"/>
    <xf numFmtId="0" fontId="20" fillId="0" borderId="0">
      <alignment vertical="top"/>
    </xf>
    <xf numFmtId="0" fontId="11" fillId="0" borderId="0"/>
    <xf numFmtId="9"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0" fontId="3" fillId="0" borderId="0"/>
    <xf numFmtId="0" fontId="215" fillId="0" borderId="0"/>
    <xf numFmtId="0" fontId="2" fillId="0" borderId="0"/>
    <xf numFmtId="0" fontId="2" fillId="0" borderId="0"/>
  </cellStyleXfs>
  <cellXfs count="1255">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5" fillId="0" borderId="0" xfId="0" applyFont="1"/>
    <xf numFmtId="166" fontId="0" fillId="0" borderId="0" xfId="0" applyNumberFormat="1"/>
    <xf numFmtId="0" fontId="89" fillId="0" borderId="0" xfId="0" applyFont="1" applyFill="1" applyBorder="1" applyAlignment="1">
      <alignment horizontal="left" vertical="center"/>
    </xf>
    <xf numFmtId="0" fontId="56" fillId="0" borderId="0" xfId="3" applyFont="1" applyAlignment="1">
      <alignment horizontal="left" vertical="center"/>
    </xf>
    <xf numFmtId="0" fontId="88" fillId="0" borderId="0" xfId="0" applyFont="1"/>
    <xf numFmtId="0" fontId="88"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5"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7" fillId="0" borderId="0" xfId="0" applyFont="1" applyAlignment="1">
      <alignment vertical="center"/>
    </xf>
    <xf numFmtId="0" fontId="88" fillId="0" borderId="0" xfId="0" applyFont="1" applyAlignment="1">
      <alignment vertical="center"/>
    </xf>
    <xf numFmtId="0" fontId="87" fillId="0" borderId="0" xfId="24" applyFont="1" applyAlignment="1">
      <alignment vertical="center"/>
    </xf>
    <xf numFmtId="0" fontId="69"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4"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3"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7" fillId="3" borderId="0" xfId="24" applyFont="1" applyFill="1" applyAlignment="1">
      <alignment horizontal="center" vertical="center"/>
    </xf>
    <xf numFmtId="3" fontId="87" fillId="3" borderId="0" xfId="24" applyNumberFormat="1" applyFont="1" applyFill="1" applyAlignment="1">
      <alignment vertical="center"/>
    </xf>
    <xf numFmtId="176" fontId="87"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69"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4" fillId="3" borderId="0" xfId="3" applyFont="1" applyFill="1" applyAlignment="1">
      <alignment horizontal="left" vertical="center"/>
    </xf>
    <xf numFmtId="0" fontId="71" fillId="4" borderId="0" xfId="3" applyFont="1" applyFill="1" applyBorder="1" applyAlignment="1">
      <alignment horizontal="left" vertical="center"/>
    </xf>
    <xf numFmtId="0" fontId="79" fillId="3" borderId="0" xfId="3" applyFont="1" applyFill="1" applyAlignment="1">
      <alignment horizontal="left" vertical="center" wrapText="1"/>
    </xf>
    <xf numFmtId="0" fontId="59"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3" fillId="3" borderId="0" xfId="3" applyNumberFormat="1" applyFont="1" applyFill="1" applyAlignment="1">
      <alignment horizontal="center" vertical="center"/>
    </xf>
    <xf numFmtId="3" fontId="73"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3" fontId="90" fillId="4" borderId="0" xfId="0" applyNumberFormat="1" applyFont="1" applyFill="1" applyBorder="1" applyAlignment="1" applyProtection="1">
      <alignment horizontal="right" vertical="center"/>
    </xf>
    <xf numFmtId="170" fontId="90"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4"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2" fillId="4" borderId="0" xfId="23" quotePrefix="1" applyNumberFormat="1" applyFont="1" applyFill="1" applyBorder="1" applyAlignment="1" applyProtection="1">
      <alignment vertical="center"/>
      <protection hidden="1"/>
    </xf>
    <xf numFmtId="3" fontId="72" fillId="4" borderId="0" xfId="23" quotePrefix="1" applyNumberFormat="1" applyFont="1" applyFill="1" applyBorder="1" applyAlignment="1" applyProtection="1">
      <alignment vertical="center"/>
      <protection hidden="1"/>
    </xf>
    <xf numFmtId="3" fontId="0" fillId="0" borderId="0" xfId="0" applyNumberFormat="1"/>
    <xf numFmtId="0" fontId="92"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4" fillId="0" borderId="0" xfId="0" applyFont="1" applyAlignment="1">
      <alignment horizontal="left" vertical="center"/>
    </xf>
    <xf numFmtId="0" fontId="114" fillId="0" borderId="0" xfId="0" applyFont="1" applyAlignment="1">
      <alignment horizontal="right" vertical="center"/>
    </xf>
    <xf numFmtId="0" fontId="87" fillId="7" borderId="0" xfId="24" applyFont="1" applyFill="1" applyAlignment="1">
      <alignment horizontal="center" vertical="center" wrapText="1"/>
    </xf>
    <xf numFmtId="0" fontId="114" fillId="0" borderId="0" xfId="3" applyFont="1" applyAlignment="1">
      <alignment horizontal="left" vertical="center"/>
    </xf>
    <xf numFmtId="0" fontId="116" fillId="0" borderId="0" xfId="3" applyFont="1" applyAlignment="1">
      <alignment horizontal="left" vertical="center"/>
    </xf>
    <xf numFmtId="0" fontId="69" fillId="0" borderId="0" xfId="0" applyFont="1" applyFill="1" applyAlignment="1">
      <alignment horizontal="left" vertical="center"/>
    </xf>
    <xf numFmtId="0" fontId="117" fillId="0" borderId="0" xfId="3" applyFont="1" applyFill="1" applyAlignment="1">
      <alignment horizontal="left" vertical="center"/>
    </xf>
    <xf numFmtId="14" fontId="114" fillId="0" borderId="0" xfId="0" applyNumberFormat="1" applyFont="1" applyAlignment="1">
      <alignment horizontal="right" vertical="center"/>
    </xf>
    <xf numFmtId="0" fontId="114" fillId="0" borderId="0" xfId="3" applyFont="1" applyFill="1" applyAlignment="1">
      <alignment horizontal="left" vertical="center"/>
    </xf>
    <xf numFmtId="0" fontId="69" fillId="0" borderId="0" xfId="3" applyFont="1" applyFill="1" applyAlignment="1">
      <alignment horizontal="left" vertical="center"/>
    </xf>
    <xf numFmtId="0" fontId="118" fillId="0" borderId="0" xfId="0" applyFont="1" applyAlignment="1">
      <alignment horizontal="right" vertical="center"/>
    </xf>
    <xf numFmtId="0" fontId="69" fillId="0" borderId="0" xfId="3" applyFont="1" applyFill="1" applyBorder="1" applyAlignment="1">
      <alignment horizontal="left" vertical="center"/>
    </xf>
    <xf numFmtId="0" fontId="114" fillId="0" borderId="0" xfId="3" applyFont="1" applyFill="1" applyBorder="1" applyAlignment="1">
      <alignment horizontal="left" vertical="center"/>
    </xf>
    <xf numFmtId="0" fontId="114" fillId="0" borderId="0" xfId="0" applyFont="1" applyFill="1" applyBorder="1" applyAlignment="1">
      <alignment horizontal="left" vertical="center"/>
    </xf>
    <xf numFmtId="0" fontId="114" fillId="0" borderId="0" xfId="0" applyFont="1" applyFill="1" applyAlignment="1">
      <alignment horizontal="left" vertical="center"/>
    </xf>
    <xf numFmtId="0" fontId="69" fillId="0" borderId="0" xfId="0" applyFont="1" applyAlignment="1">
      <alignment horizontal="left" vertical="center"/>
    </xf>
    <xf numFmtId="0" fontId="117"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2" fillId="0" borderId="0" xfId="3" applyFont="1" applyAlignment="1">
      <alignment horizontal="left" vertical="center"/>
    </xf>
    <xf numFmtId="0" fontId="50" fillId="0" borderId="0" xfId="0" applyFont="1" applyAlignment="1">
      <alignment horizontal="right"/>
    </xf>
    <xf numFmtId="14" fontId="69" fillId="0" borderId="0" xfId="0" applyNumberFormat="1" applyFont="1" applyAlignment="1">
      <alignment horizontal="right" vertical="center"/>
    </xf>
    <xf numFmtId="0" fontId="93" fillId="0" borderId="0" xfId="0" applyFont="1" applyAlignment="1">
      <alignment horizontal="left" indent="6"/>
    </xf>
    <xf numFmtId="0" fontId="77" fillId="0" borderId="0" xfId="0" applyFont="1" applyAlignment="1">
      <alignment horizontal="left" vertical="center"/>
    </xf>
    <xf numFmtId="0" fontId="78"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5"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99" fillId="0" borderId="0" xfId="0" applyFont="1" applyFill="1" applyAlignment="1">
      <alignment vertical="center"/>
    </xf>
    <xf numFmtId="0" fontId="99"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0"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0" fillId="0" borderId="0" xfId="0" applyFont="1" applyAlignment="1"/>
    <xf numFmtId="0" fontId="103"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102" fillId="0" borderId="0" xfId="0" applyFont="1" applyFill="1" applyBorder="1" applyAlignment="1">
      <alignment vertical="top"/>
    </xf>
    <xf numFmtId="3" fontId="87" fillId="3" borderId="0" xfId="24" applyNumberFormat="1" applyFont="1" applyFill="1" applyAlignment="1">
      <alignment horizontal="right" vertical="center"/>
    </xf>
    <xf numFmtId="0" fontId="0" fillId="0" borderId="0" xfId="0" applyBorder="1" applyAlignment="1">
      <alignment vertical="center"/>
    </xf>
    <xf numFmtId="0" fontId="53" fillId="0" borderId="0" xfId="0" applyFont="1" applyAlignment="1">
      <alignment horizontal="left" vertical="center" wrapText="1"/>
    </xf>
    <xf numFmtId="0" fontId="77" fillId="0" borderId="0" xfId="0" applyFont="1" applyAlignment="1">
      <alignment vertical="center"/>
    </xf>
    <xf numFmtId="3" fontId="88" fillId="9" borderId="0" xfId="0" applyNumberFormat="1" applyFont="1" applyFill="1" applyBorder="1" applyAlignment="1">
      <alignment horizontal="right" vertical="center" indent="1"/>
    </xf>
    <xf numFmtId="10" fontId="88"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1" fillId="0" borderId="0" xfId="0" applyFont="1"/>
    <xf numFmtId="0" fontId="110" fillId="3" borderId="0" xfId="3" applyFont="1" applyFill="1" applyAlignment="1">
      <alignment horizontal="left" vertical="center"/>
    </xf>
    <xf numFmtId="0" fontId="88" fillId="0" borderId="0" xfId="0" applyFont="1" applyFill="1" applyAlignment="1">
      <alignment vertical="center" wrapText="1"/>
    </xf>
    <xf numFmtId="49" fontId="32" fillId="4" borderId="0" xfId="0" applyNumberFormat="1" applyFont="1" applyFill="1" applyBorder="1" applyAlignment="1">
      <alignment horizontal="righ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2"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2"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0" fillId="0" borderId="0" xfId="3" applyNumberFormat="1" applyFont="1" applyFill="1" applyBorder="1" applyAlignment="1">
      <alignment horizontal="center"/>
    </xf>
    <xf numFmtId="0" fontId="70"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79"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6"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8" fillId="0" borderId="0" xfId="0" applyFont="1" applyAlignment="1">
      <alignment vertical="top"/>
    </xf>
    <xf numFmtId="0" fontId="105"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35" fillId="0" borderId="0" xfId="0" applyFont="1"/>
    <xf numFmtId="0" fontId="92" fillId="0" borderId="0" xfId="0" applyFont="1" applyAlignment="1">
      <alignment horizontal="left" vertical="center" indent="1"/>
    </xf>
    <xf numFmtId="0" fontId="114" fillId="0" borderId="0" xfId="28" applyFont="1" applyFill="1" applyBorder="1" applyAlignment="1">
      <alignment horizontal="left" vertical="center"/>
    </xf>
    <xf numFmtId="0" fontId="69"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10" fontId="74" fillId="0" borderId="0" xfId="23" quotePrefix="1" applyNumberFormat="1" applyFont="1" applyFill="1" applyBorder="1" applyAlignment="1" applyProtection="1">
      <alignment vertical="center"/>
      <protection hidden="1"/>
    </xf>
    <xf numFmtId="3" fontId="74" fillId="0" borderId="0" xfId="23" quotePrefix="1" applyNumberFormat="1" applyFont="1" applyFill="1" applyBorder="1" applyAlignment="1" applyProtection="1">
      <alignment vertical="center"/>
      <protection hidden="1"/>
    </xf>
    <xf numFmtId="0" fontId="61" fillId="0" borderId="0" xfId="29" applyFont="1" applyFill="1" applyBorder="1" applyAlignment="1">
      <alignment horizontal="left" vertical="center"/>
    </xf>
    <xf numFmtId="0" fontId="61" fillId="0" borderId="0" xfId="29" applyFont="1" applyFill="1" applyBorder="1" applyAlignment="1">
      <alignment horizontal="right" vertical="center"/>
    </xf>
    <xf numFmtId="1" fontId="88"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37" fillId="0" borderId="0" xfId="0" applyNumberFormat="1" applyFont="1"/>
    <xf numFmtId="170" fontId="85" fillId="0" borderId="0" xfId="0" applyNumberFormat="1" applyFont="1"/>
    <xf numFmtId="0" fontId="108"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2" fillId="3" borderId="0" xfId="3" applyNumberFormat="1" applyFont="1" applyFill="1" applyAlignment="1">
      <alignment horizontal="right" vertical="center"/>
    </xf>
    <xf numFmtId="3" fontId="132"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2"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2"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2" fillId="3" borderId="7" xfId="3" applyNumberFormat="1" applyFont="1" applyFill="1" applyBorder="1" applyAlignment="1">
      <alignment horizontal="right" vertical="center"/>
    </xf>
    <xf numFmtId="0" fontId="108"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99" fillId="0" borderId="0" xfId="0" applyFont="1" applyFill="1" applyBorder="1" applyAlignment="1">
      <alignment vertical="top"/>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2" fillId="0" borderId="0" xfId="3" applyFont="1" applyAlignment="1">
      <alignment horizontal="left" vertical="center"/>
    </xf>
    <xf numFmtId="0" fontId="118" fillId="0" borderId="0" xfId="0" applyFont="1" applyAlignment="1">
      <alignment horizontal="right" vertical="center" indent="1"/>
    </xf>
    <xf numFmtId="0" fontId="144" fillId="0" borderId="0" xfId="0" applyFont="1"/>
    <xf numFmtId="0" fontId="92"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2" fillId="0" borderId="0" xfId="0" applyFont="1" applyAlignment="1">
      <alignment vertical="center"/>
    </xf>
    <xf numFmtId="0" fontId="32" fillId="4" borderId="0" xfId="0" applyFont="1" applyFill="1" applyBorder="1" applyAlignment="1">
      <alignment horizontal="right" vertical="center" indent="1"/>
    </xf>
    <xf numFmtId="0" fontId="50" fillId="3" borderId="0" xfId="20" applyFont="1" applyFill="1" applyBorder="1" applyAlignment="1">
      <alignment horizontal="right" vertical="center" wrapText="1" indent="1"/>
    </xf>
    <xf numFmtId="0" fontId="92" fillId="3" borderId="0" xfId="20" applyFont="1" applyFill="1" applyBorder="1" applyAlignment="1">
      <alignment horizontal="left" vertical="center" wrapText="1"/>
    </xf>
    <xf numFmtId="0" fontId="4" fillId="0" borderId="0" xfId="0" applyFont="1" applyAlignment="1"/>
    <xf numFmtId="0" fontId="15" fillId="0" borderId="0" xfId="0" applyFont="1" applyAlignment="1">
      <alignment horizontal="right" vertical="center"/>
    </xf>
    <xf numFmtId="175" fontId="144" fillId="0" borderId="0" xfId="0" applyNumberFormat="1" applyFont="1"/>
    <xf numFmtId="175" fontId="138" fillId="0" borderId="0" xfId="0" applyNumberFormat="1" applyFont="1"/>
    <xf numFmtId="0" fontId="138" fillId="0" borderId="0" xfId="0" applyFont="1"/>
    <xf numFmtId="175" fontId="88" fillId="0" borderId="0" xfId="0" applyNumberFormat="1" applyFont="1"/>
    <xf numFmtId="0" fontId="48" fillId="0" borderId="0" xfId="3" applyFo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0"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4"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4"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7" fillId="0" borderId="0" xfId="0" applyFont="1" applyFill="1" applyAlignment="1">
      <alignment vertical="center"/>
    </xf>
    <xf numFmtId="14" fontId="32" fillId="0" borderId="0" xfId="0" applyNumberFormat="1" applyFont="1" applyFill="1" applyBorder="1" applyAlignment="1">
      <alignment horizontal="center" vertical="center" wrapText="1"/>
    </xf>
    <xf numFmtId="14" fontId="103"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0" fillId="0" borderId="0" xfId="0" applyNumberFormat="1" applyFont="1" applyFill="1" applyAlignment="1">
      <alignment horizontal="center" vertical="center"/>
    </xf>
    <xf numFmtId="10" fontId="110" fillId="0" borderId="0" xfId="0" applyNumberFormat="1" applyFont="1" applyFill="1" applyAlignment="1">
      <alignment horizontal="center" vertical="center"/>
    </xf>
    <xf numFmtId="0" fontId="0" fillId="0" borderId="0" xfId="0" applyFont="1"/>
    <xf numFmtId="3" fontId="110"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4"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4"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2" fillId="3" borderId="0" xfId="27" applyFont="1" applyFill="1" applyBorder="1" applyAlignment="1" applyProtection="1">
      <alignment horizontal="left" vertical="center" wrapText="1"/>
    </xf>
    <xf numFmtId="3" fontId="72" fillId="3" borderId="0" xfId="27" applyNumberFormat="1" applyFont="1" applyFill="1" applyBorder="1" applyAlignment="1" applyProtection="1">
      <alignmen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177" fontId="72" fillId="3" borderId="0" xfId="27" applyNumberFormat="1" applyFont="1" applyFill="1" applyBorder="1" applyAlignment="1" applyProtection="1">
      <alignment horizontal="right" vertical="center"/>
    </xf>
    <xf numFmtId="177" fontId="72"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2" fillId="3" borderId="0" xfId="8" applyNumberFormat="1" applyFont="1" applyFill="1" applyBorder="1" applyAlignment="1" applyProtection="1">
      <alignment horizontal="right" vertical="center"/>
    </xf>
    <xf numFmtId="10" fontId="72" fillId="3" borderId="0" xfId="4" applyNumberFormat="1" applyFont="1" applyFill="1" applyBorder="1" applyAlignment="1" applyProtection="1">
      <alignment horizontal="right" vertical="center" wrapText="1"/>
    </xf>
    <xf numFmtId="0" fontId="128"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3"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0" fontId="39" fillId="12" borderId="0" xfId="3" applyFont="1" applyFill="1" applyBorder="1" applyAlignment="1">
      <alignment horizontal="center" vertical="center" wrapText="1"/>
    </xf>
    <xf numFmtId="0" fontId="63"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0" fontId="14" fillId="17" borderId="0" xfId="3" applyFont="1" applyFill="1" applyAlignment="1">
      <alignment vertical="center"/>
    </xf>
    <xf numFmtId="3" fontId="132" fillId="17" borderId="6" xfId="3" applyNumberFormat="1" applyFont="1" applyFill="1" applyBorder="1" applyAlignment="1">
      <alignment horizontal="right" vertical="center"/>
    </xf>
    <xf numFmtId="3" fontId="132"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7" fillId="16" borderId="6" xfId="3" applyFont="1" applyFill="1" applyBorder="1" applyAlignment="1">
      <alignment horizontal="center" vertical="center"/>
    </xf>
    <xf numFmtId="3" fontId="132" fillId="17" borderId="0" xfId="3" applyNumberFormat="1" applyFont="1" applyFill="1" applyAlignment="1">
      <alignment horizontal="right" vertical="center"/>
    </xf>
    <xf numFmtId="0" fontId="114" fillId="16" borderId="6" xfId="3" applyFont="1" applyFill="1" applyBorder="1" applyAlignment="1">
      <alignment horizontal="right" vertical="center"/>
    </xf>
    <xf numFmtId="0" fontId="117" fillId="16" borderId="4" xfId="3" applyFont="1" applyFill="1" applyBorder="1" applyAlignment="1">
      <alignment horizontal="center" vertical="center"/>
    </xf>
    <xf numFmtId="0" fontId="14" fillId="3" borderId="0" xfId="3" applyFont="1" applyFill="1" applyAlignment="1">
      <alignment vertical="center"/>
    </xf>
    <xf numFmtId="3" fontId="132"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2" fontId="62"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0" fontId="48" fillId="17" borderId="0" xfId="3" applyFont="1" applyFill="1" applyBorder="1" applyAlignment="1">
      <alignment horizontal="center"/>
    </xf>
    <xf numFmtId="2" fontId="62"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0" fillId="18" borderId="0" xfId="3" applyNumberFormat="1" applyFont="1" applyFill="1" applyBorder="1" applyAlignment="1">
      <alignment horizontal="center"/>
    </xf>
    <xf numFmtId="0" fontId="70" fillId="18" borderId="0" xfId="3" applyFont="1" applyFill="1" applyBorder="1" applyAlignment="1">
      <alignment horizontal="center"/>
    </xf>
    <xf numFmtId="0" fontId="64" fillId="17" borderId="0" xfId="3" applyFont="1" applyFill="1" applyAlignment="1">
      <alignment horizontal="left" vertical="center"/>
    </xf>
    <xf numFmtId="166" fontId="72"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2" fillId="17" borderId="0" xfId="3" applyNumberFormat="1" applyFont="1" applyFill="1" applyAlignment="1">
      <alignment horizontal="right" vertical="center"/>
    </xf>
    <xf numFmtId="2" fontId="73"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0"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left" vertical="center" indent="1"/>
    </xf>
    <xf numFmtId="174" fontId="90" fillId="4" borderId="0" xfId="0" applyNumberFormat="1" applyFont="1" applyFill="1" applyBorder="1" applyAlignment="1" applyProtection="1">
      <alignment horizontal="right" vertical="center"/>
    </xf>
    <xf numFmtId="175" fontId="90" fillId="4" borderId="0" xfId="0" applyNumberFormat="1" applyFont="1" applyFill="1" applyBorder="1" applyAlignment="1" applyProtection="1">
      <alignment horizontal="right" vertical="center"/>
    </xf>
    <xf numFmtId="0" fontId="32" fillId="4" borderId="0" xfId="3" applyFont="1" applyFill="1" applyBorder="1" applyAlignment="1">
      <alignment horizontal="center"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wrapText="1"/>
    </xf>
    <xf numFmtId="3" fontId="50" fillId="4" borderId="0" xfId="19" applyNumberFormat="1" applyFont="1" applyFill="1" applyBorder="1" applyAlignment="1">
      <alignment horizontal="right" vertical="center" indent="1"/>
    </xf>
    <xf numFmtId="0" fontId="125"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8"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8" fillId="3" borderId="0" xfId="0" applyFont="1" applyFill="1" applyAlignment="1">
      <alignment vertical="center" wrapText="1"/>
    </xf>
    <xf numFmtId="0" fontId="92"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2" fillId="3" borderId="0" xfId="0" applyFont="1" applyFill="1" applyAlignment="1">
      <alignment vertical="center" wrapText="1"/>
    </xf>
    <xf numFmtId="0" fontId="94" fillId="19" borderId="0" xfId="0" applyFont="1" applyFill="1" applyAlignment="1">
      <alignment vertical="center"/>
    </xf>
    <xf numFmtId="3" fontId="74" fillId="19" borderId="0" xfId="23" quotePrefix="1" applyNumberFormat="1" applyFont="1" applyFill="1" applyBorder="1" applyAlignment="1" applyProtection="1">
      <alignment vertical="center"/>
      <protection hidden="1"/>
    </xf>
    <xf numFmtId="10" fontId="74" fillId="19" borderId="0" xfId="23" quotePrefix="1" applyNumberFormat="1" applyFont="1" applyFill="1" applyBorder="1" applyAlignment="1" applyProtection="1">
      <alignment vertical="center"/>
      <protection hidden="1"/>
    </xf>
    <xf numFmtId="0" fontId="94" fillId="20" borderId="0" xfId="0" applyFont="1" applyFill="1" applyAlignment="1">
      <alignment vertical="center"/>
    </xf>
    <xf numFmtId="3" fontId="74" fillId="20" borderId="0" xfId="23" quotePrefix="1" applyNumberFormat="1" applyFont="1" applyFill="1" applyBorder="1" applyAlignment="1" applyProtection="1">
      <alignment vertical="center"/>
      <protection hidden="1"/>
    </xf>
    <xf numFmtId="10" fontId="74"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0" fontId="74"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2" fillId="21" borderId="0" xfId="23" quotePrefix="1" applyNumberFormat="1" applyFont="1" applyFill="1" applyBorder="1" applyAlignment="1" applyProtection="1">
      <alignment vertical="center"/>
      <protection hidden="1"/>
    </xf>
    <xf numFmtId="3" fontId="72"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8" fillId="23" borderId="0" xfId="0" applyFont="1" applyFill="1" applyBorder="1" applyAlignment="1">
      <alignment vertical="center" wrapText="1"/>
    </xf>
    <xf numFmtId="3" fontId="66" fillId="23" borderId="0" xfId="0" applyNumberFormat="1" applyFont="1" applyFill="1" applyBorder="1" applyAlignment="1">
      <alignment horizontal="right" vertical="center" wrapText="1" indent="1"/>
    </xf>
    <xf numFmtId="10" fontId="66" fillId="20" borderId="0" xfId="0" applyNumberFormat="1" applyFont="1" applyFill="1" applyBorder="1" applyAlignment="1">
      <alignment horizontal="center" vertical="center"/>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10" fontId="68"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3"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2" fillId="21" borderId="0" xfId="22" applyFont="1" applyFill="1" applyBorder="1" applyAlignment="1">
      <alignment horizontal="left" vertical="center"/>
    </xf>
    <xf numFmtId="3" fontId="72" fillId="21" borderId="0" xfId="22" applyNumberFormat="1" applyFont="1" applyFill="1" applyBorder="1" applyAlignment="1">
      <alignment horizontal="right" vertical="center" indent="1"/>
    </xf>
    <xf numFmtId="10" fontId="72" fillId="21" borderId="0" xfId="22" applyNumberFormat="1" applyFont="1" applyFill="1" applyBorder="1" applyAlignment="1">
      <alignment horizontal="right" vertical="center" indent="1"/>
    </xf>
    <xf numFmtId="0" fontId="140"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3" fontId="50" fillId="3" borderId="0" xfId="23" quotePrefix="1" applyNumberFormat="1" applyFont="1" applyFill="1" applyBorder="1" applyAlignment="1" applyProtection="1">
      <alignment horizontal="right" vertical="center"/>
      <protection hidden="1"/>
    </xf>
    <xf numFmtId="0" fontId="68" fillId="3" borderId="0" xfId="0" applyFont="1" applyFill="1" applyBorder="1" applyAlignment="1">
      <alignment horizontal="right" vertical="center" indent="1"/>
    </xf>
    <xf numFmtId="0" fontId="26" fillId="0" borderId="0" xfId="3" applyFont="1" applyFill="1" applyBorder="1" applyAlignment="1"/>
    <xf numFmtId="49" fontId="119"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8" fillId="3" borderId="0" xfId="0" applyNumberFormat="1" applyFont="1" applyFill="1" applyAlignment="1">
      <alignment vertical="center"/>
    </xf>
    <xf numFmtId="0" fontId="149" fillId="0" borderId="0" xfId="0" applyFont="1"/>
    <xf numFmtId="0" fontId="150" fillId="0" borderId="0" xfId="3" applyFont="1" applyFill="1" applyBorder="1" applyAlignment="1"/>
    <xf numFmtId="0" fontId="151" fillId="0" borderId="0" xfId="3" applyFont="1" applyFill="1" applyBorder="1" applyAlignment="1">
      <alignment horizontal="right" vertical="center"/>
    </xf>
    <xf numFmtId="0" fontId="151" fillId="0" borderId="0" xfId="3" applyFont="1" applyFill="1" applyBorder="1" applyAlignment="1">
      <alignment horizontal="left" vertical="center"/>
    </xf>
    <xf numFmtId="0" fontId="151" fillId="0" borderId="0" xfId="28" applyFont="1" applyFill="1" applyBorder="1" applyAlignment="1">
      <alignment horizontal="left" vertical="center"/>
    </xf>
    <xf numFmtId="0" fontId="155" fillId="0" borderId="0" xfId="28" applyFont="1" applyFill="1" applyBorder="1" applyAlignment="1">
      <alignment horizontal="left" vertical="center"/>
    </xf>
    <xf numFmtId="0" fontId="153" fillId="0" borderId="0" xfId="3" applyFont="1" applyFill="1" applyBorder="1" applyAlignment="1">
      <alignment horizontal="left" vertical="center"/>
    </xf>
    <xf numFmtId="0" fontId="153" fillId="0" borderId="0" xfId="3" applyFont="1" applyFill="1" applyAlignment="1">
      <alignment horizontal="left" vertical="center"/>
    </xf>
    <xf numFmtId="0" fontId="151" fillId="8" borderId="0" xfId="3" applyFont="1" applyFill="1" applyBorder="1" applyAlignment="1">
      <alignment horizontal="left" vertical="center"/>
    </xf>
    <xf numFmtId="0" fontId="153" fillId="0" borderId="0" xfId="0" applyFont="1" applyAlignment="1">
      <alignment horizontal="left" vertical="center"/>
    </xf>
    <xf numFmtId="14" fontId="153" fillId="0" borderId="0" xfId="0" applyNumberFormat="1" applyFont="1" applyAlignment="1">
      <alignment horizontal="right" vertical="center"/>
    </xf>
    <xf numFmtId="0" fontId="153" fillId="0" borderId="0" xfId="0" applyFont="1" applyAlignment="1">
      <alignment horizontal="right" vertical="center"/>
    </xf>
    <xf numFmtId="0" fontId="165" fillId="0" borderId="0" xfId="3" applyFont="1" applyAlignment="1">
      <alignment horizontal="left" vertical="center"/>
    </xf>
    <xf numFmtId="0" fontId="153" fillId="0" borderId="0" xfId="3" applyFont="1" applyAlignment="1">
      <alignment horizontal="left" vertical="center"/>
    </xf>
    <xf numFmtId="0" fontId="151" fillId="0" borderId="0" xfId="0" applyFont="1" applyAlignment="1">
      <alignment horizontal="right" vertical="center" indent="1"/>
    </xf>
    <xf numFmtId="14" fontId="166" fillId="0" borderId="0" xfId="0" applyNumberFormat="1" applyFont="1" applyAlignment="1">
      <alignment horizontal="right" vertical="center"/>
    </xf>
    <xf numFmtId="0" fontId="166" fillId="0" borderId="0" xfId="3" applyFont="1" applyFill="1">
      <alignment vertical="top"/>
    </xf>
    <xf numFmtId="0" fontId="153" fillId="0" borderId="0" xfId="0" applyFont="1" applyAlignment="1">
      <alignment horizontal="left"/>
    </xf>
    <xf numFmtId="0" fontId="152"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55" fillId="0" borderId="0" xfId="3" applyFont="1" applyFill="1" applyAlignment="1">
      <alignment horizontal="left" vertical="center"/>
    </xf>
    <xf numFmtId="0" fontId="25" fillId="0" borderId="0" xfId="3" applyFont="1" applyFill="1" applyAlignment="1">
      <alignment horizontal="center"/>
    </xf>
    <xf numFmtId="0" fontId="153" fillId="0" borderId="0" xfId="0" applyFont="1" applyFill="1" applyAlignment="1">
      <alignment horizontal="right" vertical="center"/>
    </xf>
    <xf numFmtId="0" fontId="151" fillId="0" borderId="0" xfId="3" applyFont="1" applyAlignment="1">
      <alignment horizontal="left" vertical="center"/>
    </xf>
    <xf numFmtId="0" fontId="151" fillId="0" borderId="0" xfId="3" applyFont="1" applyFill="1" applyAlignment="1">
      <alignment horizontal="left" vertical="center"/>
    </xf>
    <xf numFmtId="0" fontId="166" fillId="0" borderId="0" xfId="3" applyFont="1" applyFill="1" applyBorder="1" applyAlignment="1">
      <alignment horizontal="left" vertical="center"/>
    </xf>
    <xf numFmtId="0" fontId="22" fillId="0" borderId="0" xfId="15" applyFont="1" applyFill="1" applyAlignment="1"/>
    <xf numFmtId="0" fontId="155" fillId="0" borderId="0" xfId="15" applyFont="1" applyFill="1" applyAlignment="1">
      <alignment horizontal="left" vertical="center"/>
    </xf>
    <xf numFmtId="0" fontId="152" fillId="0" borderId="0" xfId="24" applyFont="1"/>
    <xf numFmtId="0" fontId="166" fillId="0" borderId="0" xfId="24" applyFont="1" applyAlignment="1">
      <alignment vertical="center"/>
    </xf>
    <xf numFmtId="0" fontId="87" fillId="0" borderId="0" xfId="24" applyFont="1" applyFill="1" applyAlignment="1">
      <alignment vertical="center"/>
    </xf>
    <xf numFmtId="0" fontId="171" fillId="0" borderId="0" xfId="24" applyFont="1" applyAlignment="1">
      <alignment vertical="center"/>
    </xf>
    <xf numFmtId="0" fontId="153" fillId="0" borderId="0" xfId="0" applyFont="1" applyFill="1" applyAlignment="1">
      <alignment horizontal="left" vertical="center"/>
    </xf>
    <xf numFmtId="0" fontId="166" fillId="0" borderId="0" xfId="0" applyFont="1" applyFill="1" applyAlignment="1">
      <alignment horizontal="left" vertical="center"/>
    </xf>
    <xf numFmtId="0" fontId="153" fillId="0" borderId="0" xfId="0" applyFont="1" applyFill="1" applyAlignment="1">
      <alignment horizontal="left"/>
    </xf>
    <xf numFmtId="0" fontId="166" fillId="0" borderId="0" xfId="0" applyFont="1" applyAlignment="1">
      <alignment horizontal="left" vertical="center"/>
    </xf>
    <xf numFmtId="0" fontId="152" fillId="0" borderId="0" xfId="0" applyFont="1" applyAlignment="1">
      <alignment vertical="center"/>
    </xf>
    <xf numFmtId="0" fontId="153" fillId="0" borderId="0" xfId="27" applyFont="1" applyFill="1" applyAlignment="1" applyProtection="1">
      <alignment horizontal="left"/>
      <protection locked="0"/>
    </xf>
    <xf numFmtId="0" fontId="153" fillId="0" borderId="0" xfId="0" applyFont="1" applyFill="1" applyBorder="1" applyAlignment="1">
      <alignment horizontal="left" vertical="center"/>
    </xf>
    <xf numFmtId="0" fontId="22" fillId="0" borderId="0" xfId="0" applyFont="1" applyFill="1" applyAlignment="1">
      <alignment horizontal="center"/>
    </xf>
    <xf numFmtId="0" fontId="17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4" fillId="11" borderId="0" xfId="3" applyFont="1" applyFill="1" applyBorder="1" applyAlignment="1">
      <alignment horizontal="left" vertical="center"/>
    </xf>
    <xf numFmtId="0" fontId="154" fillId="11" borderId="0" xfId="3" applyFont="1" applyFill="1" applyBorder="1" applyAlignment="1">
      <alignment horizontal="center" vertical="center"/>
    </xf>
    <xf numFmtId="0" fontId="154" fillId="11" borderId="0" xfId="3" applyFont="1" applyFill="1" applyBorder="1" applyAlignment="1">
      <alignment horizontal="left" vertical="center" indent="1"/>
    </xf>
    <xf numFmtId="0" fontId="154"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2" fillId="11" borderId="0" xfId="0" applyFont="1" applyFill="1" applyBorder="1" applyAlignment="1">
      <alignment horizontal="center" vertical="top" wrapText="1"/>
    </xf>
    <xf numFmtId="0" fontId="74"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6" fillId="28" borderId="0" xfId="3" applyFont="1" applyFill="1" applyAlignment="1">
      <alignment horizontal="left" vertical="center" wrapText="1"/>
    </xf>
    <xf numFmtId="3" fontId="66"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4" fillId="11" borderId="0" xfId="3" applyFont="1" applyFill="1" applyAlignment="1">
      <alignment horizontal="center" vertical="center" wrapText="1"/>
    </xf>
    <xf numFmtId="166" fontId="74" fillId="28" borderId="0" xfId="20" applyNumberFormat="1" applyFont="1" applyFill="1" applyBorder="1" applyAlignment="1">
      <alignment horizontal="right" vertical="center" wrapText="1"/>
    </xf>
    <xf numFmtId="0" fontId="65" fillId="28" borderId="0" xfId="3" applyFont="1" applyFill="1" applyAlignment="1">
      <alignment horizontal="center" vertical="center" wrapText="1"/>
    </xf>
    <xf numFmtId="0" fontId="74"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7" fillId="7" borderId="0" xfId="24" applyFont="1" applyFill="1" applyAlignment="1">
      <alignment vertical="center"/>
    </xf>
    <xf numFmtId="0" fontId="97" fillId="7" borderId="0" xfId="24" applyFont="1" applyFill="1" applyAlignment="1">
      <alignment vertical="center"/>
    </xf>
    <xf numFmtId="0" fontId="155" fillId="7" borderId="0" xfId="24" applyFont="1" applyFill="1" applyAlignment="1">
      <alignment vertical="center"/>
    </xf>
    <xf numFmtId="0" fontId="97" fillId="12" borderId="0" xfId="15" applyFont="1" applyFill="1" applyAlignment="1">
      <alignment horizontal="left" vertical="center"/>
    </xf>
    <xf numFmtId="0" fontId="155" fillId="12" borderId="0" xfId="15" applyFont="1" applyFill="1" applyAlignment="1">
      <alignment horizontal="left" vertical="center"/>
    </xf>
    <xf numFmtId="0" fontId="23" fillId="16" borderId="0" xfId="3" applyFont="1" applyFill="1" applyAlignment="1">
      <alignment horizontal="left" vertical="center"/>
    </xf>
    <xf numFmtId="0" fontId="151" fillId="16" borderId="0" xfId="3" applyFont="1" applyFill="1" applyAlignment="1">
      <alignment horizontal="left" vertical="center"/>
    </xf>
    <xf numFmtId="0" fontId="18" fillId="11" borderId="0" xfId="3" applyFont="1" applyFill="1" applyAlignment="1">
      <alignment horizontal="left" vertical="center"/>
    </xf>
    <xf numFmtId="0" fontId="155" fillId="11" borderId="0" xfId="3" applyFont="1" applyFill="1" applyAlignment="1">
      <alignment horizontal="left" vertical="center"/>
    </xf>
    <xf numFmtId="49" fontId="60" fillId="0" borderId="0" xfId="3" applyNumberFormat="1" applyFont="1" applyFill="1" applyBorder="1" applyAlignment="1">
      <alignment horizontal="right"/>
    </xf>
    <xf numFmtId="0" fontId="25" fillId="0" borderId="0" xfId="3" applyFont="1" applyFill="1" applyBorder="1" applyAlignment="1">
      <alignment horizontal="right"/>
    </xf>
    <xf numFmtId="0" fontId="97" fillId="19" borderId="0" xfId="3" applyFont="1" applyFill="1" applyBorder="1" applyAlignment="1">
      <alignment horizontal="left" vertical="center"/>
    </xf>
    <xf numFmtId="0" fontId="26" fillId="19" borderId="0" xfId="3" applyFont="1" applyFill="1" applyBorder="1" applyAlignment="1"/>
    <xf numFmtId="0" fontId="151"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28" fillId="11" borderId="0" xfId="0" applyFont="1" applyFill="1" applyAlignment="1">
      <alignment vertical="center"/>
    </xf>
    <xf numFmtId="0" fontId="179" fillId="0" borderId="0" xfId="2" applyFont="1" applyAlignment="1" applyProtection="1"/>
    <xf numFmtId="0" fontId="179" fillId="0" borderId="0" xfId="2" applyFont="1" applyAlignment="1" applyProtection="1">
      <alignment vertical="center"/>
    </xf>
    <xf numFmtId="0" fontId="117" fillId="0" borderId="0" xfId="0" applyFont="1"/>
    <xf numFmtId="0" fontId="180"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8" fillId="0" borderId="0" xfId="0" applyFont="1" applyFill="1" applyBorder="1" applyAlignment="1">
      <alignment horizontal="right" vertical="center" indent="1"/>
    </xf>
    <xf numFmtId="0" fontId="136"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4" fillId="10" borderId="0" xfId="23" quotePrefix="1" applyNumberFormat="1" applyFont="1" applyFill="1" applyBorder="1" applyAlignment="1" applyProtection="1">
      <alignment vertical="center"/>
      <protection hidden="1"/>
    </xf>
    <xf numFmtId="10" fontId="74" fillId="10" borderId="0" xfId="23" quotePrefix="1" applyNumberFormat="1" applyFont="1" applyFill="1" applyBorder="1" applyAlignment="1" applyProtection="1">
      <alignment vertical="center"/>
      <protection hidden="1"/>
    </xf>
    <xf numFmtId="0" fontId="136"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4" fillId="10" borderId="0" xfId="0" applyFont="1" applyFill="1" applyAlignment="1">
      <alignment horizontal="left" vertical="center"/>
    </xf>
    <xf numFmtId="3" fontId="94"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4"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34" fillId="0" borderId="0" xfId="0" applyFont="1" applyFill="1" applyBorder="1" applyAlignment="1">
      <alignment horizontal="left"/>
    </xf>
    <xf numFmtId="0" fontId="171"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68"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1" fillId="0" borderId="0" xfId="0" applyFont="1"/>
    <xf numFmtId="0" fontId="182" fillId="0" borderId="0" xfId="0" applyFont="1"/>
    <xf numFmtId="0" fontId="183" fillId="0" borderId="0" xfId="3" applyFont="1" applyFill="1" applyBorder="1" applyAlignment="1"/>
    <xf numFmtId="0" fontId="14" fillId="19" borderId="0" xfId="0" applyFont="1" applyFill="1" applyBorder="1" applyAlignment="1">
      <alignment horizontal="center" vertical="center"/>
    </xf>
    <xf numFmtId="0" fontId="184"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8"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1" fillId="32" borderId="0" xfId="0" applyFont="1" applyFill="1" applyAlignment="1">
      <alignment horizontal="left" vertical="center"/>
    </xf>
    <xf numFmtId="0" fontId="94"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6" fillId="32" borderId="0" xfId="0" applyNumberFormat="1" applyFont="1" applyFill="1" applyBorder="1" applyAlignment="1">
      <alignment vertical="center"/>
    </xf>
    <xf numFmtId="168" fontId="96"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horizontal="right" vertical="center" wrapText="1"/>
    </xf>
    <xf numFmtId="168" fontId="117" fillId="35" borderId="0" xfId="0" applyNumberFormat="1" applyFont="1" applyFill="1" applyBorder="1" applyAlignment="1">
      <alignment vertical="center"/>
    </xf>
    <xf numFmtId="3" fontId="96" fillId="32" borderId="0" xfId="0" applyNumberFormat="1" applyFont="1" applyFill="1" applyBorder="1" applyAlignment="1">
      <alignment vertical="center"/>
    </xf>
    <xf numFmtId="0" fontId="127" fillId="32" borderId="0" xfId="0" applyFont="1" applyFill="1" applyBorder="1" applyAlignment="1">
      <alignment horizontal="center" vertical="center" wrapText="1"/>
    </xf>
    <xf numFmtId="0" fontId="94"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2" fillId="32" borderId="0" xfId="0" applyFont="1" applyFill="1" applyBorder="1" applyAlignment="1">
      <alignment horizontal="left" vertical="center" wrapText="1" indent="1"/>
    </xf>
    <xf numFmtId="3" fontId="72" fillId="32" borderId="0" xfId="0" applyNumberFormat="1" applyFont="1" applyFill="1" applyBorder="1" applyAlignment="1">
      <alignment horizontal="right" vertical="center" indent="1"/>
    </xf>
    <xf numFmtId="10" fontId="72" fillId="32" borderId="0" xfId="0" applyNumberFormat="1" applyFont="1" applyFill="1" applyBorder="1" applyAlignment="1">
      <alignment horizontal="right" vertical="center" indent="1"/>
    </xf>
    <xf numFmtId="0" fontId="96"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0" fillId="32" borderId="0" xfId="27" applyFont="1" applyFill="1" applyBorder="1" applyAlignment="1" applyProtection="1">
      <alignment horizontal="center" vertical="center" wrapText="1"/>
      <protection locked="0"/>
    </xf>
    <xf numFmtId="0" fontId="72" fillId="32" borderId="0" xfId="27" applyFont="1" applyFill="1" applyBorder="1" applyAlignment="1" applyProtection="1">
      <alignment horizontal="left" vertical="center" wrapText="1"/>
    </xf>
    <xf numFmtId="3" fontId="72" fillId="32" borderId="0" xfId="27" applyNumberFormat="1" applyFont="1" applyFill="1" applyBorder="1" applyAlignment="1" applyProtection="1">
      <alignment vertical="center"/>
    </xf>
    <xf numFmtId="177" fontId="72" fillId="32" borderId="0" xfId="27" applyNumberFormat="1" applyFont="1" applyFill="1" applyBorder="1" applyAlignment="1" applyProtection="1">
      <alignment horizontal="right" vertical="center"/>
    </xf>
    <xf numFmtId="177" fontId="72" fillId="32"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2" fillId="32" borderId="0" xfId="0" applyFont="1" applyFill="1" applyBorder="1" applyAlignment="1">
      <alignment horizontal="center" vertical="center"/>
    </xf>
    <xf numFmtId="0" fontId="72" fillId="32" borderId="0" xfId="0" applyFont="1" applyFill="1" applyBorder="1" applyAlignment="1">
      <alignment horizontal="left" vertical="center" wrapText="1"/>
    </xf>
    <xf numFmtId="3" fontId="72" fillId="32" borderId="0" xfId="8" applyNumberFormat="1" applyFont="1" applyFill="1" applyBorder="1" applyAlignment="1" applyProtection="1">
      <alignment horizontal="right" vertical="center"/>
    </xf>
    <xf numFmtId="10" fontId="72" fillId="32" borderId="0" xfId="4" applyNumberFormat="1" applyFont="1" applyFill="1" applyBorder="1" applyAlignment="1" applyProtection="1">
      <alignment horizontal="right" vertical="center" wrapText="1"/>
    </xf>
    <xf numFmtId="0" fontId="72" fillId="32" borderId="0" xfId="0" applyFont="1" applyFill="1" applyBorder="1" applyAlignment="1">
      <alignment horizontal="right" vertical="center"/>
    </xf>
    <xf numFmtId="0" fontId="117" fillId="32" borderId="0" xfId="0" applyFont="1" applyFill="1" applyBorder="1" applyAlignment="1">
      <alignment vertical="center"/>
    </xf>
    <xf numFmtId="167" fontId="72" fillId="32" borderId="0" xfId="1" applyNumberFormat="1" applyFont="1" applyFill="1" applyBorder="1" applyAlignment="1">
      <alignment horizontal="center" vertical="center"/>
    </xf>
    <xf numFmtId="167" fontId="72"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67" fillId="32" borderId="0" xfId="0" applyFont="1" applyFill="1" applyBorder="1" applyAlignment="1">
      <alignment horizontal="center" vertical="top" wrapText="1"/>
    </xf>
    <xf numFmtId="0" fontId="136" fillId="35" borderId="0" xfId="0" applyFont="1" applyFill="1" applyAlignment="1">
      <alignment vertical="center" wrapText="1"/>
    </xf>
    <xf numFmtId="3" fontId="117" fillId="35" borderId="0" xfId="1" applyNumberFormat="1" applyFont="1" applyFill="1" applyAlignment="1">
      <alignment horizontal="right" vertical="center"/>
    </xf>
    <xf numFmtId="0" fontId="117" fillId="0" borderId="0" xfId="0" applyFont="1" applyAlignment="1">
      <alignment horizontal="right" vertical="center"/>
    </xf>
    <xf numFmtId="0" fontId="185" fillId="0" borderId="0" xfId="0" applyFont="1"/>
    <xf numFmtId="0" fontId="15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167" fontId="40" fillId="3" borderId="0" xfId="13" applyNumberFormat="1" applyFont="1" applyFill="1" applyBorder="1" applyAlignment="1">
      <alignment horizontal="center" vertical="center"/>
    </xf>
    <xf numFmtId="167" fontId="40" fillId="3" borderId="0" xfId="12" applyNumberFormat="1" applyFont="1" applyFill="1" applyBorder="1" applyAlignment="1">
      <alignment horizontal="center" vertical="center"/>
    </xf>
    <xf numFmtId="0" fontId="33" fillId="32" borderId="0" xfId="0" applyFont="1" applyFill="1" applyBorder="1" applyAlignment="1">
      <alignment horizontal="center" wrapText="1"/>
    </xf>
    <xf numFmtId="0" fontId="160" fillId="32" borderId="0" xfId="0" applyFont="1" applyFill="1" applyBorder="1" applyAlignment="1">
      <alignment horizontal="center" vertical="top"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3" fillId="32" borderId="0" xfId="0" applyNumberFormat="1" applyFont="1" applyFill="1" applyBorder="1" applyAlignment="1">
      <alignment horizontal="center" vertical="center"/>
    </xf>
    <xf numFmtId="0" fontId="117" fillId="0" borderId="0" xfId="0" applyFont="1" applyAlignment="1">
      <alignment vertical="top" wrapText="1"/>
    </xf>
    <xf numFmtId="0" fontId="32"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6" fillId="37" borderId="0" xfId="0" applyFont="1" applyFill="1" applyAlignment="1">
      <alignment vertical="center"/>
    </xf>
    <xf numFmtId="0" fontId="151" fillId="37" borderId="0" xfId="0" applyFont="1" applyFill="1" applyAlignment="1">
      <alignment vertical="center"/>
    </xf>
    <xf numFmtId="0" fontId="186" fillId="0" borderId="0" xfId="3" applyFont="1" applyFill="1" applyBorder="1" applyAlignment="1">
      <alignment horizontal="left" vertical="center"/>
    </xf>
    <xf numFmtId="0" fontId="187" fillId="0" borderId="0" xfId="0" applyFont="1" applyAlignment="1">
      <alignment vertical="center"/>
    </xf>
    <xf numFmtId="0" fontId="114" fillId="0" borderId="0" xfId="0" applyFont="1" applyAlignment="1">
      <alignment vertical="center"/>
    </xf>
    <xf numFmtId="0" fontId="114" fillId="0" borderId="0" xfId="0" applyFont="1"/>
    <xf numFmtId="0" fontId="114"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89" fillId="0" borderId="0" xfId="0" applyFont="1"/>
    <xf numFmtId="10" fontId="40" fillId="39" borderId="0" xfId="1" applyNumberFormat="1" applyFont="1" applyFill="1" applyBorder="1" applyAlignment="1" applyProtection="1">
      <alignment horizontal="right" vertical="center" indent="3"/>
      <protection hidden="1"/>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3" fontId="33" fillId="0" borderId="0" xfId="0" applyNumberFormat="1" applyFont="1" applyFill="1" applyBorder="1" applyAlignment="1">
      <alignment vertical="center" wrapText="1"/>
    </xf>
    <xf numFmtId="167" fontId="40" fillId="0" borderId="0" xfId="13" applyNumberFormat="1" applyFont="1" applyFill="1" applyBorder="1" applyAlignment="1">
      <alignment horizontal="center" vertical="center"/>
    </xf>
    <xf numFmtId="0" fontId="148" fillId="0" borderId="0" xfId="0" applyFont="1" applyFill="1" applyAlignment="1">
      <alignment horizontal="right" vertical="center"/>
    </xf>
    <xf numFmtId="181" fontId="114" fillId="37" borderId="0" xfId="0" applyNumberFormat="1" applyFont="1" applyFill="1" applyBorder="1" applyAlignment="1">
      <alignment horizontal="center" vertical="center" wrapText="1"/>
    </xf>
    <xf numFmtId="0" fontId="69" fillId="0" borderId="0" xfId="24" applyFont="1" applyAlignment="1">
      <alignment horizontal="left" vertical="center"/>
    </xf>
    <xf numFmtId="0" fontId="0" fillId="0" borderId="0" xfId="0" applyAlignment="1">
      <alignment horizontal="left"/>
    </xf>
    <xf numFmtId="0" fontId="191" fillId="37" borderId="0" xfId="0" applyFont="1" applyFill="1" applyAlignment="1">
      <alignment horizontal="center" vertical="center"/>
    </xf>
    <xf numFmtId="0" fontId="31" fillId="27" borderId="0" xfId="3" applyFont="1" applyFill="1" applyBorder="1" applyAlignment="1">
      <alignment horizontal="center" vertical="center"/>
    </xf>
    <xf numFmtId="0" fontId="32" fillId="0" borderId="0" xfId="0" applyFont="1" applyFill="1" applyBorder="1" applyAlignment="1">
      <alignment horizontal="center" vertical="center" wrapText="1"/>
    </xf>
    <xf numFmtId="0" fontId="128" fillId="32" borderId="0" xfId="0" applyFont="1" applyFill="1" applyBorder="1" applyAlignment="1">
      <alignment vertical="center"/>
    </xf>
    <xf numFmtId="179" fontId="117" fillId="32" borderId="0" xfId="0" applyNumberFormat="1" applyFont="1" applyFill="1" applyBorder="1" applyAlignment="1">
      <alignment horizontal="center" vertical="center"/>
    </xf>
    <xf numFmtId="179" fontId="117" fillId="32" borderId="0" xfId="0" applyNumberFormat="1" applyFont="1" applyFill="1" applyBorder="1" applyAlignment="1">
      <alignment horizontal="center" vertical="center" wrapText="1"/>
    </xf>
    <xf numFmtId="179" fontId="153" fillId="32" borderId="0" xfId="0" applyNumberFormat="1" applyFont="1" applyFill="1" applyBorder="1" applyAlignment="1">
      <alignment horizontal="center" vertical="center"/>
    </xf>
    <xf numFmtId="0" fontId="128" fillId="3" borderId="0" xfId="0" applyFont="1" applyFill="1" applyBorder="1" applyAlignment="1">
      <alignment vertical="center" wrapText="1"/>
    </xf>
    <xf numFmtId="3" fontId="128" fillId="3" borderId="0" xfId="0" applyNumberFormat="1" applyFont="1" applyFill="1" applyBorder="1" applyAlignment="1">
      <alignment horizontal="right" vertical="center" indent="1"/>
    </xf>
    <xf numFmtId="0" fontId="117" fillId="3" borderId="0" xfId="0" applyFont="1" applyFill="1" applyBorder="1" applyAlignment="1">
      <alignment vertical="center"/>
    </xf>
    <xf numFmtId="0" fontId="128" fillId="3" borderId="0" xfId="0" applyFont="1" applyFill="1" applyBorder="1" applyAlignment="1">
      <alignment horizontal="right" vertical="center" indent="1"/>
    </xf>
    <xf numFmtId="0" fontId="128" fillId="3" borderId="0" xfId="0" applyFont="1" applyFill="1" applyBorder="1" applyAlignment="1">
      <alignment horizontal="left" vertical="center" indent="1"/>
    </xf>
    <xf numFmtId="0" fontId="128" fillId="3" borderId="0" xfId="0" applyFont="1" applyFill="1" applyBorder="1" applyAlignment="1">
      <alignment horizontal="left" vertical="center" wrapText="1" indent="1"/>
    </xf>
    <xf numFmtId="0" fontId="128" fillId="3" borderId="0" xfId="0" applyFont="1" applyFill="1" applyBorder="1" applyAlignment="1">
      <alignment horizontal="left" vertical="center" indent="2"/>
    </xf>
    <xf numFmtId="4" fontId="128"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0" fillId="0" borderId="0" xfId="0" applyNumberFormat="1" applyFont="1" applyFill="1" applyAlignment="1">
      <alignment vertical="top"/>
    </xf>
    <xf numFmtId="0" fontId="120" fillId="2" borderId="0" xfId="0" applyFont="1" applyFill="1" applyBorder="1" applyAlignment="1">
      <alignment vertical="distributed"/>
    </xf>
    <xf numFmtId="0" fontId="160" fillId="0" borderId="0" xfId="0" applyNumberFormat="1" applyFont="1" applyFill="1" applyBorder="1" applyAlignment="1">
      <alignment vertical="center"/>
    </xf>
    <xf numFmtId="0" fontId="92" fillId="0" borderId="0" xfId="0" applyFont="1" applyAlignment="1">
      <alignment vertical="top"/>
    </xf>
    <xf numFmtId="179" fontId="153" fillId="32" borderId="0" xfId="0" applyNumberFormat="1" applyFont="1" applyFill="1" applyBorder="1" applyAlignment="1">
      <alignment horizontal="center" vertical="center" wrapText="1"/>
    </xf>
    <xf numFmtId="3" fontId="132" fillId="17" borderId="0" xfId="3" applyNumberFormat="1" applyFont="1" applyFill="1" applyBorder="1" applyAlignment="1">
      <alignment horizontal="right" vertical="center"/>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198" fillId="0" borderId="0" xfId="0" applyFont="1" applyAlignment="1">
      <alignment vertical="center"/>
    </xf>
    <xf numFmtId="10" fontId="72" fillId="32" borderId="0" xfId="4" applyNumberFormat="1" applyFont="1" applyFill="1" applyBorder="1" applyAlignment="1">
      <alignment horizontal="right" vertical="center" wrapText="1" indent="3"/>
    </xf>
    <xf numFmtId="0" fontId="128" fillId="0" borderId="0" xfId="0" applyFont="1" applyAlignment="1">
      <alignment vertical="center"/>
    </xf>
    <xf numFmtId="0" fontId="117" fillId="20" borderId="0" xfId="0" applyFont="1" applyFill="1" applyAlignment="1">
      <alignment horizontal="center" vertical="center" wrapText="1"/>
    </xf>
    <xf numFmtId="3" fontId="128" fillId="3" borderId="0" xfId="0" applyNumberFormat="1" applyFont="1" applyFill="1" applyAlignment="1">
      <alignment horizontal="right" vertical="center" indent="1"/>
    </xf>
    <xf numFmtId="14" fontId="128" fillId="3" borderId="0" xfId="0" applyNumberFormat="1" applyFont="1" applyFill="1" applyAlignment="1">
      <alignment horizontal="right" vertical="center" indent="1"/>
    </xf>
    <xf numFmtId="0" fontId="117" fillId="10" borderId="0" xfId="0" applyFont="1" applyFill="1" applyAlignment="1">
      <alignment horizontal="center" vertical="center" wrapText="1"/>
    </xf>
    <xf numFmtId="0" fontId="202" fillId="0" borderId="0" xfId="0" applyFont="1" applyAlignment="1">
      <alignment horizontal="lef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2"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2" fillId="32" borderId="0" xfId="1" applyNumberFormat="1" applyFont="1" applyFill="1" applyBorder="1" applyAlignment="1">
      <alignment horizontal="center" vertical="center" wrapText="1"/>
    </xf>
    <xf numFmtId="10" fontId="72" fillId="32" borderId="0" xfId="4" applyNumberFormat="1" applyFont="1" applyFill="1" applyBorder="1" applyAlignment="1">
      <alignment horizontal="center" vertical="center" wrapText="1"/>
    </xf>
    <xf numFmtId="14" fontId="128" fillId="3" borderId="0" xfId="24" applyNumberFormat="1" applyFont="1" applyFill="1" applyAlignment="1">
      <alignment horizontal="right" vertical="center" indent="1"/>
    </xf>
    <xf numFmtId="3" fontId="128" fillId="3" borderId="0" xfId="24" applyNumberFormat="1" applyFont="1" applyFill="1" applyAlignment="1">
      <alignment horizontal="right" vertical="center" indent="1"/>
    </xf>
    <xf numFmtId="14" fontId="117"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3" fillId="16" borderId="6" xfId="3" applyFont="1" applyFill="1" applyBorder="1" applyAlignment="1">
      <alignment horizontal="center" vertical="center"/>
    </xf>
    <xf numFmtId="0" fontId="117" fillId="16" borderId="0" xfId="3" applyFont="1" applyFill="1" applyBorder="1" applyAlignment="1">
      <alignment horizontal="center" vertical="center"/>
    </xf>
    <xf numFmtId="0" fontId="114" fillId="16" borderId="6" xfId="3" applyFont="1" applyFill="1" applyBorder="1" applyAlignment="1">
      <alignment horizontal="center" vertical="center"/>
    </xf>
    <xf numFmtId="0" fontId="153"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28"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0" fillId="0" borderId="0" xfId="0" applyAlignment="1"/>
    <xf numFmtId="0" fontId="50" fillId="0" borderId="0" xfId="0" applyFont="1" applyAlignment="1"/>
    <xf numFmtId="0" fontId="39" fillId="12" borderId="0" xfId="3" applyFont="1" applyFill="1" applyBorder="1" applyAlignment="1">
      <alignment horizontal="center" vertical="center"/>
    </xf>
    <xf numFmtId="0" fontId="117" fillId="37" borderId="0" xfId="0" applyFont="1" applyFill="1" applyAlignment="1">
      <alignment horizontal="center" vertical="center" wrapText="1"/>
    </xf>
    <xf numFmtId="14" fontId="4" fillId="0" borderId="0" xfId="0" applyNumberFormat="1" applyFont="1" applyAlignment="1">
      <alignment vertical="center"/>
    </xf>
    <xf numFmtId="0" fontId="32" fillId="0" borderId="0" xfId="3" applyFont="1" applyFill="1" applyAlignment="1">
      <alignment horizontal="left" vertical="center" wrapText="1"/>
    </xf>
    <xf numFmtId="168" fontId="40" fillId="3" borderId="0" xfId="10" applyNumberFormat="1" applyFont="1" applyFill="1" applyAlignment="1">
      <alignment horizontal="right" vertical="center" indent="1"/>
    </xf>
    <xf numFmtId="168" fontId="40" fillId="3" borderId="0" xfId="10" applyNumberFormat="1" applyFont="1" applyFill="1" applyBorder="1" applyAlignment="1">
      <alignment horizontal="right" vertical="center" indent="1"/>
    </xf>
    <xf numFmtId="178" fontId="40" fillId="3" borderId="0" xfId="4" applyNumberFormat="1" applyFont="1" applyFill="1" applyBorder="1" applyAlignment="1" applyProtection="1">
      <alignment horizontal="right" vertical="center" wrapText="1"/>
    </xf>
    <xf numFmtId="10" fontId="85" fillId="0" borderId="0" xfId="0" applyNumberFormat="1" applyFont="1" applyAlignment="1">
      <alignment vertical="center"/>
    </xf>
    <xf numFmtId="164" fontId="0" fillId="0" borderId="0" xfId="0" applyNumberFormat="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160" fillId="0" borderId="0" xfId="0" applyFont="1" applyFill="1" applyBorder="1" applyAlignment="1">
      <alignment vertical="center" wrapText="1"/>
    </xf>
    <xf numFmtId="0" fontId="211" fillId="0" borderId="0" xfId="2" applyFont="1" applyFill="1" applyAlignment="1" applyProtection="1">
      <alignment horizontal="left" vertical="center"/>
    </xf>
    <xf numFmtId="0" fontId="74" fillId="32" borderId="0" xfId="0" applyFont="1" applyFill="1" applyAlignment="1">
      <alignment horizontal="left" vertical="center" wrapText="1"/>
    </xf>
    <xf numFmtId="3" fontId="72" fillId="32" borderId="0" xfId="1" applyNumberFormat="1" applyFont="1" applyFill="1" applyAlignment="1">
      <alignment horizontal="right" vertical="center"/>
    </xf>
    <xf numFmtId="0" fontId="152" fillId="0" borderId="0" xfId="0" applyFont="1" applyFill="1" applyBorder="1" applyAlignment="1">
      <alignment horizontal="left" vertical="center"/>
    </xf>
    <xf numFmtId="0" fontId="213" fillId="0" borderId="0" xfId="0" applyFont="1" applyFill="1" applyAlignment="1">
      <alignment horizontal="left" vertical="center"/>
    </xf>
    <xf numFmtId="3" fontId="160" fillId="0" borderId="0" xfId="0" applyNumberFormat="1" applyFont="1" applyFill="1" applyBorder="1" applyAlignment="1">
      <alignment vertical="center" wrapText="1"/>
    </xf>
    <xf numFmtId="0" fontId="5" fillId="0" borderId="0" xfId="24" applyAlignment="1"/>
    <xf numFmtId="0" fontId="135" fillId="0" borderId="0" xfId="0" applyFont="1" applyAlignment="1">
      <alignment vertical="center"/>
    </xf>
    <xf numFmtId="0" fontId="40" fillId="7" borderId="0" xfId="3" applyFont="1" applyFill="1" applyBorder="1" applyAlignment="1">
      <alignment horizontal="center" vertical="center" wrapText="1"/>
    </xf>
    <xf numFmtId="14" fontId="39" fillId="7" borderId="0" xfId="3" applyNumberFormat="1" applyFont="1" applyFill="1" applyBorder="1" applyAlignment="1" applyProtection="1">
      <alignment horizontal="center" vertical="center" wrapText="1"/>
      <protection hidden="1"/>
    </xf>
    <xf numFmtId="0" fontId="32" fillId="7" borderId="0" xfId="3" applyFont="1" applyFill="1" applyBorder="1" applyAlignment="1">
      <alignment horizontal="center" vertical="center" wrapText="1"/>
    </xf>
    <xf numFmtId="0" fontId="94" fillId="7" borderId="0" xfId="0" applyFont="1" applyFill="1" applyAlignment="1">
      <alignment vertical="center"/>
    </xf>
    <xf numFmtId="3" fontId="74" fillId="7" borderId="0" xfId="23" quotePrefix="1" applyNumberFormat="1" applyFont="1" applyFill="1" applyBorder="1" applyAlignment="1" applyProtection="1">
      <alignment vertical="center"/>
      <protection hidden="1"/>
    </xf>
    <xf numFmtId="10" fontId="74" fillId="7" borderId="0" xfId="23" quotePrefix="1" applyNumberFormat="1" applyFont="1" applyFill="1" applyBorder="1" applyAlignment="1" applyProtection="1">
      <alignment vertical="center"/>
      <protection hidden="1"/>
    </xf>
    <xf numFmtId="0" fontId="110" fillId="0" borderId="0" xfId="24" applyFont="1" applyFill="1" applyAlignment="1">
      <alignment horizontal="center" vertical="center" wrapText="1"/>
    </xf>
    <xf numFmtId="0" fontId="110" fillId="0" borderId="0" xfId="24" applyFont="1" applyFill="1" applyAlignment="1">
      <alignment vertical="center"/>
    </xf>
    <xf numFmtId="0" fontId="110" fillId="0" borderId="0" xfId="24" applyFont="1" applyFill="1" applyAlignment="1">
      <alignment horizontal="center" vertical="center"/>
    </xf>
    <xf numFmtId="3" fontId="110" fillId="0" borderId="0" xfId="24" applyNumberFormat="1" applyFont="1" applyFill="1" applyAlignment="1">
      <alignment vertical="center"/>
    </xf>
    <xf numFmtId="0" fontId="29" fillId="0" borderId="0" xfId="3" applyFont="1" applyFill="1" applyBorder="1" applyAlignment="1">
      <alignment horizontal="left" vertical="center"/>
    </xf>
    <xf numFmtId="10" fontId="50" fillId="4" borderId="0" xfId="23" quotePrefix="1" applyNumberFormat="1" applyFont="1" applyFill="1" applyBorder="1" applyAlignment="1" applyProtection="1">
      <alignment vertical="center"/>
      <protection hidden="1"/>
    </xf>
    <xf numFmtId="0" fontId="74" fillId="7" borderId="0" xfId="0" applyFont="1" applyFill="1" applyBorder="1" applyAlignment="1">
      <alignment vertical="center" wrapText="1"/>
    </xf>
    <xf numFmtId="3" fontId="74" fillId="40" borderId="0" xfId="23" quotePrefix="1" applyNumberFormat="1" applyFont="1" applyFill="1" applyBorder="1" applyAlignment="1" applyProtection="1">
      <alignment vertical="center"/>
      <protection hidden="1"/>
    </xf>
    <xf numFmtId="10" fontId="74" fillId="40" borderId="0" xfId="23" quotePrefix="1" applyNumberFormat="1" applyFont="1" applyFill="1" applyBorder="1" applyAlignment="1" applyProtection="1">
      <alignment vertical="center"/>
      <protection hidden="1"/>
    </xf>
    <xf numFmtId="0" fontId="69" fillId="0" borderId="0" xfId="0" applyFont="1" applyFill="1" applyAlignment="1">
      <alignment vertical="center"/>
    </xf>
    <xf numFmtId="0" fontId="110" fillId="0" borderId="0" xfId="0" applyFont="1" applyFill="1" applyAlignment="1">
      <alignment vertical="center"/>
    </xf>
    <xf numFmtId="0" fontId="110" fillId="0" borderId="0" xfId="0" applyFont="1" applyAlignment="1">
      <alignment vertical="center"/>
    </xf>
    <xf numFmtId="0" fontId="69" fillId="0" borderId="0" xfId="0" applyFont="1" applyAlignment="1">
      <alignment vertical="center"/>
    </xf>
    <xf numFmtId="0" fontId="50" fillId="3" borderId="0" xfId="34" applyFont="1" applyFill="1" applyBorder="1" applyAlignment="1" applyProtection="1">
      <alignment vertical="center"/>
      <protection hidden="1"/>
    </xf>
    <xf numFmtId="172" fontId="50" fillId="3" borderId="0" xfId="34" applyNumberFormat="1" applyFont="1" applyFill="1" applyBorder="1" applyAlignment="1">
      <alignment horizontal="right" vertical="center"/>
    </xf>
    <xf numFmtId="0" fontId="74" fillId="7" borderId="0" xfId="34" applyFont="1" applyFill="1" applyBorder="1" applyAlignment="1" applyProtection="1">
      <alignment vertical="center"/>
      <protection hidden="1"/>
    </xf>
    <xf numFmtId="172" fontId="74" fillId="7" borderId="0" xfId="34" applyNumberFormat="1" applyFont="1" applyFill="1" applyBorder="1" applyAlignment="1">
      <alignment horizontal="right" vertical="center"/>
    </xf>
    <xf numFmtId="10" fontId="50" fillId="3" borderId="0" xfId="4" applyNumberFormat="1" applyFont="1" applyFill="1" applyBorder="1" applyAlignment="1">
      <alignment horizontal="right" vertical="center"/>
    </xf>
    <xf numFmtId="172" fontId="74" fillId="7" borderId="0" xfId="34" applyNumberFormat="1" applyFont="1" applyFill="1" applyBorder="1" applyAlignment="1" applyProtection="1">
      <alignment vertical="center"/>
      <protection hidden="1"/>
    </xf>
    <xf numFmtId="10" fontId="74" fillId="7" borderId="0" xfId="4" applyNumberFormat="1" applyFont="1" applyFill="1" applyBorder="1" applyAlignment="1" applyProtection="1">
      <alignment vertical="center"/>
      <protection hidden="1"/>
    </xf>
    <xf numFmtId="0" fontId="126" fillId="3" borderId="0" xfId="26" applyFont="1" applyFill="1" applyBorder="1" applyAlignment="1">
      <alignment vertical="center" wrapText="1"/>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110" fillId="7" borderId="0" xfId="24" applyFont="1" applyFill="1" applyAlignment="1">
      <alignment horizontal="center" vertical="center" wrapText="1"/>
    </xf>
    <xf numFmtId="0" fontId="74" fillId="7" borderId="0" xfId="34" applyFont="1" applyFill="1" applyBorder="1" applyAlignment="1" applyProtection="1">
      <alignment vertical="center" wrapText="1"/>
      <protection hidden="1"/>
    </xf>
    <xf numFmtId="0" fontId="50" fillId="3" borderId="0" xfId="34" applyFont="1" applyFill="1" applyBorder="1" applyAlignment="1" applyProtection="1">
      <alignment vertical="center" wrapText="1"/>
      <protection hidden="1"/>
    </xf>
    <xf numFmtId="0" fontId="40" fillId="7" borderId="0" xfId="34" applyFont="1" applyFill="1" applyBorder="1" applyAlignment="1">
      <alignment horizontal="center" vertical="center" wrapText="1"/>
    </xf>
    <xf numFmtId="0" fontId="40" fillId="7" borderId="0" xfId="34" applyFont="1" applyFill="1" applyBorder="1" applyAlignment="1" applyProtection="1">
      <alignment horizontal="center" vertical="center" wrapText="1"/>
      <protection hidden="1"/>
    </xf>
    <xf numFmtId="0" fontId="16" fillId="0" borderId="0" xfId="2"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Border="1" applyAlignment="1" applyProtection="1"/>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32" fillId="3" borderId="0" xfId="0" applyFont="1" applyFill="1" applyBorder="1" applyAlignment="1">
      <alignment vertical="center" wrapText="1"/>
    </xf>
    <xf numFmtId="0" fontId="31" fillId="7" borderId="0" xfId="3" applyFont="1" applyFill="1" applyBorder="1" applyAlignment="1">
      <alignment vertical="center" wrapText="1"/>
    </xf>
    <xf numFmtId="3" fontId="31" fillId="7" borderId="0" xfId="3" applyNumberFormat="1" applyFont="1" applyFill="1" applyBorder="1" applyAlignment="1">
      <alignment vertical="center" wrapText="1"/>
    </xf>
    <xf numFmtId="10" fontId="31" fillId="7" borderId="0" xfId="4" applyNumberFormat="1" applyFont="1" applyFill="1" applyBorder="1" applyAlignment="1">
      <alignment vertical="center" wrapText="1"/>
    </xf>
    <xf numFmtId="0" fontId="0" fillId="0" borderId="0" xfId="0" applyNumberFormat="1" applyAlignment="1">
      <alignment vertical="center"/>
    </xf>
    <xf numFmtId="49" fontId="48" fillId="0" borderId="0" xfId="3" quotePrefix="1" applyNumberFormat="1" applyFont="1" applyAlignment="1">
      <alignment vertical="top"/>
    </xf>
    <xf numFmtId="49" fontId="152" fillId="0" borderId="0" xfId="33" quotePrefix="1" applyNumberFormat="1" applyFont="1"/>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88" fillId="0" borderId="0" xfId="0" applyFont="1" applyAlignment="1">
      <alignment horizontal="left" vertical="top"/>
    </xf>
    <xf numFmtId="0" fontId="77" fillId="0" borderId="0" xfId="0" applyFont="1" applyAlignment="1">
      <alignment horizontal="left" vertical="top"/>
    </xf>
    <xf numFmtId="14" fontId="136" fillId="7" borderId="0" xfId="33" applyNumberFormat="1" applyFont="1" applyFill="1" applyAlignment="1">
      <alignment horizontal="center" vertical="center" wrapText="1"/>
    </xf>
    <xf numFmtId="166" fontId="41" fillId="5" borderId="0" xfId="16" applyNumberFormat="1" applyFont="1" applyFill="1" applyBorder="1" applyAlignment="1">
      <alignment horizontal="center" vertical="center"/>
    </xf>
    <xf numFmtId="166" fontId="41" fillId="15" borderId="0" xfId="16" applyNumberFormat="1" applyFont="1" applyFill="1" applyBorder="1" applyAlignment="1">
      <alignment horizontal="center" vertical="center"/>
    </xf>
    <xf numFmtId="166" fontId="38" fillId="13" borderId="0" xfId="16" applyNumberFormat="1" applyFont="1" applyFill="1" applyBorder="1" applyAlignment="1">
      <alignment horizontal="center" vertical="center"/>
    </xf>
    <xf numFmtId="0" fontId="34" fillId="3" borderId="0" xfId="3" applyFont="1" applyFill="1" applyAlignment="1">
      <alignment horizontal="left" vertical="center"/>
    </xf>
    <xf numFmtId="3" fontId="227" fillId="3" borderId="6" xfId="3" applyNumberFormat="1" applyFont="1" applyFill="1" applyBorder="1" applyAlignment="1">
      <alignment horizontal="right" vertical="center"/>
    </xf>
    <xf numFmtId="3" fontId="227" fillId="3" borderId="0" xfId="3" applyNumberFormat="1" applyFont="1" applyFill="1" applyAlignment="1">
      <alignment horizontal="right" vertical="center"/>
    </xf>
    <xf numFmtId="10" fontId="34" fillId="4" borderId="7" xfId="4" applyNumberFormat="1" applyFont="1" applyFill="1" applyBorder="1" applyAlignment="1">
      <alignment horizontal="right" vertical="center"/>
    </xf>
    <xf numFmtId="0" fontId="11" fillId="16" borderId="0" xfId="3" applyFont="1" applyFill="1" applyAlignment="1">
      <alignment horizontal="center"/>
    </xf>
    <xf numFmtId="0" fontId="226" fillId="16" borderId="0" xfId="3" applyFont="1" applyFill="1" applyAlignment="1">
      <alignment horizontal="center"/>
    </xf>
    <xf numFmtId="0" fontId="14" fillId="0" borderId="0" xfId="0" applyFont="1" applyFill="1" applyBorder="1" applyAlignment="1">
      <alignment horizontal="center" vertical="center" wrapText="1"/>
    </xf>
    <xf numFmtId="0" fontId="39" fillId="0" borderId="0" xfId="0" applyFont="1" applyFill="1" applyAlignment="1">
      <alignment horizontal="center" vertical="center"/>
    </xf>
    <xf numFmtId="0" fontId="40" fillId="3" borderId="0" xfId="0" applyFont="1" applyFill="1" applyAlignment="1">
      <alignment horizontal="left" vertical="center" wrapText="1"/>
    </xf>
    <xf numFmtId="0" fontId="40" fillId="0" borderId="0" xfId="0" applyFont="1" applyFill="1" applyAlignment="1">
      <alignment horizontal="left" vertical="center" wrapText="1"/>
    </xf>
    <xf numFmtId="0" fontId="229" fillId="0" borderId="0" xfId="0" applyFont="1" applyAlignment="1">
      <alignment vertical="center"/>
    </xf>
    <xf numFmtId="0" fontId="52" fillId="32" borderId="0" xfId="0" applyFont="1" applyFill="1" applyAlignment="1">
      <alignment horizontal="center" vertical="center" wrapText="1"/>
    </xf>
    <xf numFmtId="0" fontId="39" fillId="42" borderId="0" xfId="0" applyFont="1" applyFill="1" applyBorder="1" applyAlignment="1">
      <alignment horizontal="left" vertical="center" wrapText="1"/>
    </xf>
    <xf numFmtId="3" fontId="69" fillId="33" borderId="0" xfId="0" applyNumberFormat="1" applyFont="1" applyFill="1" applyAlignment="1">
      <alignment vertical="center"/>
    </xf>
    <xf numFmtId="3" fontId="87" fillId="3" borderId="0" xfId="0" applyNumberFormat="1" applyFont="1" applyFill="1" applyAlignment="1">
      <alignment vertical="center"/>
    </xf>
    <xf numFmtId="3" fontId="69" fillId="3" borderId="0" xfId="0" applyNumberFormat="1" applyFont="1" applyFill="1" applyAlignment="1">
      <alignment vertical="center"/>
    </xf>
    <xf numFmtId="10" fontId="87" fillId="3" borderId="0" xfId="0" applyNumberFormat="1" applyFont="1" applyFill="1" applyAlignment="1">
      <alignment vertical="center"/>
    </xf>
    <xf numFmtId="0" fontId="50" fillId="0" borderId="0" xfId="0" applyFont="1" applyFill="1" applyBorder="1" applyAlignment="1">
      <alignment vertical="center" wrapText="1"/>
    </xf>
    <xf numFmtId="10" fontId="32" fillId="0" borderId="0" xfId="4" applyNumberFormat="1" applyFont="1" applyFill="1" applyBorder="1" applyAlignment="1" applyProtection="1">
      <alignment horizontal="center" vertical="center"/>
    </xf>
    <xf numFmtId="14" fontId="32" fillId="0" borderId="0" xfId="4" applyNumberFormat="1" applyFont="1" applyFill="1" applyBorder="1" applyAlignment="1" applyProtection="1">
      <alignment horizontal="right" vertical="center"/>
      <protection locked="0"/>
    </xf>
    <xf numFmtId="0" fontId="50" fillId="0" borderId="0" xfId="0" applyFont="1" applyFill="1" applyAlignment="1">
      <alignment vertical="center" wrapText="1"/>
    </xf>
    <xf numFmtId="3" fontId="39" fillId="33" borderId="0" xfId="0" applyNumberFormat="1" applyFont="1" applyFill="1" applyBorder="1" applyAlignment="1">
      <alignment horizontal="right" vertical="center" indent="2"/>
    </xf>
    <xf numFmtId="0" fontId="39" fillId="33" borderId="0" xfId="0" applyFont="1" applyFill="1" applyBorder="1" applyAlignment="1">
      <alignment horizontal="left" vertical="center"/>
    </xf>
    <xf numFmtId="3" fontId="39" fillId="33" borderId="0" xfId="11"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1"/>
    </xf>
    <xf numFmtId="3" fontId="39" fillId="33" borderId="0" xfId="11" applyNumberFormat="1" applyFont="1" applyFill="1" applyBorder="1" applyAlignment="1">
      <alignment horizontal="left" vertical="center" indent="2"/>
    </xf>
    <xf numFmtId="3" fontId="39" fillId="33" borderId="0" xfId="11" applyNumberFormat="1" applyFont="1" applyFill="1" applyBorder="1" applyAlignment="1">
      <alignment horizontal="right" vertical="center" indent="1"/>
    </xf>
    <xf numFmtId="0" fontId="74" fillId="33" borderId="0" xfId="0" applyFont="1" applyFill="1" applyBorder="1" applyAlignment="1">
      <alignment vertical="center" wrapText="1"/>
    </xf>
    <xf numFmtId="3" fontId="31" fillId="33" borderId="0" xfId="9" applyNumberFormat="1" applyFont="1" applyFill="1" applyBorder="1" applyAlignment="1" applyProtection="1">
      <alignment horizontal="right" vertical="center"/>
    </xf>
    <xf numFmtId="9" fontId="31" fillId="33" borderId="0" xfId="9" applyNumberFormat="1" applyFont="1" applyFill="1" applyBorder="1" applyAlignment="1" applyProtection="1">
      <alignment vertical="center"/>
    </xf>
    <xf numFmtId="0" fontId="52" fillId="3" borderId="0" xfId="0" applyFont="1" applyFill="1" applyBorder="1" applyAlignment="1" applyProtection="1">
      <alignment vertical="center" wrapText="1"/>
      <protection locked="0"/>
    </xf>
    <xf numFmtId="0" fontId="52" fillId="3" borderId="0" xfId="0" applyFont="1" applyFill="1" applyAlignment="1" applyProtection="1">
      <alignment vertical="center" wrapText="1"/>
      <protection locked="0"/>
    </xf>
    <xf numFmtId="0" fontId="52" fillId="3" borderId="0" xfId="0" applyFont="1" applyFill="1" applyAlignment="1">
      <alignment horizontal="left" vertical="center" wrapText="1"/>
    </xf>
    <xf numFmtId="167" fontId="52" fillId="3" borderId="0" xfId="14" applyNumberFormat="1" applyFont="1" applyFill="1" applyBorder="1" applyAlignment="1" applyProtection="1">
      <alignment horizontal="center" vertical="center"/>
    </xf>
    <xf numFmtId="0" fontId="52" fillId="32" borderId="0" xfId="0" applyFont="1" applyFill="1" applyAlignment="1">
      <alignment horizontal="center" vertical="center" wrapText="1"/>
    </xf>
    <xf numFmtId="0" fontId="0" fillId="0" borderId="0" xfId="0" applyAlignment="1">
      <alignment vertical="top" wrapText="1"/>
    </xf>
    <xf numFmtId="0" fontId="33" fillId="0" borderId="0" xfId="0" applyFont="1" applyFill="1" applyAlignment="1">
      <alignment vertical="top"/>
    </xf>
    <xf numFmtId="0" fontId="160" fillId="0" borderId="0" xfId="0" applyFont="1" applyFill="1" applyAlignment="1">
      <alignment vertical="top"/>
    </xf>
    <xf numFmtId="0" fontId="161" fillId="0" borderId="0" xfId="0" applyFont="1" applyFill="1" applyAlignment="1">
      <alignment vertical="top"/>
    </xf>
    <xf numFmtId="0" fontId="161" fillId="0" borderId="0" xfId="0" applyFont="1" applyAlignment="1">
      <alignment vertical="top"/>
    </xf>
    <xf numFmtId="0" fontId="120" fillId="0" borderId="0" xfId="0" applyNumberFormat="1" applyFont="1" applyFill="1" applyAlignment="1">
      <alignment vertical="center"/>
    </xf>
    <xf numFmtId="0" fontId="216" fillId="0" borderId="0" xfId="0" applyFont="1" applyFill="1" applyAlignment="1" applyProtection="1">
      <alignment vertical="center"/>
      <protection locked="0"/>
    </xf>
    <xf numFmtId="3" fontId="110" fillId="3" borderId="0" xfId="0" applyNumberFormat="1" applyFont="1" applyFill="1" applyAlignment="1">
      <alignment vertical="center"/>
    </xf>
    <xf numFmtId="3" fontId="96" fillId="3" borderId="0" xfId="0" applyNumberFormat="1" applyFont="1" applyFill="1" applyAlignment="1">
      <alignment vertical="center"/>
    </xf>
    <xf numFmtId="10" fontId="110" fillId="3" borderId="0" xfId="0" applyNumberFormat="1" applyFont="1" applyFill="1" applyAlignment="1">
      <alignment vertical="center"/>
    </xf>
    <xf numFmtId="3" fontId="96" fillId="33" borderId="0" xfId="0" applyNumberFormat="1" applyFont="1" applyFill="1" applyAlignment="1">
      <alignment vertical="center"/>
    </xf>
    <xf numFmtId="10" fontId="110" fillId="3" borderId="0" xfId="0" applyNumberFormat="1" applyFont="1" applyFill="1" applyAlignment="1">
      <alignment horizontal="right" vertical="center"/>
    </xf>
    <xf numFmtId="167" fontId="0" fillId="0" borderId="0" xfId="0" applyNumberFormat="1"/>
    <xf numFmtId="14" fontId="0" fillId="0" borderId="0" xfId="0" applyNumberFormat="1"/>
    <xf numFmtId="10" fontId="34" fillId="4" borderId="7" xfId="4" quotePrefix="1" applyNumberFormat="1" applyFont="1" applyFill="1" applyBorder="1" applyAlignment="1">
      <alignment horizontal="right" vertical="center"/>
    </xf>
    <xf numFmtId="3" fontId="31" fillId="3" borderId="0" xfId="19" applyNumberFormat="1" applyFont="1" applyFill="1" applyAlignment="1">
      <alignment vertical="center"/>
    </xf>
    <xf numFmtId="10" fontId="31" fillId="3" borderId="0" xfId="19" applyNumberFormat="1" applyFont="1" applyFill="1" applyAlignment="1">
      <alignment vertical="center"/>
    </xf>
    <xf numFmtId="0" fontId="238" fillId="0" borderId="0" xfId="0" applyFont="1" applyAlignment="1">
      <alignment horizontal="left"/>
    </xf>
    <xf numFmtId="10" fontId="0" fillId="0" borderId="0" xfId="0" applyNumberFormat="1" applyAlignment="1">
      <alignment vertical="center"/>
    </xf>
    <xf numFmtId="10" fontId="32" fillId="3" borderId="0" xfId="23" quotePrefix="1" applyNumberFormat="1" applyFont="1" applyFill="1" applyBorder="1" applyAlignment="1" applyProtection="1">
      <alignment horizontal="right" vertical="center"/>
      <protection hidden="1"/>
    </xf>
    <xf numFmtId="0" fontId="0" fillId="10" borderId="0" xfId="0" applyFill="1"/>
    <xf numFmtId="0" fontId="87"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4" fillId="0" borderId="0" xfId="0" applyFont="1" applyAlignment="1">
      <alignment vertical="top" wrapText="1"/>
    </xf>
    <xf numFmtId="14" fontId="39" fillId="10" borderId="0" xfId="28" applyNumberFormat="1" applyFont="1" applyFill="1" applyBorder="1" applyAlignment="1" applyProtection="1">
      <alignment horizontal="center" vertical="center" wrapText="1"/>
      <protection hidden="1"/>
    </xf>
    <xf numFmtId="10" fontId="96" fillId="33" borderId="0" xfId="0" applyNumberFormat="1" applyFont="1" applyFill="1" applyAlignment="1">
      <alignment vertical="center"/>
    </xf>
    <xf numFmtId="10" fontId="69" fillId="33" borderId="0" xfId="0" applyNumberFormat="1" applyFont="1" applyFill="1" applyAlignment="1">
      <alignment vertical="center"/>
    </xf>
    <xf numFmtId="0" fontId="32" fillId="10" borderId="0" xfId="28" applyFont="1" applyFill="1" applyBorder="1" applyAlignment="1">
      <alignment horizontal="center" vertical="center" wrapText="1"/>
    </xf>
    <xf numFmtId="0" fontId="155" fillId="0" borderId="0" xfId="3" applyFont="1" applyFill="1" applyBorder="1" applyAlignment="1">
      <alignment horizontal="right" vertical="center"/>
    </xf>
    <xf numFmtId="9" fontId="88" fillId="0" borderId="0" xfId="0" applyNumberFormat="1" applyFont="1" applyFill="1" applyAlignment="1">
      <alignment vertical="center"/>
    </xf>
    <xf numFmtId="10" fontId="88" fillId="0" borderId="0" xfId="0" applyNumberFormat="1" applyFont="1" applyFill="1" applyAlignment="1">
      <alignment vertical="center"/>
    </xf>
    <xf numFmtId="0" fontId="164"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2" fillId="0" borderId="0" xfId="0" quotePrefix="1" applyNumberFormat="1" applyFont="1" applyFill="1" applyBorder="1" applyAlignment="1">
      <alignment horizontal="left" vertical="top"/>
    </xf>
    <xf numFmtId="178" fontId="40" fillId="3" borderId="0" xfId="4" applyNumberFormat="1" applyFont="1" applyFill="1" applyBorder="1" applyAlignment="1">
      <alignment horizontal="center" vertical="center" wrapText="1"/>
    </xf>
    <xf numFmtId="0" fontId="31" fillId="0" borderId="0" xfId="0" applyFont="1" applyFill="1" applyAlignment="1">
      <alignment vertical="center" wrapText="1"/>
    </xf>
    <xf numFmtId="14" fontId="39" fillId="19" borderId="8" xfId="3" applyNumberFormat="1" applyFont="1" applyFill="1" applyBorder="1" applyAlignment="1" applyProtection="1">
      <alignment horizontal="center" vertical="center" wrapText="1"/>
      <protection hidden="1"/>
    </xf>
    <xf numFmtId="0" fontId="39" fillId="12" borderId="0" xfId="3" applyFont="1" applyFill="1" applyBorder="1" applyAlignment="1">
      <alignment horizontal="center" vertical="center" wrapText="1"/>
    </xf>
    <xf numFmtId="0" fontId="39" fillId="12" borderId="0" xfId="3" applyFont="1" applyFill="1" applyBorder="1" applyAlignment="1">
      <alignment vertical="center" wrapText="1"/>
    </xf>
    <xf numFmtId="0" fontId="241" fillId="0" borderId="0" xfId="3" applyFont="1" applyFill="1" applyBorder="1" applyAlignment="1">
      <alignment horizontal="left" vertical="center"/>
    </xf>
    <xf numFmtId="0" fontId="242" fillId="0" borderId="0" xfId="0" applyFont="1" applyAlignment="1">
      <alignment horizontal="left" vertical="center"/>
    </xf>
    <xf numFmtId="174" fontId="88" fillId="3" borderId="0" xfId="21" applyNumberFormat="1" applyFont="1" applyFill="1" applyAlignment="1">
      <alignment horizontal="right" vertical="center"/>
    </xf>
    <xf numFmtId="175" fontId="88" fillId="3" borderId="0" xfId="0" applyNumberFormat="1" applyFont="1" applyFill="1" applyBorder="1" applyAlignment="1">
      <alignment horizontal="right" vertical="center"/>
    </xf>
    <xf numFmtId="0" fontId="32" fillId="32" borderId="0" xfId="0" applyFont="1" applyFill="1" applyBorder="1" applyAlignment="1">
      <alignment horizontal="center" vertical="center" wrapText="1"/>
    </xf>
    <xf numFmtId="0" fontId="39" fillId="33" borderId="0" xfId="27" applyFont="1" applyFill="1" applyBorder="1" applyAlignment="1" applyProtection="1">
      <alignment horizontal="left" vertical="center" wrapText="1"/>
    </xf>
    <xf numFmtId="168" fontId="39" fillId="33" borderId="0" xfId="8" applyNumberFormat="1" applyFont="1" applyFill="1" applyBorder="1" applyAlignment="1" applyProtection="1">
      <alignment horizontal="right" vertical="center" wrapText="1"/>
    </xf>
    <xf numFmtId="10" fontId="39" fillId="33" borderId="0" xfId="4" applyNumberFormat="1" applyFont="1" applyFill="1" applyBorder="1" applyAlignment="1" applyProtection="1">
      <alignment horizontal="right" vertical="center" wrapText="1"/>
    </xf>
    <xf numFmtId="3" fontId="39" fillId="33" borderId="0" xfId="27" applyNumberFormat="1" applyFont="1" applyFill="1" applyBorder="1" applyAlignment="1" applyProtection="1">
      <alignment vertical="center"/>
    </xf>
    <xf numFmtId="177" fontId="39" fillId="33" borderId="0" xfId="27" applyNumberFormat="1" applyFont="1" applyFill="1" applyBorder="1" applyAlignment="1" applyProtection="1">
      <alignment horizontal="right" vertical="center"/>
    </xf>
    <xf numFmtId="177" fontId="39" fillId="33" borderId="0" xfId="27" applyNumberFormat="1" applyFont="1" applyFill="1" applyBorder="1" applyAlignment="1" applyProtection="1">
      <alignment vertical="center"/>
    </xf>
    <xf numFmtId="0" fontId="117" fillId="33" borderId="0" xfId="0" applyFont="1" applyFill="1" applyBorder="1" applyAlignment="1">
      <alignment vertical="center"/>
    </xf>
    <xf numFmtId="3" fontId="117" fillId="33" borderId="0" xfId="0" applyNumberFormat="1" applyFont="1" applyFill="1" applyBorder="1" applyAlignment="1">
      <alignment horizontal="right" vertical="center" indent="1"/>
    </xf>
    <xf numFmtId="0" fontId="14" fillId="33" borderId="0" xfId="0" applyFont="1" applyFill="1" applyAlignment="1" applyProtection="1">
      <alignment vertical="center" wrapText="1"/>
      <protection locked="0"/>
    </xf>
    <xf numFmtId="3" fontId="114" fillId="33" borderId="0" xfId="0" applyNumberFormat="1" applyFont="1" applyFill="1" applyBorder="1" applyAlignment="1">
      <alignment horizontal="right" vertical="center" indent="1"/>
    </xf>
    <xf numFmtId="3" fontId="136" fillId="33" borderId="0" xfId="9" applyNumberFormat="1" applyFont="1" applyFill="1" applyBorder="1" applyAlignment="1" applyProtection="1">
      <alignment horizontal="right" vertical="center"/>
    </xf>
    <xf numFmtId="0" fontId="39" fillId="33" borderId="0" xfId="0" applyFont="1" applyFill="1" applyBorder="1" applyAlignment="1">
      <alignment horizontal="center" vertical="center" wrapText="1"/>
    </xf>
    <xf numFmtId="0" fontId="147" fillId="4" borderId="0" xfId="0" applyFont="1" applyFill="1" applyBorder="1" applyAlignment="1">
      <alignment horizontal="center" vertical="center"/>
    </xf>
    <xf numFmtId="175" fontId="147" fillId="4" borderId="0" xfId="0" applyNumberFormat="1" applyFont="1" applyFill="1" applyBorder="1" applyAlignment="1" applyProtection="1">
      <alignment horizontal="right" vertical="center"/>
    </xf>
    <xf numFmtId="3" fontId="135" fillId="0" borderId="0" xfId="0" applyNumberFormat="1" applyFont="1" applyAlignment="1">
      <alignment vertical="center"/>
    </xf>
    <xf numFmtId="10" fontId="243" fillId="18" borderId="0" xfId="3" applyNumberFormat="1" applyFont="1" applyFill="1" applyBorder="1" applyAlignment="1">
      <alignment horizontal="center" vertical="center"/>
    </xf>
    <xf numFmtId="10" fontId="38" fillId="17" borderId="0" xfId="3" applyNumberFormat="1" applyFont="1" applyFill="1" applyBorder="1" applyAlignment="1">
      <alignment horizontal="center" vertical="center"/>
    </xf>
    <xf numFmtId="0" fontId="0" fillId="0" borderId="0" xfId="0" applyFont="1" applyAlignment="1">
      <alignment vertical="center"/>
    </xf>
    <xf numFmtId="0" fontId="50" fillId="0" borderId="0" xfId="0" applyFont="1" applyAlignment="1">
      <alignment horizontal="right"/>
    </xf>
    <xf numFmtId="0" fontId="0" fillId="0" borderId="0" xfId="0" applyAlignment="1"/>
    <xf numFmtId="3" fontId="87" fillId="0" borderId="0" xfId="0" applyNumberFormat="1" applyFont="1" applyAlignment="1">
      <alignment vertical="center"/>
    </xf>
    <xf numFmtId="3" fontId="56" fillId="0" borderId="0" xfId="9" applyNumberFormat="1" applyFont="1" applyFill="1" applyBorder="1" applyAlignment="1" applyProtection="1">
      <alignment vertical="center"/>
    </xf>
    <xf numFmtId="10" fontId="56" fillId="0" borderId="0" xfId="9" applyNumberFormat="1" applyFont="1" applyFill="1" applyBorder="1" applyAlignment="1" applyProtection="1">
      <alignment vertical="center"/>
    </xf>
    <xf numFmtId="10" fontId="32" fillId="43" borderId="0" xfId="9" applyNumberFormat="1" applyFont="1" applyFill="1" applyBorder="1" applyAlignment="1" applyProtection="1">
      <alignment vertical="center"/>
    </xf>
    <xf numFmtId="0" fontId="5" fillId="0" borderId="0" xfId="24"/>
    <xf numFmtId="0" fontId="114" fillId="0" borderId="0" xfId="24" applyFont="1" applyAlignment="1">
      <alignment horizontal="right" vertical="center"/>
    </xf>
    <xf numFmtId="0" fontId="153" fillId="0" borderId="0" xfId="24" applyFont="1" applyAlignment="1">
      <alignment horizontal="left" vertical="center"/>
    </xf>
    <xf numFmtId="0" fontId="153" fillId="0" borderId="0" xfId="24" applyFont="1" applyAlignment="1">
      <alignment horizontal="right" vertical="center"/>
    </xf>
    <xf numFmtId="0" fontId="32" fillId="32" borderId="0" xfId="24" applyFont="1" applyFill="1" applyBorder="1" applyAlignment="1">
      <alignment horizontal="center" vertical="center" wrapText="1"/>
    </xf>
    <xf numFmtId="0" fontId="31" fillId="32" borderId="0" xfId="24" applyFont="1" applyFill="1" applyBorder="1" applyAlignment="1">
      <alignment horizontal="center" vertical="center" wrapText="1"/>
    </xf>
    <xf numFmtId="0" fontId="39" fillId="32" borderId="0" xfId="24" applyFont="1" applyFill="1" applyBorder="1" applyAlignment="1">
      <alignment vertical="center" wrapText="1"/>
    </xf>
    <xf numFmtId="0" fontId="152" fillId="32" borderId="0" xfId="24" applyFont="1" applyFill="1" applyBorder="1" applyAlignment="1">
      <alignment horizontal="center" vertical="center" wrapText="1"/>
    </xf>
    <xf numFmtId="0" fontId="152" fillId="32" borderId="0" xfId="24" applyFont="1" applyFill="1" applyBorder="1" applyAlignment="1">
      <alignment horizontal="center" vertical="top" wrapText="1"/>
    </xf>
    <xf numFmtId="0" fontId="40" fillId="3" borderId="0" xfId="24" applyFont="1" applyFill="1" applyBorder="1" applyAlignment="1">
      <alignment vertical="center"/>
    </xf>
    <xf numFmtId="10" fontId="40" fillId="3" borderId="0" xfId="30" applyNumberFormat="1" applyFont="1" applyFill="1" applyBorder="1" applyAlignment="1">
      <alignment horizontal="center" vertical="center"/>
    </xf>
    <xf numFmtId="10" fontId="40" fillId="3" borderId="0" xfId="30" quotePrefix="1" applyNumberFormat="1" applyFont="1" applyFill="1" applyBorder="1" applyAlignment="1">
      <alignment horizontal="center" vertical="center"/>
    </xf>
    <xf numFmtId="0" fontId="49" fillId="0" borderId="0" xfId="24" applyFont="1" applyBorder="1" applyAlignment="1">
      <alignment horizontal="left" vertical="center"/>
    </xf>
    <xf numFmtId="10" fontId="40" fillId="0" borderId="0" xfId="30" applyNumberFormat="1" applyFont="1" applyFill="1" applyBorder="1" applyAlignment="1">
      <alignment horizontal="center" vertical="center"/>
    </xf>
    <xf numFmtId="0" fontId="122" fillId="0" borderId="0" xfId="24" applyFont="1" applyFill="1" applyBorder="1" applyAlignment="1">
      <alignment vertical="top"/>
    </xf>
    <xf numFmtId="0" fontId="122" fillId="0" borderId="0" xfId="24" applyFont="1" applyFill="1" applyBorder="1" applyAlignment="1">
      <alignment vertical="center"/>
    </xf>
    <xf numFmtId="0" fontId="99" fillId="0" borderId="0" xfId="24" applyFont="1" applyFill="1" applyBorder="1" applyAlignment="1">
      <alignment vertical="top"/>
    </xf>
    <xf numFmtId="0" fontId="160" fillId="0" borderId="0" xfId="24" applyFont="1" applyFill="1" applyBorder="1" applyAlignment="1">
      <alignment vertical="center"/>
    </xf>
    <xf numFmtId="0" fontId="114" fillId="0" borderId="0" xfId="24" applyFont="1" applyAlignment="1">
      <alignment horizontal="left" vertical="center"/>
    </xf>
    <xf numFmtId="0" fontId="40" fillId="32" borderId="0" xfId="24" applyFont="1" applyFill="1" applyBorder="1" applyAlignment="1">
      <alignment horizontal="center" vertical="center"/>
    </xf>
    <xf numFmtId="0" fontId="157" fillId="32" borderId="0" xfId="24" applyFont="1" applyFill="1" applyBorder="1" applyAlignment="1">
      <alignment horizontal="center" vertical="center"/>
    </xf>
    <xf numFmtId="0" fontId="52" fillId="6" borderId="0" xfId="24" applyFont="1" applyFill="1" applyBorder="1" applyAlignment="1">
      <alignment vertical="center"/>
    </xf>
    <xf numFmtId="3" fontId="52" fillId="6" borderId="0" xfId="24" applyNumberFormat="1" applyFont="1" applyFill="1" applyBorder="1" applyAlignment="1">
      <alignment vertical="center"/>
    </xf>
    <xf numFmtId="10" fontId="52" fillId="6" borderId="0" xfId="24" applyNumberFormat="1" applyFont="1" applyFill="1" applyBorder="1" applyAlignment="1">
      <alignment horizontal="right" vertical="center"/>
    </xf>
    <xf numFmtId="10" fontId="52" fillId="6" borderId="0" xfId="24" applyNumberFormat="1" applyFont="1" applyFill="1" applyBorder="1" applyAlignment="1">
      <alignment vertical="center"/>
    </xf>
    <xf numFmtId="0" fontId="52" fillId="6" borderId="0" xfId="24" applyFont="1" applyFill="1" applyBorder="1" applyAlignment="1">
      <alignment vertical="center" wrapText="1"/>
    </xf>
    <xf numFmtId="0" fontId="72" fillId="42" borderId="0" xfId="24" applyFont="1" applyFill="1" applyBorder="1" applyAlignment="1">
      <alignment vertical="center"/>
    </xf>
    <xf numFmtId="3" fontId="72" fillId="42" borderId="0" xfId="24" applyNumberFormat="1" applyFont="1" applyFill="1" applyBorder="1" applyAlignment="1">
      <alignment vertical="center"/>
    </xf>
    <xf numFmtId="10" fontId="72" fillId="42" borderId="0" xfId="24" applyNumberFormat="1" applyFont="1" applyFill="1" applyBorder="1" applyAlignment="1">
      <alignment vertical="center"/>
    </xf>
    <xf numFmtId="0" fontId="33" fillId="0" borderId="0" xfId="24" applyFont="1" applyAlignment="1">
      <alignment horizontal="left" vertical="center"/>
    </xf>
    <xf numFmtId="0" fontId="32" fillId="0" borderId="0" xfId="24" applyFont="1" applyAlignment="1">
      <alignment horizontal="left" vertical="center"/>
    </xf>
    <xf numFmtId="0" fontId="40" fillId="0" borderId="0" xfId="24" applyFont="1" applyFill="1" applyAlignment="1">
      <alignment horizontal="left" vertical="center" indent="1"/>
    </xf>
    <xf numFmtId="0" fontId="40" fillId="0" borderId="0" xfId="24" applyFont="1" applyFill="1" applyAlignment="1">
      <alignment horizontal="left" vertical="center" wrapText="1"/>
    </xf>
    <xf numFmtId="168" fontId="11" fillId="0" borderId="0" xfId="24" applyNumberFormat="1" applyFont="1" applyFill="1" applyAlignment="1">
      <alignment horizontal="right" vertical="center" indent="1"/>
    </xf>
    <xf numFmtId="10" fontId="11" fillId="0" borderId="0" xfId="30" applyNumberFormat="1" applyFont="1" applyFill="1" applyAlignment="1">
      <alignment horizontal="right" vertical="center" wrapText="1" indent="1"/>
    </xf>
    <xf numFmtId="0" fontId="121" fillId="0" borderId="0" xfId="24" applyFont="1" applyFill="1" applyAlignment="1">
      <alignment horizontal="right" vertical="center"/>
    </xf>
    <xf numFmtId="0" fontId="117" fillId="0" borderId="0" xfId="24" applyFont="1" applyAlignment="1">
      <alignment horizontal="right" vertical="center"/>
    </xf>
    <xf numFmtId="0" fontId="151" fillId="0" borderId="0" xfId="24" applyFont="1" applyFill="1" applyAlignment="1">
      <alignment horizontal="right" vertical="center"/>
    </xf>
    <xf numFmtId="0" fontId="149" fillId="0" borderId="0" xfId="24" applyFont="1"/>
    <xf numFmtId="0" fontId="32" fillId="32" borderId="0" xfId="24" applyFont="1" applyFill="1" applyBorder="1"/>
    <xf numFmtId="14" fontId="39" fillId="32" borderId="0" xfId="24" applyNumberFormat="1" applyFont="1" applyFill="1" applyBorder="1" applyAlignment="1">
      <alignment horizontal="center" vertical="center"/>
    </xf>
    <xf numFmtId="14" fontId="32" fillId="32" borderId="0" xfId="24" applyNumberFormat="1" applyFont="1" applyFill="1" applyBorder="1" applyAlignment="1">
      <alignment horizontal="center" vertical="center"/>
    </xf>
    <xf numFmtId="14" fontId="153" fillId="32" borderId="0" xfId="24" applyNumberFormat="1" applyFont="1" applyFill="1" applyBorder="1" applyAlignment="1">
      <alignment horizontal="center" vertical="center"/>
    </xf>
    <xf numFmtId="0" fontId="39" fillId="32" borderId="0" xfId="24" applyFont="1" applyFill="1" applyBorder="1" applyAlignment="1">
      <alignment horizontal="center" vertical="center" wrapText="1"/>
    </xf>
    <xf numFmtId="0" fontId="52" fillId="32" borderId="0" xfId="24" applyFont="1" applyFill="1" applyBorder="1" applyAlignment="1">
      <alignment horizontal="center" vertical="center" wrapText="1"/>
    </xf>
    <xf numFmtId="0" fontId="40" fillId="3" borderId="0" xfId="24" applyFont="1" applyFill="1" applyBorder="1" applyAlignment="1">
      <alignment horizontal="center" vertical="center"/>
    </xf>
    <xf numFmtId="3" fontId="40" fillId="3" borderId="0" xfId="24" applyNumberFormat="1" applyFont="1" applyFill="1" applyBorder="1" applyAlignment="1">
      <alignment horizontal="right" vertical="center" indent="2"/>
    </xf>
    <xf numFmtId="0" fontId="39" fillId="33" borderId="0" xfId="24" applyFont="1" applyFill="1" applyBorder="1" applyAlignment="1">
      <alignment horizontal="left" vertical="center" wrapText="1" indent="2"/>
    </xf>
    <xf numFmtId="3" fontId="39" fillId="33" borderId="0" xfId="24" applyNumberFormat="1" applyFont="1" applyFill="1" applyBorder="1" applyAlignment="1">
      <alignment horizontal="right" vertical="center" indent="2"/>
    </xf>
    <xf numFmtId="0" fontId="5" fillId="0" borderId="0" xfId="24" applyFill="1"/>
    <xf numFmtId="0" fontId="146" fillId="0" borderId="0" xfId="24" applyFont="1" applyFill="1" applyAlignment="1"/>
    <xf numFmtId="0" fontId="146" fillId="0" borderId="0" xfId="24" applyFont="1" applyFill="1" applyAlignment="1">
      <alignment vertical="center"/>
    </xf>
    <xf numFmtId="0" fontId="32" fillId="0" borderId="0" xfId="24" applyFont="1" applyAlignment="1">
      <alignment horizontal="right" vertical="center"/>
    </xf>
    <xf numFmtId="0" fontId="40" fillId="41" borderId="0" xfId="24" applyFont="1" applyFill="1" applyBorder="1" applyAlignment="1">
      <alignment horizontal="center" vertical="center"/>
    </xf>
    <xf numFmtId="0" fontId="232" fillId="41" borderId="0" xfId="24" applyFont="1" applyFill="1" applyBorder="1" applyAlignment="1">
      <alignment horizontal="center" vertical="center"/>
    </xf>
    <xf numFmtId="0" fontId="52" fillId="3" borderId="0" xfId="24" applyFont="1" applyFill="1" applyBorder="1" applyAlignment="1">
      <alignment vertical="center"/>
    </xf>
    <xf numFmtId="3" fontId="52" fillId="3" borderId="0" xfId="24" applyNumberFormat="1" applyFont="1" applyFill="1" applyBorder="1" applyAlignment="1">
      <alignment horizontal="right" vertical="center" indent="2"/>
    </xf>
    <xf numFmtId="10" fontId="52" fillId="3" borderId="0" xfId="24" applyNumberFormat="1" applyFont="1" applyFill="1" applyBorder="1" applyAlignment="1">
      <alignment vertical="center"/>
    </xf>
    <xf numFmtId="3" fontId="52" fillId="3" borderId="0" xfId="24" applyNumberFormat="1" applyFont="1" applyFill="1" applyBorder="1" applyAlignment="1">
      <alignment vertical="center"/>
    </xf>
    <xf numFmtId="10" fontId="52" fillId="3" borderId="0" xfId="24" applyNumberFormat="1" applyFont="1" applyFill="1" applyBorder="1" applyAlignment="1">
      <alignment horizontal="right" vertical="center"/>
    </xf>
    <xf numFmtId="0" fontId="34" fillId="42" borderId="0" xfId="24" applyFont="1" applyFill="1" applyBorder="1" applyAlignment="1">
      <alignment vertical="center"/>
    </xf>
    <xf numFmtId="3" fontId="34" fillId="42" borderId="0" xfId="24" applyNumberFormat="1" applyFont="1" applyFill="1" applyBorder="1" applyAlignment="1">
      <alignment horizontal="right" vertical="center" indent="2"/>
    </xf>
    <xf numFmtId="10" fontId="34" fillId="42" borderId="0" xfId="24" applyNumberFormat="1" applyFont="1" applyFill="1" applyBorder="1" applyAlignment="1">
      <alignment vertical="center"/>
    </xf>
    <xf numFmtId="3" fontId="34" fillId="42" borderId="0" xfId="24" applyNumberFormat="1" applyFont="1" applyFill="1" applyBorder="1" applyAlignment="1">
      <alignment vertical="center"/>
    </xf>
    <xf numFmtId="0" fontId="50" fillId="0" borderId="0" xfId="24" applyFont="1" applyAlignment="1">
      <alignment horizontal="left" vertical="center"/>
    </xf>
    <xf numFmtId="0" fontId="117" fillId="0" borderId="0" xfId="24" applyFont="1" applyFill="1" applyAlignment="1">
      <alignment vertical="center" wrapText="1"/>
    </xf>
    <xf numFmtId="0" fontId="117" fillId="0" borderId="0" xfId="24" applyFont="1" applyFill="1" applyAlignment="1">
      <alignment horizontal="center" vertical="center"/>
    </xf>
    <xf numFmtId="0" fontId="39" fillId="0" borderId="0" xfId="24" applyFont="1" applyFill="1" applyAlignment="1">
      <alignment horizontal="center" vertical="center" wrapText="1"/>
    </xf>
    <xf numFmtId="0" fontId="14" fillId="0" borderId="0" xfId="24" applyFont="1" applyAlignment="1">
      <alignment horizontal="left" vertical="center"/>
    </xf>
    <xf numFmtId="0" fontId="206" fillId="0" borderId="0" xfId="24" applyFont="1" applyAlignment="1">
      <alignment horizontal="left" vertical="center"/>
    </xf>
    <xf numFmtId="0" fontId="117" fillId="32" borderId="0" xfId="24" applyFont="1" applyFill="1" applyAlignment="1">
      <alignment horizontal="center" vertical="center"/>
    </xf>
    <xf numFmtId="0" fontId="153" fillId="32" borderId="0" xfId="24" applyFont="1" applyFill="1" applyAlignment="1">
      <alignment horizontal="center" vertical="center"/>
    </xf>
    <xf numFmtId="0" fontId="216" fillId="32" borderId="0" xfId="24" applyFont="1" applyFill="1" applyBorder="1" applyAlignment="1">
      <alignment horizontal="center" vertical="center" wrapText="1"/>
    </xf>
    <xf numFmtId="10" fontId="52" fillId="3" borderId="0" xfId="30" applyNumberFormat="1" applyFont="1" applyFill="1" applyBorder="1" applyAlignment="1" applyProtection="1">
      <alignment horizontal="center" vertical="center"/>
    </xf>
    <xf numFmtId="0" fontId="52" fillId="3" borderId="0" xfId="24" applyFont="1" applyFill="1" applyAlignment="1">
      <alignment vertical="center"/>
    </xf>
    <xf numFmtId="0" fontId="31" fillId="32" borderId="0" xfId="0" applyFont="1" applyFill="1" applyBorder="1" applyAlignment="1">
      <alignment horizontal="center" vertical="center" wrapText="1"/>
    </xf>
    <xf numFmtId="0" fontId="42" fillId="0" borderId="0" xfId="0" applyFont="1" applyFill="1" applyAlignment="1">
      <alignment horizontal="left" vertical="center"/>
    </xf>
    <xf numFmtId="0" fontId="14" fillId="0" borderId="0" xfId="0" applyFont="1" applyFill="1" applyAlignment="1">
      <alignment horizontal="left"/>
    </xf>
    <xf numFmtId="0" fontId="92" fillId="0" borderId="0" xfId="0" applyFont="1" applyFill="1" applyBorder="1" applyAlignment="1">
      <alignment vertical="center" wrapText="1"/>
    </xf>
    <xf numFmtId="3" fontId="40" fillId="0" borderId="0" xfId="1" applyNumberFormat="1" applyFont="1" applyFill="1" applyAlignment="1">
      <alignment horizontal="right" vertical="center"/>
    </xf>
    <xf numFmtId="10" fontId="52" fillId="0" borderId="0" xfId="1" applyNumberFormat="1" applyFont="1" applyFill="1" applyAlignment="1">
      <alignment horizontal="right" vertical="center"/>
    </xf>
    <xf numFmtId="10" fontId="39" fillId="33" borderId="0" xfId="0" applyNumberFormat="1" applyFont="1" applyFill="1" applyBorder="1" applyAlignment="1">
      <alignment horizontal="right" vertical="center" indent="1"/>
    </xf>
    <xf numFmtId="0" fontId="40" fillId="0" borderId="0" xfId="24" applyFont="1" applyFill="1" applyAlignment="1">
      <alignment horizontal="left" vertical="center"/>
    </xf>
    <xf numFmtId="10" fontId="40" fillId="3" borderId="0" xfId="4" applyNumberFormat="1" applyFont="1" applyFill="1" applyBorder="1" applyAlignment="1">
      <alignment horizontal="right" vertical="center" indent="2"/>
    </xf>
    <xf numFmtId="10" fontId="39" fillId="33" borderId="0" xfId="4" applyNumberFormat="1" applyFont="1" applyFill="1" applyBorder="1" applyAlignment="1">
      <alignment horizontal="right" vertical="center" indent="2"/>
    </xf>
    <xf numFmtId="0" fontId="38" fillId="32" borderId="0" xfId="24" applyFont="1" applyFill="1" applyAlignment="1">
      <alignment horizontal="center" vertical="center" wrapText="1"/>
    </xf>
    <xf numFmtId="10" fontId="110" fillId="3" borderId="0" xfId="4" applyNumberFormat="1" applyFont="1" applyFill="1" applyAlignment="1">
      <alignment vertical="center"/>
    </xf>
    <xf numFmtId="0" fontId="0" fillId="0" borderId="0" xfId="0"/>
    <xf numFmtId="4" fontId="92" fillId="0" borderId="0" xfId="0" applyNumberFormat="1" applyFont="1" applyAlignment="1">
      <alignment vertical="center"/>
    </xf>
    <xf numFmtId="0" fontId="94" fillId="0" borderId="0" xfId="0" applyFont="1" applyAlignment="1">
      <alignment vertical="center"/>
    </xf>
    <xf numFmtId="0" fontId="244" fillId="0" borderId="0" xfId="0" applyFont="1" applyAlignment="1">
      <alignment vertical="center"/>
    </xf>
    <xf numFmtId="3" fontId="4" fillId="0" borderId="0" xfId="0" applyNumberFormat="1" applyFont="1" applyFill="1" applyAlignment="1">
      <alignment vertical="center"/>
    </xf>
    <xf numFmtId="0" fontId="245" fillId="0" borderId="0" xfId="0" applyFont="1" applyAlignment="1">
      <alignment vertical="center"/>
    </xf>
    <xf numFmtId="10" fontId="110" fillId="0" borderId="0" xfId="0" applyNumberFormat="1" applyFont="1" applyAlignment="1">
      <alignment vertical="center"/>
    </xf>
    <xf numFmtId="0" fontId="164" fillId="0" borderId="0" xfId="0" applyFont="1" applyAlignment="1">
      <alignment horizontal="left" vertical="center" wrapText="1"/>
    </xf>
    <xf numFmtId="0" fontId="77" fillId="0" borderId="0" xfId="0" applyFont="1" applyAlignment="1">
      <alignment horizontal="left" vertical="center" wrapText="1"/>
    </xf>
    <xf numFmtId="0" fontId="32" fillId="3" borderId="0" xfId="20" applyFont="1" applyFill="1" applyBorder="1" applyAlignment="1">
      <alignment horizontal="center" vertical="center" wrapText="1"/>
    </xf>
    <xf numFmtId="0" fontId="48" fillId="0" borderId="0" xfId="3" applyFont="1" applyAlignment="1">
      <alignment vertical="center"/>
    </xf>
    <xf numFmtId="0" fontId="198" fillId="0" borderId="0" xfId="0" applyNumberFormat="1" applyFont="1" applyFill="1" applyBorder="1" applyAlignment="1">
      <alignment vertical="center"/>
    </xf>
    <xf numFmtId="0" fontId="213" fillId="0" borderId="0" xfId="0" applyNumberFormat="1" applyFont="1" applyFill="1" applyBorder="1" applyAlignment="1">
      <alignment vertical="center"/>
    </xf>
    <xf numFmtId="14" fontId="52" fillId="3" borderId="0" xfId="30" applyNumberFormat="1" applyFont="1" applyFill="1" applyBorder="1" applyAlignment="1" applyProtection="1">
      <alignment horizontal="right" vertical="center"/>
    </xf>
    <xf numFmtId="14" fontId="40" fillId="3" borderId="0" xfId="30" applyNumberFormat="1" applyFont="1" applyFill="1" applyBorder="1" applyAlignment="1">
      <alignment horizontal="right" vertical="center"/>
    </xf>
    <xf numFmtId="0" fontId="33" fillId="0" borderId="0" xfId="0" applyFont="1" applyFill="1" applyBorder="1" applyAlignment="1">
      <alignment horizontal="center" vertical="center" wrapText="1"/>
    </xf>
    <xf numFmtId="177" fontId="128" fillId="3" borderId="0" xfId="0" applyNumberFormat="1" applyFont="1" applyFill="1" applyBorder="1" applyAlignment="1">
      <alignment horizontal="right" vertical="center" indent="1"/>
    </xf>
    <xf numFmtId="0" fontId="128" fillId="3" borderId="0" xfId="0" applyFont="1" applyFill="1" applyBorder="1" applyAlignment="1">
      <alignment horizontal="left" vertical="center" wrapText="1" indent="2"/>
    </xf>
    <xf numFmtId="0" fontId="87" fillId="3" borderId="0" xfId="0" applyFont="1" applyFill="1" applyBorder="1" applyAlignment="1">
      <alignment vertical="center" wrapText="1"/>
    </xf>
    <xf numFmtId="0" fontId="63" fillId="13" borderId="0" xfId="3" applyFont="1" applyFill="1" applyBorder="1" applyAlignment="1">
      <alignment vertical="center"/>
    </xf>
    <xf numFmtId="0" fontId="31" fillId="11" borderId="0" xfId="0" applyFont="1" applyFill="1" applyBorder="1" applyAlignment="1" applyProtection="1">
      <alignment horizontal="center" vertical="center" wrapText="1"/>
      <protection locked="0"/>
    </xf>
    <xf numFmtId="0" fontId="114" fillId="0" borderId="0" xfId="0" applyFont="1" applyFill="1" applyAlignment="1">
      <alignment horizontal="right" vertical="center"/>
    </xf>
    <xf numFmtId="0" fontId="31" fillId="0" borderId="0" xfId="0"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3" fontId="50" fillId="0" borderId="0" xfId="19" applyNumberFormat="1" applyFont="1" applyFill="1" applyBorder="1" applyAlignment="1">
      <alignment horizontal="right" vertical="center" indent="1"/>
    </xf>
    <xf numFmtId="3" fontId="31" fillId="0" borderId="0" xfId="19" applyNumberFormat="1" applyFont="1" applyFill="1" applyBorder="1" applyAlignment="1">
      <alignment horizontal="right" vertical="center" indent="1"/>
    </xf>
    <xf numFmtId="0" fontId="110" fillId="0" borderId="0" xfId="0" applyFont="1"/>
    <xf numFmtId="0" fontId="213" fillId="0" borderId="0" xfId="0" applyFont="1" applyAlignment="1">
      <alignment vertical="center"/>
    </xf>
    <xf numFmtId="0" fontId="213" fillId="0" borderId="0" xfId="0" applyFont="1" applyFill="1" applyBorder="1" applyAlignment="1">
      <alignment horizontal="left" vertical="center"/>
    </xf>
    <xf numFmtId="0" fontId="40" fillId="4" borderId="0" xfId="3" applyFont="1" applyFill="1" applyBorder="1" applyAlignment="1">
      <alignment horizontal="left" vertical="center"/>
    </xf>
    <xf numFmtId="10" fontId="110" fillId="3" borderId="0" xfId="4" applyNumberFormat="1" applyFont="1" applyFill="1" applyAlignment="1">
      <alignment horizontal="right" vertical="center"/>
    </xf>
    <xf numFmtId="0" fontId="55" fillId="3" borderId="10" xfId="0" applyFont="1" applyFill="1" applyBorder="1" applyAlignment="1">
      <alignment horizontal="center" vertical="center" wrapText="1"/>
    </xf>
    <xf numFmtId="0" fontId="40" fillId="32" borderId="0" xfId="24" applyFont="1" applyFill="1" applyBorder="1" applyAlignment="1">
      <alignment horizontal="center" vertical="center" wrapText="1"/>
    </xf>
    <xf numFmtId="3" fontId="74" fillId="4" borderId="0" xfId="19" applyNumberFormat="1" applyFont="1" applyFill="1" applyBorder="1" applyAlignment="1">
      <alignment horizontal="right" vertical="center" indent="1"/>
    </xf>
    <xf numFmtId="0" fontId="39" fillId="12" borderId="0" xfId="3" applyFont="1" applyFill="1" applyBorder="1" applyAlignment="1">
      <alignment horizontal="center" vertical="center" wrapText="1"/>
    </xf>
    <xf numFmtId="0" fontId="17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4" fillId="3" borderId="0" xfId="0" applyFont="1" applyFill="1" applyBorder="1" applyAlignment="1">
      <alignment horizontal="left" vertical="center" wrapText="1" indent="1"/>
    </xf>
    <xf numFmtId="0" fontId="151" fillId="3" borderId="0" xfId="0" applyFont="1" applyFill="1" applyBorder="1" applyAlignment="1">
      <alignment horizontal="left" vertical="center" wrapText="1" indent="1"/>
    </xf>
    <xf numFmtId="0" fontId="111" fillId="3" borderId="0" xfId="0" applyFont="1" applyFill="1" applyBorder="1" applyAlignment="1">
      <alignment horizontal="center" vertical="center"/>
    </xf>
    <xf numFmtId="0" fontId="248"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2" fillId="3" borderId="0" xfId="0" applyFont="1" applyFill="1" applyBorder="1" applyAlignment="1">
      <alignment horizontal="center" vertical="center" wrapText="1"/>
    </xf>
    <xf numFmtId="0" fontId="113" fillId="3" borderId="0" xfId="0" applyFont="1" applyFill="1" applyBorder="1" applyAlignment="1">
      <alignment horizontal="center" vertical="center"/>
    </xf>
    <xf numFmtId="0" fontId="111" fillId="3" borderId="0" xfId="0" applyFont="1" applyFill="1" applyBorder="1" applyAlignment="1">
      <alignment horizontal="center" vertical="center" wrapText="1"/>
    </xf>
    <xf numFmtId="0" fontId="17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6" fillId="35" borderId="0" xfId="0" applyNumberFormat="1" applyFont="1" applyFill="1" applyBorder="1" applyAlignment="1">
      <alignment horizontal="center" vertical="center"/>
    </xf>
    <xf numFmtId="3" fontId="96" fillId="35" borderId="0" xfId="0" applyNumberFormat="1" applyFont="1" applyFill="1" applyBorder="1" applyAlignment="1">
      <alignment horizontal="center" vertical="center"/>
    </xf>
    <xf numFmtId="0" fontId="130" fillId="32" borderId="0" xfId="0" applyFont="1" applyFill="1" applyBorder="1" applyAlignment="1">
      <alignment horizontal="center" vertical="center" wrapText="1"/>
    </xf>
    <xf numFmtId="0" fontId="88" fillId="32" borderId="0" xfId="0" applyFont="1" applyFill="1" applyBorder="1" applyAlignment="1">
      <alignment horizontal="center" vertical="center" wrapText="1"/>
    </xf>
    <xf numFmtId="0" fontId="94" fillId="32" borderId="0" xfId="0" applyFont="1" applyFill="1" applyBorder="1" applyAlignment="1">
      <alignment horizontal="center" vertical="center" wrapText="1"/>
    </xf>
    <xf numFmtId="0" fontId="136"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26" fillId="9" borderId="0" xfId="0" applyFont="1" applyFill="1" applyBorder="1" applyAlignment="1">
      <alignment horizontal="left" vertical="center" wrapText="1"/>
    </xf>
    <xf numFmtId="0" fontId="92" fillId="9" borderId="0" xfId="0" applyFont="1" applyFill="1" applyBorder="1" applyAlignment="1">
      <alignment horizontal="left" vertical="center" wrapText="1"/>
    </xf>
    <xf numFmtId="0" fontId="88" fillId="9" borderId="0" xfId="0" applyFont="1" applyFill="1" applyBorder="1" applyAlignment="1">
      <alignment horizontal="left" vertical="center" wrapText="1"/>
    </xf>
    <xf numFmtId="0" fontId="126" fillId="9" borderId="0" xfId="0" applyFont="1" applyFill="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44" fillId="0" borderId="0" xfId="0" applyFont="1" applyFill="1" applyBorder="1" applyAlignment="1">
      <alignment horizontal="center" vertical="center" wrapText="1"/>
    </xf>
    <xf numFmtId="180" fontId="40" fillId="32" borderId="0" xfId="27" applyNumberFormat="1" applyFont="1" applyFill="1" applyBorder="1" applyAlignment="1" applyProtection="1">
      <alignment horizontal="center" vertical="center" wrapText="1"/>
      <protection locked="0"/>
    </xf>
    <xf numFmtId="180"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0" fillId="2" borderId="0" xfId="0" applyFont="1" applyFill="1" applyBorder="1" applyAlignment="1">
      <alignment horizontal="left" vertical="top" wrapText="1"/>
    </xf>
    <xf numFmtId="0" fontId="160" fillId="0" borderId="0" xfId="0" applyNumberFormat="1" applyFont="1" applyFill="1" applyBorder="1" applyAlignment="1">
      <alignment horizontal="left" vertical="top" wrapText="1"/>
    </xf>
    <xf numFmtId="0" fontId="92" fillId="0" borderId="0" xfId="0" applyFont="1" applyAlignment="1">
      <alignment horizontal="left" vertical="top" wrapText="1"/>
    </xf>
    <xf numFmtId="0" fontId="32" fillId="32" borderId="0" xfId="0" applyFont="1" applyFill="1" applyBorder="1" applyAlignment="1">
      <alignment horizontal="center" vertical="center" wrapText="1"/>
    </xf>
    <xf numFmtId="0" fontId="152" fillId="32" borderId="0" xfId="0" applyFont="1" applyFill="1" applyBorder="1" applyAlignment="1">
      <alignment horizontal="center" vertical="center"/>
    </xf>
    <xf numFmtId="0" fontId="152"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77" fillId="0" borderId="0" xfId="0" applyFont="1" applyFill="1" applyBorder="1" applyAlignment="1">
      <alignment horizontal="left" vertical="center" wrapText="1"/>
    </xf>
    <xf numFmtId="0" fontId="165" fillId="0" borderId="0" xfId="0" applyFont="1" applyFill="1" applyBorder="1" applyAlignment="1">
      <alignment horizontal="left" vertical="center" wrapText="1"/>
    </xf>
    <xf numFmtId="0" fontId="31" fillId="32" borderId="0" xfId="0" applyFont="1" applyFill="1" applyBorder="1" applyAlignment="1">
      <alignment horizontal="center" vertical="center" wrapText="1"/>
    </xf>
    <xf numFmtId="0" fontId="165" fillId="0" borderId="0" xfId="0" applyFont="1" applyFill="1" applyBorder="1" applyAlignment="1">
      <alignment horizontal="left" vertical="top" wrapText="1"/>
    </xf>
    <xf numFmtId="0" fontId="77" fillId="0" borderId="0" xfId="0" applyFont="1" applyFill="1" applyBorder="1" applyAlignment="1">
      <alignment horizontal="left"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52" fillId="32" borderId="0" xfId="0" applyFont="1" applyFill="1" applyAlignment="1">
      <alignment horizontal="center" vertical="center" wrapText="1"/>
    </xf>
    <xf numFmtId="0" fontId="39" fillId="32" borderId="0" xfId="0" applyFont="1" applyFill="1" applyAlignment="1">
      <alignment horizontal="center" vertical="center" wrapText="1"/>
    </xf>
    <xf numFmtId="0" fontId="14" fillId="32" borderId="0" xfId="0" applyFont="1" applyFill="1" applyAlignment="1">
      <alignment horizontal="center" vertical="center" wrapText="1"/>
    </xf>
    <xf numFmtId="14" fontId="39" fillId="32" borderId="0" xfId="0" applyNumberFormat="1" applyFont="1" applyFill="1" applyAlignment="1">
      <alignment horizontal="center" vertical="center" wrapText="1"/>
    </xf>
    <xf numFmtId="0" fontId="69" fillId="32" borderId="0" xfId="0" applyFont="1" applyFill="1" applyAlignment="1">
      <alignment horizontal="center" vertical="center"/>
    </xf>
    <xf numFmtId="14" fontId="14" fillId="32" borderId="0" xfId="0" applyNumberFormat="1" applyFont="1" applyFill="1" applyAlignment="1">
      <alignment horizontal="center" vertical="center" wrapText="1"/>
    </xf>
    <xf numFmtId="0" fontId="39" fillId="32" borderId="0" xfId="24" applyFont="1" applyFill="1" applyBorder="1" applyAlignment="1">
      <alignment horizontal="center" vertical="center" wrapText="1"/>
    </xf>
    <xf numFmtId="0" fontId="40" fillId="32" borderId="0" xfId="0" applyFont="1" applyFill="1" applyBorder="1" applyAlignment="1">
      <alignment horizontal="center" vertical="center"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0" fillId="32" borderId="0" xfId="0" applyFont="1" applyFill="1" applyAlignment="1">
      <alignment horizontal="center" vertical="center"/>
    </xf>
    <xf numFmtId="14" fontId="152"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6"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32" fillId="0" borderId="0" xfId="0" applyFont="1" applyFill="1" applyBorder="1" applyAlignment="1">
      <alignment horizontal="center" vertical="center" wrapText="1"/>
    </xf>
    <xf numFmtId="0" fontId="0" fillId="0" borderId="0" xfId="0" applyFill="1" applyAlignment="1">
      <alignment wrapText="1"/>
    </xf>
    <xf numFmtId="14" fontId="232" fillId="41" borderId="0" xfId="24" applyNumberFormat="1" applyFont="1" applyFill="1" applyBorder="1" applyAlignment="1">
      <alignment horizontal="center" vertical="center"/>
    </xf>
    <xf numFmtId="0" fontId="14" fillId="32" borderId="0" xfId="24" applyFont="1" applyFill="1" applyBorder="1" applyAlignment="1">
      <alignment horizontal="center" vertical="center" wrapText="1"/>
    </xf>
    <xf numFmtId="0" fontId="39" fillId="32" borderId="0" xfId="24" applyFont="1" applyFill="1" applyAlignment="1">
      <alignment horizontal="center" vertical="center"/>
    </xf>
    <xf numFmtId="0" fontId="31" fillId="0" borderId="0" xfId="0" applyFont="1" applyFill="1" applyAlignment="1">
      <alignment horizontal="center" vertical="center" wrapText="1"/>
    </xf>
    <xf numFmtId="0" fontId="40" fillId="41" borderId="0" xfId="24" applyFont="1" applyFill="1" applyBorder="1" applyAlignment="1">
      <alignment horizontal="center" vertical="center" wrapText="1"/>
    </xf>
    <xf numFmtId="0" fontId="23" fillId="41" borderId="0" xfId="24" applyFont="1" applyFill="1" applyBorder="1" applyAlignment="1">
      <alignment horizontal="center" vertical="center"/>
    </xf>
    <xf numFmtId="0" fontId="52"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xf>
    <xf numFmtId="14" fontId="237" fillId="41" borderId="0" xfId="24" applyNumberFormat="1" applyFont="1" applyFill="1" applyBorder="1" applyAlignment="1">
      <alignment horizontal="center" vertical="center"/>
    </xf>
    <xf numFmtId="0" fontId="237" fillId="41" borderId="0" xfId="24" applyFont="1" applyFill="1" applyBorder="1" applyAlignment="1">
      <alignment horizontal="center" vertical="center"/>
    </xf>
    <xf numFmtId="14" fontId="40" fillId="41" borderId="0" xfId="24" applyNumberFormat="1" applyFont="1" applyFill="1" applyBorder="1" applyAlignment="1">
      <alignment horizontal="center" vertical="center" wrapText="1"/>
    </xf>
    <xf numFmtId="0" fontId="40" fillId="32" borderId="0" xfId="24" applyFont="1" applyFill="1" applyBorder="1" applyAlignment="1">
      <alignment horizontal="center" vertical="center" wrapText="1"/>
    </xf>
    <xf numFmtId="14" fontId="230" fillId="41" borderId="0" xfId="24" applyNumberFormat="1" applyFont="1" applyFill="1" applyBorder="1" applyAlignment="1">
      <alignment horizontal="center" vertical="center"/>
    </xf>
    <xf numFmtId="0" fontId="0" fillId="3" borderId="1" xfId="0" applyFill="1" applyBorder="1" applyAlignment="1">
      <alignment horizontal="center" vertical="center"/>
    </xf>
    <xf numFmtId="0" fontId="0" fillId="3" borderId="3" xfId="0" applyFill="1" applyBorder="1" applyAlignment="1">
      <alignment horizontal="center" vertical="center"/>
    </xf>
    <xf numFmtId="0" fontId="18" fillId="3" borderId="1" xfId="0"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97" fillId="3" borderId="1" xfId="24" applyFont="1" applyFill="1" applyBorder="1" applyAlignment="1">
      <alignment horizontal="center" vertical="center"/>
    </xf>
    <xf numFmtId="0" fontId="97" fillId="3" borderId="2" xfId="24" applyFont="1" applyFill="1" applyBorder="1" applyAlignment="1">
      <alignment horizontal="center" vertical="center"/>
    </xf>
    <xf numFmtId="0" fontId="97" fillId="3" borderId="3" xfId="24" applyFont="1" applyFill="1" applyBorder="1" applyAlignment="1">
      <alignment horizontal="center" vertical="center"/>
    </xf>
    <xf numFmtId="0" fontId="69" fillId="0" borderId="0" xfId="24" applyFont="1" applyAlignment="1">
      <alignment horizontal="left" vertical="center" wrapText="1"/>
    </xf>
    <xf numFmtId="0" fontId="166" fillId="0" borderId="0" xfId="24" applyFont="1" applyAlignment="1">
      <alignment horizontal="left" vertical="center" wrapText="1"/>
    </xf>
    <xf numFmtId="0" fontId="69" fillId="0" borderId="0" xfId="24" applyFont="1" applyAlignment="1">
      <alignment horizontal="right" vertical="center" wrapText="1"/>
    </xf>
    <xf numFmtId="0" fontId="40" fillId="7" borderId="0" xfId="3" applyFont="1" applyFill="1" applyBorder="1" applyAlignment="1">
      <alignment horizontal="center" vertical="center" wrapText="1"/>
    </xf>
    <xf numFmtId="0" fontId="40" fillId="7" borderId="0" xfId="0" applyFont="1" applyFill="1" applyBorder="1" applyAlignment="1">
      <alignment horizontal="center" vertical="center" wrapText="1"/>
    </xf>
    <xf numFmtId="0" fontId="32" fillId="7" borderId="0" xfId="3" applyFont="1" applyFill="1" applyBorder="1" applyAlignment="1">
      <alignment horizontal="center" vertical="center" wrapText="1"/>
    </xf>
    <xf numFmtId="0" fontId="40" fillId="7" borderId="0" xfId="0" applyFont="1" applyFill="1" applyAlignment="1">
      <alignment horizontal="center" vertical="center" wrapText="1"/>
    </xf>
    <xf numFmtId="0" fontId="14" fillId="12" borderId="0" xfId="3" applyFont="1" applyFill="1" applyBorder="1" applyAlignment="1">
      <alignment horizontal="center" vertical="center" wrapText="1"/>
    </xf>
    <xf numFmtId="0" fontId="39"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7" fillId="16" borderId="0"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17" fillId="16" borderId="0" xfId="28" applyFont="1" applyFill="1" applyBorder="1" applyAlignment="1">
      <alignment horizontal="center" vertical="center" wrapText="1"/>
    </xf>
    <xf numFmtId="0" fontId="114" fillId="16" borderId="0" xfId="3" applyFont="1" applyFill="1" applyAlignment="1">
      <alignment horizontal="center" vertical="center"/>
    </xf>
    <xf numFmtId="0" fontId="114" fillId="16" borderId="7" xfId="3" applyFont="1" applyFill="1" applyBorder="1" applyAlignment="1">
      <alignment horizontal="center" vertical="center" wrapText="1"/>
    </xf>
    <xf numFmtId="0" fontId="114" fillId="16" borderId="1" xfId="3" applyFont="1" applyFill="1" applyBorder="1" applyAlignment="1">
      <alignment horizontal="center" vertical="center" wrapText="1"/>
    </xf>
    <xf numFmtId="0" fontId="114" fillId="16" borderId="2" xfId="3" applyFont="1" applyFill="1" applyBorder="1" applyAlignment="1">
      <alignment horizontal="center" vertical="center" wrapText="1"/>
    </xf>
    <xf numFmtId="0" fontId="114" fillId="16" borderId="3" xfId="3" applyFont="1" applyFill="1" applyBorder="1" applyAlignment="1">
      <alignment horizontal="center" vertical="center" wrapText="1"/>
    </xf>
    <xf numFmtId="0" fontId="117" fillId="16" borderId="5" xfId="3" applyFont="1" applyFill="1" applyBorder="1" applyAlignment="1">
      <alignment horizontal="center" vertical="center" wrapText="1"/>
    </xf>
    <xf numFmtId="0" fontId="117" fillId="16" borderId="9" xfId="3" applyFont="1" applyFill="1" applyBorder="1" applyAlignment="1">
      <alignment horizontal="center" vertical="center" wrapText="1"/>
    </xf>
    <xf numFmtId="0" fontId="117" fillId="0" borderId="0" xfId="0" applyFont="1" applyAlignment="1">
      <alignment horizontal="left" vertical="top" wrapText="1"/>
    </xf>
    <xf numFmtId="0" fontId="116" fillId="37" borderId="0" xfId="0" applyFont="1" applyFill="1" applyAlignment="1">
      <alignment horizontal="center" vertical="center"/>
    </xf>
    <xf numFmtId="0" fontId="39" fillId="11" borderId="0" xfId="0" applyFont="1" applyFill="1" applyBorder="1" applyAlignment="1">
      <alignment horizontal="center"/>
    </xf>
    <xf numFmtId="0" fontId="69" fillId="0" borderId="0" xfId="0" applyFont="1" applyBorder="1" applyAlignment="1">
      <alignment horizontal="center" vertical="center"/>
    </xf>
    <xf numFmtId="0" fontId="155"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4"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4" fillId="0" borderId="0" xfId="0" applyFont="1" applyAlignment="1">
      <alignment horizontal="left" vertical="center" wrapText="1"/>
    </xf>
    <xf numFmtId="0" fontId="164" fillId="0" borderId="0" xfId="0" applyFont="1" applyAlignment="1">
      <alignment horizontal="left" vertical="top" wrapText="1"/>
    </xf>
    <xf numFmtId="0" fontId="77"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6"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3"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7">
    <cellStyle name="Comma" xfId="1" builtinId="3"/>
    <cellStyle name="Comma 2" xfId="32" xr:uid="{00000000-0005-0000-0000-000001000000}"/>
    <cellStyle name="Comma_12 Tablica 14-Grafikon 4" xfId="11" xr:uid="{00000000-0005-0000-0000-000002000000}"/>
    <cellStyle name="Comma_16 Tablica 19" xfId="14" xr:uid="{00000000-0005-0000-0000-000003000000}"/>
    <cellStyle name="Comma_21 Tablice 22,23,23a,23b" xfId="17" xr:uid="{00000000-0005-0000-0000-000004000000}"/>
    <cellStyle name="Comma_4 Tablice 2,3" xfId="5" xr:uid="{00000000-0005-0000-0000-000005000000}"/>
    <cellStyle name="Comma_Mjesecni_zbrojni_11_09" xfId="16" xr:uid="{00000000-0005-0000-0000-000006000000}"/>
    <cellStyle name="Comma_OMF  članstvo, doprinosi, NAV" xfId="31" xr:uid="{00000000-0005-0000-0000-000007000000}"/>
    <cellStyle name="Comma_Sheet2" xfId="12" xr:uid="{00000000-0005-0000-0000-000008000000}"/>
    <cellStyle name="Hyperlink" xfId="2" builtinId="8"/>
    <cellStyle name="Normal" xfId="0" builtinId="0"/>
    <cellStyle name="Normal 2" xfId="24" xr:uid="{00000000-0005-0000-0000-00000B000000}"/>
    <cellStyle name="Normal 2 2" xfId="33" xr:uid="{00000000-0005-0000-0000-00000C000000}"/>
    <cellStyle name="Normal 2 2 2" xfId="36" xr:uid="{00000000-0005-0000-0000-00000D000000}"/>
    <cellStyle name="Normal 2 3" xfId="35" xr:uid="{00000000-0005-0000-0000-00000E000000}"/>
    <cellStyle name="Normal 3" xfId="25" xr:uid="{00000000-0005-0000-0000-00000F000000}"/>
    <cellStyle name="Normal 3 2 2" xfId="29" xr:uid="{00000000-0005-0000-0000-000010000000}"/>
    <cellStyle name="Normal 4" xfId="26" xr:uid="{00000000-0005-0000-0000-000011000000}"/>
    <cellStyle name="Normal_12 Tablica 14-Grafikon 4" xfId="10" xr:uid="{00000000-0005-0000-0000-000012000000}"/>
    <cellStyle name="Normal_4 Tablice 2,3" xfId="6" xr:uid="{00000000-0005-0000-0000-000013000000}"/>
    <cellStyle name="Normal_47 Tablica 25" xfId="19" xr:uid="{00000000-0005-0000-0000-000014000000}"/>
    <cellStyle name="Normal_48 Tablice 26,27,28" xfId="21" xr:uid="{00000000-0005-0000-0000-000015000000}"/>
    <cellStyle name="Normal_6 Tablice 6,7" xfId="7" xr:uid="{00000000-0005-0000-0000-000016000000}"/>
    <cellStyle name="Normal_7 Tablica-Grafikon 2" xfId="8" xr:uid="{00000000-0005-0000-0000-000017000000}"/>
    <cellStyle name="Normal_9 Tablica 11" xfId="9" xr:uid="{00000000-0005-0000-0000-000018000000}"/>
    <cellStyle name="Normal_agbilanca_311206" xfId="23" xr:uid="{00000000-0005-0000-0000-000019000000}"/>
    <cellStyle name="Normal_mi predložak" xfId="15" xr:uid="{00000000-0005-0000-0000-00001A000000}"/>
    <cellStyle name="Normal_novozami1" xfId="3" xr:uid="{00000000-0005-0000-0000-00001B000000}"/>
    <cellStyle name="Normal_novozami1 2 2" xfId="28" xr:uid="{00000000-0005-0000-0000-00001C000000}"/>
    <cellStyle name="Normal_OMF  članstvo, doprinosi, NAV" xfId="27" xr:uid="{00000000-0005-0000-0000-00001D000000}"/>
    <cellStyle name="Normal_Sheet1" xfId="20" xr:uid="{00000000-0005-0000-0000-00001E000000}"/>
    <cellStyle name="Normal_Sheet2" xfId="18" xr:uid="{00000000-0005-0000-0000-00001F000000}"/>
    <cellStyle name="Normal_Sheet2_13 Tablica 15" xfId="13" xr:uid="{00000000-0005-0000-0000-000020000000}"/>
    <cellStyle name="Normal_ugovori" xfId="22" xr:uid="{00000000-0005-0000-0000-000021000000}"/>
    <cellStyle name="Obično_ik" xfId="34" xr:uid="{00000000-0005-0000-0000-000022000000}"/>
    <cellStyle name="Per cent" xfId="4" builtinId="5"/>
    <cellStyle name="Percent 2" xfId="30" xr:uid="{00000000-0005-0000-0000-000024000000}"/>
  </cellStyles>
  <dxfs count="0"/>
  <tableStyles count="0" defaultTableStyle="TableStyleMedium2" defaultPivotStyle="PivotStyleMedium9"/>
  <colors>
    <mruColors>
      <color rgb="FF0000FF"/>
      <color rgb="FFF8FAF4"/>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295275</xdr:colOff>
      <xdr:row>7</xdr:row>
      <xdr:rowOff>95251</xdr:rowOff>
    </xdr:from>
    <xdr:to>
      <xdr:col>6</xdr:col>
      <xdr:colOff>255852</xdr:colOff>
      <xdr:row>15</xdr:row>
      <xdr:rowOff>19051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476375" y="1581151"/>
          <a:ext cx="2322777" cy="1447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11/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C109">
            <v>5</v>
          </cell>
          <cell r="D109">
            <v>11</v>
          </cell>
          <cell r="E109">
            <v>6</v>
          </cell>
          <cell r="F109">
            <v>5150111.82</v>
          </cell>
          <cell r="G109">
            <v>47781620.990000002</v>
          </cell>
          <cell r="H109">
            <v>619227317.36000001</v>
          </cell>
          <cell r="I109">
            <v>1399133793.3699999</v>
          </cell>
          <cell r="J109">
            <v>14837057660.85</v>
          </cell>
          <cell r="K109">
            <v>155571450.64124143</v>
          </cell>
          <cell r="L109">
            <v>17924453.780000001</v>
          </cell>
          <cell r="M109">
            <v>0</v>
          </cell>
          <cell r="N109">
            <v>0</v>
          </cell>
          <cell r="O109">
            <v>0</v>
          </cell>
          <cell r="P109">
            <v>2362062.5</v>
          </cell>
          <cell r="Q109">
            <v>0</v>
          </cell>
          <cell r="R109">
            <v>3884281.2800000003</v>
          </cell>
          <cell r="S109">
            <v>179742248.20124143</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4"/>
      <c r="B1" s="645"/>
      <c r="C1" s="645"/>
      <c r="D1" s="645"/>
      <c r="E1" s="645"/>
      <c r="F1" s="645"/>
      <c r="G1" s="645"/>
      <c r="H1" s="645"/>
      <c r="I1" s="645"/>
    </row>
    <row r="2" spans="1:9" ht="18">
      <c r="A2" s="1105" t="s">
        <v>1503</v>
      </c>
      <c r="B2" s="1105"/>
      <c r="C2" s="1105"/>
      <c r="D2" s="1105"/>
      <c r="E2" s="1105"/>
      <c r="F2" s="1105"/>
      <c r="G2" s="1105"/>
      <c r="H2" s="1105"/>
      <c r="I2" s="1105"/>
    </row>
    <row r="3" spans="1:9" ht="16.5">
      <c r="A3" s="1106" t="s">
        <v>1504</v>
      </c>
      <c r="B3" s="1106"/>
      <c r="C3" s="1106"/>
      <c r="D3" s="1106"/>
      <c r="E3" s="1106"/>
      <c r="F3" s="1106"/>
      <c r="G3" s="1106"/>
      <c r="H3" s="1106"/>
      <c r="I3" s="1106"/>
    </row>
    <row r="4" spans="1:9" ht="16.5">
      <c r="A4" s="1106"/>
      <c r="B4" s="1106"/>
      <c r="C4" s="1106"/>
      <c r="D4" s="1106"/>
      <c r="E4" s="1106"/>
      <c r="F4" s="1106"/>
      <c r="G4" s="1106"/>
      <c r="H4" s="1106"/>
      <c r="I4" s="1106"/>
    </row>
    <row r="5" spans="1:9" ht="15" customHeight="1">
      <c r="A5" s="646"/>
      <c r="B5" s="646"/>
      <c r="C5" s="646"/>
      <c r="D5" s="646"/>
      <c r="E5" s="646"/>
      <c r="F5" s="646"/>
      <c r="G5" s="646"/>
      <c r="H5" s="646"/>
      <c r="I5" s="646"/>
    </row>
    <row r="6" spans="1:9" ht="15" customHeight="1">
      <c r="A6" s="1107" t="s">
        <v>1660</v>
      </c>
      <c r="B6" s="1108"/>
      <c r="C6" s="1108"/>
      <c r="D6" s="1108"/>
      <c r="E6" s="1108"/>
      <c r="F6" s="1108"/>
      <c r="G6" s="1108"/>
      <c r="H6" s="1108"/>
      <c r="I6" s="1108"/>
    </row>
    <row r="7" spans="1:9">
      <c r="A7" s="653"/>
      <c r="B7" s="653"/>
      <c r="C7" s="653"/>
      <c r="D7" s="653"/>
      <c r="E7" s="653"/>
      <c r="F7" s="653"/>
      <c r="G7" s="653"/>
      <c r="H7" s="653"/>
      <c r="I7" s="653"/>
    </row>
    <row r="8" spans="1:9">
      <c r="A8" s="647"/>
      <c r="B8" s="647"/>
      <c r="C8" s="647"/>
      <c r="D8" s="647"/>
      <c r="E8" s="647"/>
      <c r="F8" s="647"/>
      <c r="G8" s="647"/>
      <c r="H8" s="647"/>
      <c r="I8" s="647"/>
    </row>
    <row r="9" spans="1:9">
      <c r="A9" s="1107"/>
      <c r="B9" s="1108"/>
      <c r="C9" s="1108"/>
      <c r="D9" s="1108"/>
      <c r="E9" s="1108"/>
      <c r="F9" s="1108"/>
      <c r="G9" s="1108"/>
      <c r="H9" s="1108"/>
      <c r="I9" s="1108"/>
    </row>
    <row r="10" spans="1:9">
      <c r="A10" s="648"/>
      <c r="B10" s="648"/>
      <c r="C10" s="648"/>
      <c r="D10" s="648"/>
      <c r="E10" s="648"/>
      <c r="F10" s="648"/>
      <c r="G10" s="648"/>
      <c r="H10" s="648"/>
      <c r="I10" s="648"/>
    </row>
    <row r="11" spans="1:9">
      <c r="A11" s="648"/>
      <c r="B11" s="648"/>
      <c r="C11" s="648"/>
      <c r="D11" s="648"/>
      <c r="E11" s="648"/>
      <c r="F11" s="648"/>
      <c r="G11" s="648"/>
      <c r="H11" s="648"/>
      <c r="I11" s="648"/>
    </row>
    <row r="12" spans="1:9">
      <c r="A12" s="648"/>
      <c r="B12" s="648"/>
      <c r="C12" s="648"/>
      <c r="D12" s="648"/>
      <c r="E12" s="648"/>
      <c r="F12" s="648"/>
      <c r="G12" s="648"/>
      <c r="H12" s="648"/>
      <c r="I12" s="648"/>
    </row>
    <row r="13" spans="1:9">
      <c r="A13" s="648"/>
      <c r="B13" s="648"/>
      <c r="C13" s="648"/>
      <c r="D13" s="648"/>
      <c r="E13" s="648"/>
      <c r="F13" s="648"/>
      <c r="G13" s="648"/>
      <c r="H13" s="648"/>
      <c r="I13" s="648"/>
    </row>
    <row r="14" spans="1:9">
      <c r="A14" s="648"/>
      <c r="B14" s="648"/>
      <c r="C14" s="648"/>
      <c r="D14" s="648"/>
      <c r="E14" s="648"/>
      <c r="F14" s="648"/>
      <c r="G14" s="648"/>
      <c r="H14" s="648"/>
      <c r="I14" s="648"/>
    </row>
    <row r="15" spans="1:9">
      <c r="A15" s="648"/>
      <c r="B15" s="648"/>
      <c r="C15" s="648"/>
      <c r="D15" s="648"/>
      <c r="E15" s="648"/>
      <c r="F15" s="648"/>
      <c r="G15" s="648"/>
      <c r="H15" s="648"/>
      <c r="I15" s="648"/>
    </row>
    <row r="16" spans="1:9">
      <c r="A16" s="648"/>
      <c r="B16" s="648"/>
      <c r="C16" s="648"/>
      <c r="D16" s="648"/>
      <c r="E16" s="648"/>
      <c r="F16" s="648"/>
      <c r="G16" s="648"/>
      <c r="H16" s="648"/>
      <c r="I16" s="648"/>
    </row>
    <row r="17" spans="1:9">
      <c r="A17" s="648"/>
      <c r="B17" s="648"/>
      <c r="C17" s="648"/>
      <c r="D17" s="648"/>
      <c r="E17" s="648"/>
      <c r="F17" s="648"/>
      <c r="G17" s="648"/>
      <c r="H17" s="648"/>
      <c r="I17" s="648"/>
    </row>
    <row r="18" spans="1:9" ht="30">
      <c r="A18" s="1109" t="s">
        <v>0</v>
      </c>
      <c r="B18" s="1109"/>
      <c r="C18" s="1109"/>
      <c r="D18" s="1109"/>
      <c r="E18" s="1109"/>
      <c r="F18" s="1109"/>
      <c r="G18" s="1109"/>
      <c r="H18" s="1109"/>
      <c r="I18" s="1109"/>
    </row>
    <row r="19" spans="1:9" ht="18.75" customHeight="1">
      <c r="A19" s="649"/>
      <c r="B19" s="649"/>
      <c r="C19" s="649"/>
      <c r="D19" s="649"/>
      <c r="E19" s="649"/>
      <c r="F19" s="649"/>
      <c r="G19" s="649"/>
      <c r="H19" s="649"/>
      <c r="I19" s="649"/>
    </row>
    <row r="20" spans="1:9" ht="18.75" customHeight="1">
      <c r="A20" s="1110" t="s">
        <v>1658</v>
      </c>
      <c r="B20" s="1110"/>
      <c r="C20" s="1110"/>
      <c r="D20" s="1110"/>
      <c r="E20" s="1110"/>
      <c r="F20" s="1110"/>
      <c r="G20" s="1110"/>
      <c r="H20" s="1110"/>
      <c r="I20" s="1110"/>
    </row>
    <row r="21" spans="1:9" ht="18.75" customHeight="1">
      <c r="A21" s="650"/>
      <c r="B21" s="650"/>
      <c r="C21" s="650"/>
      <c r="D21" s="650"/>
      <c r="E21" s="650"/>
      <c r="F21" s="650"/>
      <c r="G21" s="650"/>
      <c r="H21" s="650"/>
      <c r="I21" s="650"/>
    </row>
    <row r="22" spans="1:9" ht="26.25" customHeight="1">
      <c r="A22" s="1111" t="s">
        <v>1</v>
      </c>
      <c r="B22" s="1111"/>
      <c r="C22" s="1111"/>
      <c r="D22" s="1111"/>
      <c r="E22" s="1111"/>
      <c r="F22" s="1111"/>
      <c r="G22" s="1111"/>
      <c r="H22" s="1111"/>
      <c r="I22" s="1111"/>
    </row>
    <row r="23" spans="1:9" ht="18.75">
      <c r="A23" s="651"/>
      <c r="B23" s="651"/>
      <c r="C23" s="651"/>
      <c r="D23" s="651"/>
      <c r="E23" s="651"/>
      <c r="F23" s="651"/>
      <c r="G23" s="651"/>
      <c r="H23" s="651"/>
      <c r="I23" s="651"/>
    </row>
    <row r="24" spans="1:9" ht="18.75" customHeight="1">
      <c r="A24" s="1101" t="s">
        <v>1659</v>
      </c>
      <c r="B24" s="1101"/>
      <c r="C24" s="1101"/>
      <c r="D24" s="1101"/>
      <c r="E24" s="1101"/>
      <c r="F24" s="1101"/>
      <c r="G24" s="1101"/>
      <c r="H24" s="1101"/>
      <c r="I24" s="1101"/>
    </row>
    <row r="25" spans="1:9">
      <c r="A25" s="648"/>
      <c r="B25" s="648"/>
      <c r="C25" s="648"/>
      <c r="D25" s="648"/>
      <c r="E25" s="648"/>
      <c r="F25" s="648"/>
      <c r="G25" s="648"/>
      <c r="H25" s="648"/>
      <c r="I25" s="648"/>
    </row>
    <row r="26" spans="1:9">
      <c r="A26" s="648"/>
      <c r="B26" s="648"/>
      <c r="C26" s="648"/>
      <c r="D26" s="648"/>
      <c r="E26" s="648"/>
      <c r="F26" s="648"/>
      <c r="G26" s="648"/>
      <c r="H26" s="648"/>
      <c r="I26" s="648"/>
    </row>
    <row r="27" spans="1:9">
      <c r="A27" s="648"/>
      <c r="B27" s="648"/>
      <c r="C27" s="648"/>
      <c r="D27" s="648"/>
      <c r="E27" s="648"/>
      <c r="F27" s="648"/>
      <c r="G27" s="648"/>
      <c r="H27" s="648"/>
      <c r="I27" s="648"/>
    </row>
    <row r="28" spans="1:9">
      <c r="A28" s="648"/>
      <c r="B28" s="648"/>
      <c r="C28" s="648"/>
      <c r="D28" s="648"/>
      <c r="E28" s="648"/>
      <c r="F28" s="648"/>
      <c r="G28" s="648"/>
      <c r="H28" s="648"/>
      <c r="I28" s="648"/>
    </row>
    <row r="29" spans="1:9">
      <c r="A29" s="648"/>
      <c r="B29" s="648"/>
      <c r="C29" s="648"/>
      <c r="D29" s="648"/>
      <c r="E29" s="648"/>
      <c r="F29" s="648"/>
      <c r="G29" s="648"/>
      <c r="H29" s="648"/>
      <c r="I29" s="648"/>
    </row>
    <row r="30" spans="1:9">
      <c r="A30" s="648"/>
      <c r="B30" s="648"/>
      <c r="C30" s="648"/>
      <c r="D30" s="648"/>
      <c r="E30" s="648"/>
      <c r="F30" s="648"/>
      <c r="G30" s="648"/>
      <c r="H30" s="648"/>
      <c r="I30" s="648"/>
    </row>
    <row r="31" spans="1:9">
      <c r="A31" s="648"/>
      <c r="B31" s="648"/>
      <c r="C31" s="648"/>
      <c r="D31" s="648"/>
      <c r="E31" s="648"/>
      <c r="F31" s="648"/>
      <c r="G31" s="648"/>
      <c r="H31" s="648"/>
      <c r="I31" s="648"/>
    </row>
    <row r="32" spans="1:9">
      <c r="A32" s="648"/>
      <c r="B32" s="648"/>
      <c r="C32" s="648"/>
      <c r="D32" s="648"/>
      <c r="E32" s="648"/>
      <c r="F32" s="648"/>
      <c r="G32" s="648"/>
      <c r="H32" s="648"/>
      <c r="I32" s="648"/>
    </row>
    <row r="33" spans="1:9">
      <c r="A33" s="648"/>
      <c r="B33" s="648"/>
      <c r="C33" s="648"/>
      <c r="D33" s="648"/>
      <c r="E33" s="648"/>
      <c r="F33" s="648"/>
      <c r="G33" s="648"/>
      <c r="H33" s="648"/>
      <c r="I33" s="648"/>
    </row>
    <row r="34" spans="1:9">
      <c r="A34" s="648"/>
      <c r="B34" s="648"/>
      <c r="C34" s="648"/>
      <c r="D34" s="648"/>
      <c r="E34" s="648"/>
      <c r="F34" s="648"/>
      <c r="G34" s="648"/>
      <c r="H34" s="648"/>
      <c r="I34" s="648"/>
    </row>
    <row r="35" spans="1:9">
      <c r="A35" s="648"/>
      <c r="B35" s="648"/>
      <c r="C35" s="648"/>
      <c r="D35" s="648"/>
      <c r="E35" s="648"/>
      <c r="F35" s="648"/>
      <c r="G35" s="648"/>
      <c r="H35" s="648"/>
      <c r="I35" s="648"/>
    </row>
    <row r="36" spans="1:9">
      <c r="A36" s="1102"/>
      <c r="B36" s="1102"/>
      <c r="C36" s="1102"/>
      <c r="D36" s="1102"/>
      <c r="E36" s="1102"/>
      <c r="F36" s="1102"/>
      <c r="G36" s="1102"/>
      <c r="H36" s="1102"/>
      <c r="I36" s="1102"/>
    </row>
    <row r="37" spans="1:9" ht="50.25" customHeight="1">
      <c r="A37" s="1103" t="s">
        <v>2</v>
      </c>
      <c r="B37" s="1103"/>
      <c r="C37" s="1103"/>
      <c r="D37" s="1103"/>
      <c r="E37" s="1103"/>
      <c r="F37" s="1103"/>
      <c r="G37" s="1103"/>
      <c r="H37" s="1103"/>
      <c r="I37" s="1103"/>
    </row>
    <row r="38" spans="1:9">
      <c r="A38" s="652"/>
      <c r="B38" s="652"/>
      <c r="C38" s="652"/>
      <c r="D38" s="652"/>
      <c r="E38" s="652"/>
      <c r="F38" s="652"/>
      <c r="G38" s="652"/>
      <c r="H38" s="652"/>
      <c r="I38" s="652"/>
    </row>
    <row r="39" spans="1:9" ht="65.25" customHeight="1">
      <c r="A39" s="1104" t="s">
        <v>3</v>
      </c>
      <c r="B39" s="1104"/>
      <c r="C39" s="1104"/>
      <c r="D39" s="1104"/>
      <c r="E39" s="1104"/>
      <c r="F39" s="1104"/>
      <c r="G39" s="1104"/>
      <c r="H39" s="1104"/>
      <c r="I39" s="1104"/>
    </row>
    <row r="40" spans="1:9">
      <c r="A40" s="653"/>
      <c r="B40" s="653"/>
      <c r="C40" s="653"/>
      <c r="D40" s="653"/>
      <c r="E40" s="653"/>
      <c r="F40" s="653"/>
      <c r="G40" s="653"/>
      <c r="H40" s="653"/>
      <c r="I40" s="653"/>
    </row>
  </sheetData>
  <mergeCells count="12">
    <mergeCell ref="A24:I24"/>
    <mergeCell ref="A36:I36"/>
    <mergeCell ref="A37:I37"/>
    <mergeCell ref="A39:I39"/>
    <mergeCell ref="A2:I2"/>
    <mergeCell ref="A4:I4"/>
    <mergeCell ref="A9:I9"/>
    <mergeCell ref="A18:I18"/>
    <mergeCell ref="A20:I20"/>
    <mergeCell ref="A22:I22"/>
    <mergeCell ref="A3:I3"/>
    <mergeCell ref="A6:I6"/>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10.28515625" bestFit="1" customWidth="1"/>
    <col min="6" max="6" width="10" customWidth="1"/>
    <col min="7" max="7" width="11" customWidth="1"/>
    <col min="10" max="10" width="9.85546875" bestFit="1" customWidth="1"/>
  </cols>
  <sheetData>
    <row r="1" spans="1:8" ht="12.75" customHeight="1">
      <c r="A1" s="151" t="s">
        <v>642</v>
      </c>
      <c r="G1" s="137" t="str">
        <f>Naslovnica!A20</f>
        <v>Svibanj 2024.</v>
      </c>
    </row>
    <row r="2" spans="1:8" ht="12.75" customHeight="1">
      <c r="A2" s="522" t="s">
        <v>901</v>
      </c>
      <c r="G2" s="524" t="str">
        <f>Naslovnica!A24</f>
        <v>May 2024</v>
      </c>
    </row>
    <row r="3" spans="1:8" ht="12.75" customHeight="1"/>
    <row r="4" spans="1:8" ht="12.75" customHeight="1">
      <c r="F4" s="72"/>
      <c r="G4" s="13" t="s">
        <v>1381</v>
      </c>
    </row>
    <row r="5" spans="1:8" ht="19.5" customHeight="1">
      <c r="A5" s="1165" t="s">
        <v>1067</v>
      </c>
      <c r="B5" s="1166" t="s">
        <v>534</v>
      </c>
      <c r="C5" s="1166"/>
      <c r="D5" s="1166"/>
      <c r="E5" s="1166"/>
      <c r="F5" s="1166"/>
      <c r="G5" s="1166"/>
    </row>
    <row r="6" spans="1:8" ht="26.25" customHeight="1">
      <c r="A6" s="1165"/>
      <c r="B6" s="1141" t="str">
        <f>Naslovnica!A20</f>
        <v>Svibanj 2024.</v>
      </c>
      <c r="C6" s="1167"/>
      <c r="D6" s="1168" t="s">
        <v>17</v>
      </c>
      <c r="E6" s="1168"/>
      <c r="F6" s="1169" t="s">
        <v>220</v>
      </c>
      <c r="G6" s="1169"/>
    </row>
    <row r="7" spans="1:8">
      <c r="A7" s="1165"/>
      <c r="B7" s="1139" t="str">
        <f>Naslovnica!A24</f>
        <v>May 2024</v>
      </c>
      <c r="C7" s="1170"/>
      <c r="D7" s="1171" t="s">
        <v>45</v>
      </c>
      <c r="E7" s="1171"/>
      <c r="F7" s="1171" t="s">
        <v>51</v>
      </c>
      <c r="G7" s="1171"/>
    </row>
    <row r="8" spans="1:8">
      <c r="A8" s="1165"/>
      <c r="B8" s="678" t="s">
        <v>27</v>
      </c>
      <c r="C8" s="678" t="s">
        <v>28</v>
      </c>
      <c r="D8" s="667" t="s">
        <v>1064</v>
      </c>
      <c r="E8" s="667" t="s">
        <v>143</v>
      </c>
      <c r="F8" s="667" t="s">
        <v>1064</v>
      </c>
      <c r="G8" s="667" t="s">
        <v>143</v>
      </c>
    </row>
    <row r="9" spans="1:8">
      <c r="A9" s="1165"/>
      <c r="B9" s="679" t="s">
        <v>29</v>
      </c>
      <c r="C9" s="679" t="s">
        <v>30</v>
      </c>
      <c r="D9" s="694" t="s">
        <v>1065</v>
      </c>
      <c r="E9" s="694" t="s">
        <v>144</v>
      </c>
      <c r="F9" s="694" t="s">
        <v>1065</v>
      </c>
      <c r="G9" s="694" t="s">
        <v>144</v>
      </c>
    </row>
    <row r="10" spans="1:8">
      <c r="A10" s="371" t="s">
        <v>33</v>
      </c>
      <c r="B10" s="372">
        <v>147424.3125</v>
      </c>
      <c r="C10" s="373">
        <v>0.13521997781102837</v>
      </c>
      <c r="D10" s="797">
        <v>1174.7693399999989</v>
      </c>
      <c r="E10" s="374">
        <v>8.0326359632780786E-3</v>
      </c>
      <c r="F10" s="375">
        <v>4168.3035200000159</v>
      </c>
      <c r="G10" s="374">
        <v>2.9096884309976589E-2</v>
      </c>
      <c r="H10" s="52"/>
    </row>
    <row r="11" spans="1:8">
      <c r="A11" s="371" t="s">
        <v>34</v>
      </c>
      <c r="B11" s="372">
        <v>369478.09760000004</v>
      </c>
      <c r="C11" s="373">
        <v>0.3388913220072366</v>
      </c>
      <c r="D11" s="798">
        <v>3039.030550000025</v>
      </c>
      <c r="E11" s="374">
        <v>8.2934130753731239E-3</v>
      </c>
      <c r="F11" s="375">
        <v>15250.920000000042</v>
      </c>
      <c r="G11" s="374">
        <v>4.305406519999333E-2</v>
      </c>
      <c r="H11" s="52"/>
    </row>
    <row r="12" spans="1:8">
      <c r="A12" s="371" t="s">
        <v>210</v>
      </c>
      <c r="B12" s="372">
        <v>11245.034810000001</v>
      </c>
      <c r="C12" s="373">
        <v>1.0314128868618206E-2</v>
      </c>
      <c r="D12" s="798">
        <v>215.74634999999944</v>
      </c>
      <c r="E12" s="374">
        <v>1.956122108714875E-2</v>
      </c>
      <c r="F12" s="375">
        <v>1484.7411800000009</v>
      </c>
      <c r="G12" s="374">
        <v>0.15212054434882827</v>
      </c>
    </row>
    <row r="13" spans="1:8">
      <c r="A13" s="371" t="s">
        <v>211</v>
      </c>
      <c r="B13" s="372">
        <v>5533.2052000000003</v>
      </c>
      <c r="C13" s="373">
        <v>5.0751458268992562E-3</v>
      </c>
      <c r="D13" s="798">
        <v>110.54704000000038</v>
      </c>
      <c r="E13" s="374">
        <v>2.0386134758677121E-2</v>
      </c>
      <c r="F13" s="375">
        <v>503.29853999999978</v>
      </c>
      <c r="G13" s="374">
        <v>0.10006120869050084</v>
      </c>
      <c r="H13" s="1066"/>
    </row>
    <row r="14" spans="1:8">
      <c r="A14" s="371" t="s">
        <v>46</v>
      </c>
      <c r="B14" s="372">
        <v>75975.941980000003</v>
      </c>
      <c r="C14" s="373">
        <v>6.9686370005677178E-2</v>
      </c>
      <c r="D14" s="798">
        <v>771.31455999999889</v>
      </c>
      <c r="E14" s="374">
        <v>1.0256211438857132E-2</v>
      </c>
      <c r="F14" s="375">
        <v>4825.5574600000109</v>
      </c>
      <c r="G14" s="374">
        <v>6.7821944920671173E-2</v>
      </c>
    </row>
    <row r="15" spans="1:8">
      <c r="A15" s="371" t="s">
        <v>36</v>
      </c>
      <c r="B15" s="372">
        <v>79661.926120000004</v>
      </c>
      <c r="C15" s="373">
        <v>7.3067214624658205E-2</v>
      </c>
      <c r="D15" s="798">
        <v>1099.4878599999938</v>
      </c>
      <c r="E15" s="374">
        <v>1.3995083201991054E-2</v>
      </c>
      <c r="F15" s="375">
        <v>6398.1793200000102</v>
      </c>
      <c r="G15" s="374">
        <v>8.733076861965805E-2</v>
      </c>
      <c r="H15" s="1066"/>
    </row>
    <row r="16" spans="1:8">
      <c r="A16" s="371" t="s">
        <v>37</v>
      </c>
      <c r="B16" s="372">
        <v>70021.645919999995</v>
      </c>
      <c r="C16" s="373">
        <v>6.4224992791430416E-2</v>
      </c>
      <c r="D16" s="798">
        <v>841.50668999999471</v>
      </c>
      <c r="E16" s="374">
        <v>1.2163992431444504E-2</v>
      </c>
      <c r="F16" s="375">
        <v>3658.5447199999908</v>
      </c>
      <c r="G16" s="374">
        <v>5.5129200622709762E-2</v>
      </c>
      <c r="H16" s="1066"/>
    </row>
    <row r="17" spans="1:10">
      <c r="A17" s="371" t="s">
        <v>38</v>
      </c>
      <c r="B17" s="372">
        <v>330915.24699000001</v>
      </c>
      <c r="C17" s="373">
        <v>0.3035208480644519</v>
      </c>
      <c r="D17" s="798">
        <v>3178.5779500000062</v>
      </c>
      <c r="E17" s="374">
        <v>9.6985728185698949E-3</v>
      </c>
      <c r="F17" s="375">
        <v>8842.6501600000192</v>
      </c>
      <c r="G17" s="374">
        <v>2.7455456462405659E-2</v>
      </c>
      <c r="H17" s="1066"/>
      <c r="I17" s="1066"/>
      <c r="J17" s="1066"/>
    </row>
    <row r="18" spans="1:10" ht="18.75" customHeight="1">
      <c r="A18" s="896" t="s">
        <v>334</v>
      </c>
      <c r="B18" s="897">
        <v>1090255.4111199998</v>
      </c>
      <c r="C18" s="898">
        <v>1</v>
      </c>
      <c r="D18" s="899">
        <v>10430.980339999776</v>
      </c>
      <c r="E18" s="898">
        <v>9.6598854801470679E-3</v>
      </c>
      <c r="F18" s="900">
        <v>45132.194899999769</v>
      </c>
      <c r="G18" s="898">
        <v>4.3183611462803251E-2</v>
      </c>
      <c r="H18" s="1066"/>
      <c r="I18" s="1066"/>
      <c r="J18" s="1066"/>
    </row>
    <row r="19" spans="1:10" ht="12.75" customHeight="1">
      <c r="A19" s="22" t="s">
        <v>532</v>
      </c>
      <c r="B19" s="1066"/>
      <c r="C19" s="1066"/>
      <c r="D19" s="1066"/>
      <c r="E19" s="1066"/>
      <c r="F19" s="1066"/>
      <c r="G19" s="1066"/>
      <c r="H19" s="1066"/>
      <c r="I19" s="1066"/>
      <c r="J19" s="1066"/>
    </row>
    <row r="20" spans="1:10" ht="12.75" customHeight="1">
      <c r="A20" s="1066"/>
      <c r="B20" s="1066"/>
      <c r="C20" s="1066"/>
      <c r="D20" s="1066"/>
      <c r="E20" s="1066"/>
      <c r="F20" s="1066"/>
      <c r="G20" s="1066"/>
      <c r="H20" s="1066"/>
      <c r="I20" s="1066"/>
      <c r="J20" s="1066"/>
    </row>
    <row r="22" spans="1:10">
      <c r="A22" s="730" t="s">
        <v>983</v>
      </c>
      <c r="B22" s="979"/>
      <c r="C22" s="979"/>
      <c r="D22" s="979"/>
      <c r="E22" s="979"/>
      <c r="F22" s="979"/>
      <c r="G22" s="979"/>
      <c r="H22" s="979"/>
      <c r="I22" s="979"/>
      <c r="J22" s="980" t="str">
        <f>Naslovnica!A20</f>
        <v>Svibanj 2024.</v>
      </c>
    </row>
    <row r="23" spans="1:10">
      <c r="A23" s="981" t="s">
        <v>984</v>
      </c>
      <c r="B23" s="979"/>
      <c r="C23" s="979"/>
      <c r="D23" s="979"/>
      <c r="E23" s="979"/>
      <c r="F23" s="979"/>
      <c r="G23" s="979"/>
      <c r="H23" s="979"/>
      <c r="I23" s="979"/>
      <c r="J23" s="982" t="str">
        <f>Naslovnica!A24</f>
        <v>May 2024</v>
      </c>
    </row>
    <row r="24" spans="1:10">
      <c r="A24" s="979"/>
      <c r="B24" s="979"/>
      <c r="C24" s="979"/>
      <c r="D24" s="979"/>
      <c r="E24" s="979"/>
      <c r="F24" s="979"/>
      <c r="G24" s="979"/>
      <c r="H24" s="979"/>
      <c r="I24" s="979"/>
      <c r="J24" s="979"/>
    </row>
    <row r="25" spans="1:10" ht="21.75" customHeight="1">
      <c r="A25" s="983"/>
      <c r="B25" s="984" t="s">
        <v>1406</v>
      </c>
      <c r="C25" s="1164" t="s">
        <v>1323</v>
      </c>
      <c r="D25" s="1164"/>
      <c r="E25" s="1164"/>
      <c r="F25" s="1164"/>
      <c r="G25" s="1164"/>
      <c r="H25" s="1164"/>
      <c r="I25" s="1164"/>
      <c r="J25" s="985"/>
    </row>
    <row r="26" spans="1:10" ht="45">
      <c r="A26" s="1098" t="s">
        <v>1067</v>
      </c>
      <c r="B26" s="983" t="str">
        <f>J22</f>
        <v>Svibanj 2024.</v>
      </c>
      <c r="C26" s="983" t="s">
        <v>230</v>
      </c>
      <c r="D26" s="983" t="s">
        <v>59</v>
      </c>
      <c r="E26" s="983" t="s">
        <v>50</v>
      </c>
      <c r="F26" s="983" t="s">
        <v>1314</v>
      </c>
      <c r="G26" s="983" t="s">
        <v>1315</v>
      </c>
      <c r="H26" s="983" t="s">
        <v>1316</v>
      </c>
      <c r="I26" s="983" t="s">
        <v>1320</v>
      </c>
      <c r="J26" s="983" t="s">
        <v>985</v>
      </c>
    </row>
    <row r="27" spans="1:10" ht="56.25">
      <c r="A27" s="983"/>
      <c r="B27" s="986" t="str">
        <f>J23</f>
        <v>May 2024</v>
      </c>
      <c r="C27" s="986" t="s">
        <v>231</v>
      </c>
      <c r="D27" s="986" t="s">
        <v>51</v>
      </c>
      <c r="E27" s="986" t="s">
        <v>52</v>
      </c>
      <c r="F27" s="986" t="s">
        <v>1317</v>
      </c>
      <c r="G27" s="986" t="s">
        <v>1318</v>
      </c>
      <c r="H27" s="986" t="s">
        <v>1319</v>
      </c>
      <c r="I27" s="987" t="s">
        <v>1321</v>
      </c>
      <c r="J27" s="983" t="s">
        <v>986</v>
      </c>
    </row>
    <row r="28" spans="1:10">
      <c r="A28" s="988" t="s">
        <v>33</v>
      </c>
      <c r="B28" s="696">
        <v>35.911700000000003</v>
      </c>
      <c r="C28" s="989">
        <v>3.6920479826494379E-3</v>
      </c>
      <c r="D28" s="989">
        <v>7.1402329409853138E-3</v>
      </c>
      <c r="E28" s="989">
        <v>4.6021606853141828E-2</v>
      </c>
      <c r="F28" s="989">
        <v>-2.4218943588297792E-3</v>
      </c>
      <c r="G28" s="989">
        <v>4.6284319160956322E-3</v>
      </c>
      <c r="H28" s="989">
        <v>2.6951265376503608E-2</v>
      </c>
      <c r="I28" s="989">
        <v>4.9736488656370481E-2</v>
      </c>
      <c r="J28" s="1080">
        <v>37958</v>
      </c>
    </row>
    <row r="29" spans="1:10">
      <c r="A29" s="988" t="s">
        <v>34</v>
      </c>
      <c r="B29" s="695">
        <v>41.843200000000003</v>
      </c>
      <c r="C29" s="989">
        <v>5.039223315895347E-3</v>
      </c>
      <c r="D29" s="989">
        <v>2.6970643746487166E-2</v>
      </c>
      <c r="E29" s="989">
        <v>0.10948425124820682</v>
      </c>
      <c r="F29" s="989">
        <v>3.9482581434391539E-2</v>
      </c>
      <c r="G29" s="989">
        <v>3.8852791959103516E-2</v>
      </c>
      <c r="H29" s="989">
        <v>3.4653851044189166E-2</v>
      </c>
      <c r="I29" s="989">
        <v>5.7081173957950648E-2</v>
      </c>
      <c r="J29" s="1080">
        <v>37893</v>
      </c>
    </row>
    <row r="30" spans="1:10">
      <c r="A30" s="988" t="s">
        <v>210</v>
      </c>
      <c r="B30" s="695">
        <v>194.26779999999999</v>
      </c>
      <c r="C30" s="989">
        <v>8.5017865847549778E-3</v>
      </c>
      <c r="D30" s="989">
        <v>6.600913967637978E-2</v>
      </c>
      <c r="E30" s="989">
        <v>0.14489001517540112</v>
      </c>
      <c r="F30" s="989">
        <v>3.6394364098630172E-2</v>
      </c>
      <c r="G30" s="989">
        <v>4.8150423336854375E-2</v>
      </c>
      <c r="H30" s="989" t="s">
        <v>139</v>
      </c>
      <c r="I30" s="989">
        <v>6.014137392082386E-2</v>
      </c>
      <c r="J30" s="1080">
        <v>43062</v>
      </c>
    </row>
    <row r="31" spans="1:10">
      <c r="A31" s="988" t="s">
        <v>211</v>
      </c>
      <c r="B31" s="695">
        <v>151.26070000000001</v>
      </c>
      <c r="C31" s="989">
        <v>3.6074231838478799E-3</v>
      </c>
      <c r="D31" s="989">
        <v>1.261579823291803E-2</v>
      </c>
      <c r="E31" s="989">
        <v>3.5410945213693701E-2</v>
      </c>
      <c r="F31" s="989">
        <v>3.3695167397662651E-3</v>
      </c>
      <c r="G31" s="989">
        <v>1.2327634538662924E-2</v>
      </c>
      <c r="H31" s="989" t="s">
        <v>139</v>
      </c>
      <c r="I31" s="989">
        <v>2.0244549197078632E-2</v>
      </c>
      <c r="J31" s="1080">
        <v>43062</v>
      </c>
    </row>
    <row r="32" spans="1:10">
      <c r="A32" s="988" t="s">
        <v>46</v>
      </c>
      <c r="B32" s="695">
        <v>26.673400000000001</v>
      </c>
      <c r="C32" s="989">
        <v>6.1333494274031786E-3</v>
      </c>
      <c r="D32" s="989">
        <v>3.9566298493269203E-2</v>
      </c>
      <c r="E32" s="989">
        <v>9.9893199840005886E-2</v>
      </c>
      <c r="F32" s="989">
        <v>2.8443324560993188E-2</v>
      </c>
      <c r="G32" s="989">
        <v>3.631332769089779E-2</v>
      </c>
      <c r="H32" s="989">
        <v>3.6112319451079067E-2</v>
      </c>
      <c r="I32" s="989">
        <v>3.4458871323787887E-2</v>
      </c>
      <c r="J32" s="1080">
        <v>37923</v>
      </c>
    </row>
    <row r="33" spans="1:10">
      <c r="A33" s="988" t="s">
        <v>36</v>
      </c>
      <c r="B33" s="695">
        <v>38.717500000000001</v>
      </c>
      <c r="C33" s="989">
        <v>7.2766911737924822E-3</v>
      </c>
      <c r="D33" s="990">
        <v>4.9661521944818654E-2</v>
      </c>
      <c r="E33" s="989">
        <v>0.13389758533335305</v>
      </c>
      <c r="F33" s="989">
        <v>6.2671134743629509E-2</v>
      </c>
      <c r="G33" s="989">
        <v>5.6275375585815413E-2</v>
      </c>
      <c r="H33" s="989">
        <v>6.0033674111549251E-2</v>
      </c>
      <c r="I33" s="989">
        <v>5.726109379453681E-2</v>
      </c>
      <c r="J33" s="1080">
        <v>38425</v>
      </c>
    </row>
    <row r="34" spans="1:10">
      <c r="A34" s="988" t="s">
        <v>37</v>
      </c>
      <c r="B34" s="695">
        <v>29.721</v>
      </c>
      <c r="C34" s="989">
        <v>3.7385639456541941E-3</v>
      </c>
      <c r="D34" s="990">
        <v>7.6793978538371999E-3</v>
      </c>
      <c r="E34" s="989">
        <v>4.4362844141469182E-2</v>
      </c>
      <c r="F34" s="989">
        <v>-4.4486023484687776E-3</v>
      </c>
      <c r="G34" s="989">
        <v>3.6546338941316758E-3</v>
      </c>
      <c r="H34" s="989">
        <v>2.9064182216806733E-2</v>
      </c>
      <c r="I34" s="989">
        <v>4.28199268010232E-2</v>
      </c>
      <c r="J34" s="1080">
        <v>38425</v>
      </c>
    </row>
    <row r="35" spans="1:10">
      <c r="A35" s="988" t="s">
        <v>38</v>
      </c>
      <c r="B35" s="695">
        <v>38.325499999999998</v>
      </c>
      <c r="C35" s="989">
        <v>5.7972003380168946E-3</v>
      </c>
      <c r="D35" s="989">
        <v>1.1149542647132415E-2</v>
      </c>
      <c r="E35" s="989">
        <v>6.5594737295746386E-2</v>
      </c>
      <c r="F35" s="989">
        <v>2.4281395301439801E-2</v>
      </c>
      <c r="G35" s="989">
        <v>3.3125664171618441E-2</v>
      </c>
      <c r="H35" s="989">
        <v>4.4068075915909333E-2</v>
      </c>
      <c r="I35" s="989">
        <v>4.9769571219438813E-2</v>
      </c>
      <c r="J35" s="1080">
        <v>37474</v>
      </c>
    </row>
    <row r="36" spans="1:10">
      <c r="A36" s="991" t="s">
        <v>532</v>
      </c>
      <c r="B36" s="727"/>
      <c r="C36" s="992"/>
      <c r="D36" s="992"/>
      <c r="E36" s="992"/>
      <c r="F36" s="992"/>
      <c r="G36" s="993"/>
      <c r="H36" s="993"/>
      <c r="I36" s="979"/>
      <c r="J36" s="979"/>
    </row>
    <row r="37" spans="1:10">
      <c r="A37" s="994" t="s">
        <v>113</v>
      </c>
      <c r="B37" s="979"/>
      <c r="C37" s="979"/>
      <c r="D37" s="979"/>
      <c r="E37" s="979"/>
      <c r="F37" s="979"/>
      <c r="G37" s="995"/>
      <c r="H37" s="995"/>
      <c r="I37" s="979"/>
      <c r="J37" s="979"/>
    </row>
    <row r="38" spans="1:10">
      <c r="A38" s="996" t="s">
        <v>212</v>
      </c>
      <c r="B38" s="993"/>
      <c r="C38" s="993"/>
      <c r="D38" s="993"/>
      <c r="E38" s="993"/>
      <c r="F38" s="993"/>
      <c r="G38" s="993"/>
      <c r="H38" s="993"/>
      <c r="I38" s="993"/>
      <c r="J38" s="979"/>
    </row>
    <row r="39" spans="1:10">
      <c r="A39" s="994" t="s">
        <v>213</v>
      </c>
      <c r="B39" s="995"/>
      <c r="C39" s="995"/>
      <c r="D39" s="995"/>
      <c r="E39" s="995"/>
      <c r="F39" s="995"/>
      <c r="G39" s="995"/>
      <c r="H39" s="995"/>
      <c r="I39" s="995"/>
      <c r="J39" s="979"/>
    </row>
    <row r="40" spans="1:10">
      <c r="A40" s="996" t="s">
        <v>910</v>
      </c>
      <c r="B40" s="993"/>
      <c r="C40" s="993"/>
      <c r="D40" s="993"/>
      <c r="E40" s="993"/>
      <c r="F40" s="993"/>
      <c r="G40" s="979"/>
      <c r="H40" s="979"/>
      <c r="I40" s="993"/>
      <c r="J40" s="979"/>
    </row>
    <row r="41" spans="1:10">
      <c r="B41" s="262"/>
      <c r="C41" s="262"/>
      <c r="D41" s="262"/>
      <c r="E41" s="262"/>
      <c r="F41" s="262"/>
      <c r="G41" s="279"/>
      <c r="H41" s="279"/>
      <c r="I41" s="262"/>
    </row>
    <row r="42" spans="1:10">
      <c r="A42" s="261"/>
      <c r="B42" s="261"/>
      <c r="C42" s="261"/>
      <c r="D42" s="261"/>
      <c r="E42" s="261"/>
      <c r="F42" s="261"/>
      <c r="I42" s="261"/>
    </row>
    <row r="43" spans="1:10">
      <c r="A43" s="607" t="s">
        <v>81</v>
      </c>
      <c r="B43" s="279"/>
      <c r="C43" s="279"/>
      <c r="D43" s="279"/>
      <c r="E43" s="279"/>
      <c r="F43" s="279"/>
      <c r="I43" s="7"/>
    </row>
    <row r="69" spans="10:10">
      <c r="J69" s="26" t="s">
        <v>793</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xr:uid="{00000000-0004-0000-0900-000000000000}"/>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643</v>
      </c>
      <c r="S1" s="137" t="str">
        <f>Naslovnica!A20</f>
        <v>Svibanj 2024.</v>
      </c>
    </row>
    <row r="2" spans="1:20" ht="12.75" customHeight="1">
      <c r="A2" s="547" t="s">
        <v>902</v>
      </c>
      <c r="S2" s="524" t="str">
        <f>Naslovnica!A24</f>
        <v>May 2024</v>
      </c>
    </row>
    <row r="3" spans="1:20" ht="12.75" customHeight="1"/>
    <row r="4" spans="1:20" ht="12.75" customHeight="1">
      <c r="P4" s="69"/>
      <c r="Q4" s="69"/>
      <c r="R4" s="69"/>
      <c r="S4" s="13" t="s">
        <v>1381</v>
      </c>
    </row>
    <row r="5" spans="1:20" ht="33" customHeight="1">
      <c r="A5" s="1172" t="s">
        <v>531</v>
      </c>
      <c r="B5" s="1146" t="s">
        <v>53</v>
      </c>
      <c r="C5" s="1146"/>
      <c r="D5" s="1146" t="s">
        <v>54</v>
      </c>
      <c r="E5" s="1173"/>
      <c r="F5" s="1174" t="s">
        <v>210</v>
      </c>
      <c r="G5" s="1175"/>
      <c r="H5" s="1174" t="s">
        <v>211</v>
      </c>
      <c r="I5" s="1175"/>
      <c r="J5" s="1146" t="s">
        <v>55</v>
      </c>
      <c r="K5" s="1146"/>
      <c r="L5" s="1146" t="s">
        <v>56</v>
      </c>
      <c r="M5" s="1146"/>
      <c r="N5" s="1146" t="s">
        <v>57</v>
      </c>
      <c r="O5" s="1146"/>
      <c r="P5" s="1146" t="s">
        <v>58</v>
      </c>
      <c r="Q5" s="1146"/>
      <c r="R5" s="1146" t="s">
        <v>413</v>
      </c>
      <c r="S5" s="1146"/>
    </row>
    <row r="6" spans="1:20">
      <c r="A6" s="1172"/>
      <c r="B6" s="697" t="s">
        <v>31</v>
      </c>
      <c r="C6" s="697" t="s">
        <v>32</v>
      </c>
      <c r="D6" s="697" t="s">
        <v>31</v>
      </c>
      <c r="E6" s="697" t="s">
        <v>32</v>
      </c>
      <c r="F6" s="697" t="s">
        <v>31</v>
      </c>
      <c r="G6" s="697" t="s">
        <v>32</v>
      </c>
      <c r="H6" s="697" t="s">
        <v>31</v>
      </c>
      <c r="I6" s="697" t="s">
        <v>32</v>
      </c>
      <c r="J6" s="697" t="s">
        <v>31</v>
      </c>
      <c r="K6" s="697" t="s">
        <v>32</v>
      </c>
      <c r="L6" s="697" t="s">
        <v>32</v>
      </c>
      <c r="M6" s="697" t="s">
        <v>32</v>
      </c>
      <c r="N6" s="697" t="s">
        <v>31</v>
      </c>
      <c r="O6" s="697" t="s">
        <v>32</v>
      </c>
      <c r="P6" s="697" t="s">
        <v>31</v>
      </c>
      <c r="Q6" s="697" t="s">
        <v>32</v>
      </c>
      <c r="R6" s="697" t="s">
        <v>31</v>
      </c>
      <c r="S6" s="697" t="s">
        <v>32</v>
      </c>
    </row>
    <row r="7" spans="1:20">
      <c r="A7" s="1172"/>
      <c r="B7" s="698" t="s">
        <v>29</v>
      </c>
      <c r="C7" s="698" t="s">
        <v>30</v>
      </c>
      <c r="D7" s="698" t="s">
        <v>29</v>
      </c>
      <c r="E7" s="698" t="s">
        <v>30</v>
      </c>
      <c r="F7" s="698" t="s">
        <v>29</v>
      </c>
      <c r="G7" s="698" t="s">
        <v>30</v>
      </c>
      <c r="H7" s="698" t="s">
        <v>29</v>
      </c>
      <c r="I7" s="698" t="s">
        <v>30</v>
      </c>
      <c r="J7" s="698" t="s">
        <v>29</v>
      </c>
      <c r="K7" s="698" t="s">
        <v>30</v>
      </c>
      <c r="L7" s="698" t="s">
        <v>30</v>
      </c>
      <c r="M7" s="698" t="s">
        <v>30</v>
      </c>
      <c r="N7" s="698" t="s">
        <v>29</v>
      </c>
      <c r="O7" s="698" t="s">
        <v>30</v>
      </c>
      <c r="P7" s="698" t="s">
        <v>29</v>
      </c>
      <c r="Q7" s="698" t="s">
        <v>30</v>
      </c>
      <c r="R7" s="698" t="s">
        <v>29</v>
      </c>
      <c r="S7" s="698" t="s">
        <v>30</v>
      </c>
    </row>
    <row r="8" spans="1:20" ht="18">
      <c r="A8" s="358" t="s">
        <v>414</v>
      </c>
      <c r="B8" s="376">
        <v>1760.67445</v>
      </c>
      <c r="C8" s="377">
        <v>1.1942904288199803E-2</v>
      </c>
      <c r="D8" s="376">
        <v>4578.2406700000001</v>
      </c>
      <c r="E8" s="377">
        <v>1.2391101679137789E-2</v>
      </c>
      <c r="F8" s="376">
        <v>371.11164000000002</v>
      </c>
      <c r="G8" s="377">
        <v>3.3002266891159586E-2</v>
      </c>
      <c r="H8" s="376">
        <v>114.37458000000001</v>
      </c>
      <c r="I8" s="377">
        <v>2.0670583480258423E-2</v>
      </c>
      <c r="J8" s="376">
        <v>1248.4930099999999</v>
      </c>
      <c r="K8" s="377">
        <v>1.6432741437133535E-2</v>
      </c>
      <c r="L8" s="376">
        <v>3622.6977999999995</v>
      </c>
      <c r="M8" s="377">
        <v>4.5475900186651402E-2</v>
      </c>
      <c r="N8" s="376">
        <v>4494.8012399999989</v>
      </c>
      <c r="O8" s="377">
        <v>6.4191596492565214E-2</v>
      </c>
      <c r="P8" s="376">
        <v>4120.7420000000002</v>
      </c>
      <c r="Q8" s="377">
        <v>1.2452560111579108E-2</v>
      </c>
      <c r="R8" s="376">
        <v>20311.135389999996</v>
      </c>
      <c r="S8" s="377">
        <v>1.8629703833963701E-2</v>
      </c>
      <c r="T8" s="52"/>
    </row>
    <row r="9" spans="1:20" ht="18">
      <c r="A9" s="358" t="s">
        <v>415</v>
      </c>
      <c r="B9" s="376">
        <v>0</v>
      </c>
      <c r="C9" s="377">
        <v>0</v>
      </c>
      <c r="D9" s="376">
        <v>45.689219999999999</v>
      </c>
      <c r="E9" s="377">
        <v>1.2365880508865776E-4</v>
      </c>
      <c r="F9" s="376">
        <v>0.20996000000000001</v>
      </c>
      <c r="G9" s="377">
        <v>1.8671351716340305E-5</v>
      </c>
      <c r="H9" s="376">
        <v>0</v>
      </c>
      <c r="I9" s="377">
        <v>0</v>
      </c>
      <c r="J9" s="376">
        <v>14.862740000000001</v>
      </c>
      <c r="K9" s="377">
        <v>1.9562429385755402E-4</v>
      </c>
      <c r="L9" s="376">
        <v>214.6622099999577</v>
      </c>
      <c r="M9" s="377">
        <v>2.6946650741345524E-3</v>
      </c>
      <c r="N9" s="376">
        <v>0</v>
      </c>
      <c r="O9" s="377">
        <v>0</v>
      </c>
      <c r="P9" s="376">
        <v>468.01092</v>
      </c>
      <c r="Q9" s="377">
        <v>1.4142924051482575E-3</v>
      </c>
      <c r="R9" s="376">
        <v>743.43504999995776</v>
      </c>
      <c r="S9" s="377">
        <v>6.8189072325844076E-4</v>
      </c>
      <c r="T9" s="52"/>
    </row>
    <row r="10" spans="1:20" ht="18">
      <c r="A10" s="358" t="s">
        <v>416</v>
      </c>
      <c r="B10" s="376">
        <v>146005.49794000006</v>
      </c>
      <c r="C10" s="377">
        <v>0.99037598202687283</v>
      </c>
      <c r="D10" s="376">
        <v>365617.07579999999</v>
      </c>
      <c r="E10" s="377">
        <v>0.98955006702756587</v>
      </c>
      <c r="F10" s="376">
        <v>10895.969130000001</v>
      </c>
      <c r="G10" s="377">
        <v>0.9689582392675582</v>
      </c>
      <c r="H10" s="376">
        <v>5432.11978</v>
      </c>
      <c r="I10" s="377">
        <v>0.98173112755695369</v>
      </c>
      <c r="J10" s="376">
        <v>74849.43806</v>
      </c>
      <c r="K10" s="377">
        <v>0.9851728864342798</v>
      </c>
      <c r="L10" s="376">
        <v>76018.695880000014</v>
      </c>
      <c r="M10" s="377">
        <v>0.95426635535492066</v>
      </c>
      <c r="N10" s="376">
        <v>65629.263350000008</v>
      </c>
      <c r="O10" s="377">
        <v>0.93727107520943476</v>
      </c>
      <c r="P10" s="376">
        <v>329311.27472000004</v>
      </c>
      <c r="Q10" s="377">
        <v>0.99515292242793707</v>
      </c>
      <c r="R10" s="376">
        <v>1073759.3346599999</v>
      </c>
      <c r="S10" s="377">
        <v>0.98486953139598554</v>
      </c>
      <c r="T10" s="52"/>
    </row>
    <row r="11" spans="1:20" ht="18.75">
      <c r="A11" s="358" t="s">
        <v>417</v>
      </c>
      <c r="B11" s="378">
        <v>136656.17230000003</v>
      </c>
      <c r="C11" s="379">
        <v>0.92695818137796093</v>
      </c>
      <c r="D11" s="378">
        <v>291876.8676</v>
      </c>
      <c r="E11" s="379">
        <v>0.78997069068888381</v>
      </c>
      <c r="F11" s="378">
        <v>2107.0470800000003</v>
      </c>
      <c r="G11" s="379">
        <v>0.18737577211644044</v>
      </c>
      <c r="H11" s="378">
        <v>2400.0148400000003</v>
      </c>
      <c r="I11" s="379">
        <v>0.43374766581944224</v>
      </c>
      <c r="J11" s="378">
        <v>24902.943760000002</v>
      </c>
      <c r="K11" s="379">
        <v>0.32777407046240337</v>
      </c>
      <c r="L11" s="378">
        <v>41985.024970000006</v>
      </c>
      <c r="M11" s="379">
        <v>0.52704004316059361</v>
      </c>
      <c r="N11" s="378">
        <v>53226.689140000002</v>
      </c>
      <c r="O11" s="379">
        <v>0.76014621547761341</v>
      </c>
      <c r="P11" s="378">
        <v>186938.45608000003</v>
      </c>
      <c r="Q11" s="379">
        <v>0.56491339702946497</v>
      </c>
      <c r="R11" s="378">
        <v>740093.21577000013</v>
      </c>
      <c r="S11" s="379">
        <v>0.67882553853238325</v>
      </c>
    </row>
    <row r="12" spans="1:20" ht="19.5">
      <c r="A12" s="365" t="s">
        <v>418</v>
      </c>
      <c r="B12" s="378">
        <v>9534.2403900000008</v>
      </c>
      <c r="C12" s="379">
        <v>6.4672103601241426E-2</v>
      </c>
      <c r="D12" s="378">
        <v>87155.352079999997</v>
      </c>
      <c r="E12" s="379">
        <v>0.23588773665416177</v>
      </c>
      <c r="F12" s="378">
        <v>1466.9870900000001</v>
      </c>
      <c r="G12" s="379">
        <v>0.13045642941855864</v>
      </c>
      <c r="H12" s="378">
        <v>12.98</v>
      </c>
      <c r="I12" s="379">
        <v>2.3458374542118915E-3</v>
      </c>
      <c r="J12" s="378">
        <v>8529.9839699999993</v>
      </c>
      <c r="K12" s="379">
        <v>0.1122721712650228</v>
      </c>
      <c r="L12" s="378">
        <v>18134.13176</v>
      </c>
      <c r="M12" s="379">
        <v>0.22763863049502647</v>
      </c>
      <c r="N12" s="378">
        <v>0</v>
      </c>
      <c r="O12" s="379">
        <v>0</v>
      </c>
      <c r="P12" s="378">
        <v>60357.234920000003</v>
      </c>
      <c r="Q12" s="379">
        <v>0.18239484442607706</v>
      </c>
      <c r="R12" s="378">
        <v>185190.91021</v>
      </c>
      <c r="S12" s="379">
        <v>0.16986011582853544</v>
      </c>
    </row>
    <row r="13" spans="1:20" ht="19.5">
      <c r="A13" s="365" t="s">
        <v>419</v>
      </c>
      <c r="B13" s="378">
        <v>116911.01218000003</v>
      </c>
      <c r="C13" s="978">
        <v>0.79302396232438188</v>
      </c>
      <c r="D13" s="378">
        <v>195262.33642999997</v>
      </c>
      <c r="E13" s="379">
        <v>0.52848149304700931</v>
      </c>
      <c r="F13" s="378">
        <v>168.78913</v>
      </c>
      <c r="G13" s="379">
        <v>1.5010102934487936E-2</v>
      </c>
      <c r="H13" s="378">
        <v>1806.6537100000003</v>
      </c>
      <c r="I13" s="379">
        <v>0.32651124342903459</v>
      </c>
      <c r="J13" s="378">
        <v>12294.29624</v>
      </c>
      <c r="K13" s="379">
        <v>0.16181827983437652</v>
      </c>
      <c r="L13" s="378">
        <v>15577.865170000001</v>
      </c>
      <c r="M13" s="379">
        <v>0.19554969271575276</v>
      </c>
      <c r="N13" s="378">
        <v>39921.203439999997</v>
      </c>
      <c r="O13" s="379">
        <v>0.57012660758233813</v>
      </c>
      <c r="P13" s="378">
        <v>96324.032059999998</v>
      </c>
      <c r="Q13" s="379">
        <v>0.29108369303800702</v>
      </c>
      <c r="R13" s="378">
        <v>478266.18835999997</v>
      </c>
      <c r="S13" s="379">
        <v>0.43867352916825292</v>
      </c>
    </row>
    <row r="14" spans="1:20" ht="19.5">
      <c r="A14" s="365" t="s">
        <v>420</v>
      </c>
      <c r="B14" s="378">
        <v>0</v>
      </c>
      <c r="C14" s="379">
        <v>0</v>
      </c>
      <c r="D14" s="378">
        <v>0</v>
      </c>
      <c r="E14" s="379">
        <v>0</v>
      </c>
      <c r="F14" s="378">
        <v>53.71687</v>
      </c>
      <c r="G14" s="379">
        <v>4.7769411929459377E-3</v>
      </c>
      <c r="H14" s="378">
        <v>73.306649999999991</v>
      </c>
      <c r="I14" s="379">
        <v>1.3248496549522506E-2</v>
      </c>
      <c r="J14" s="378">
        <v>0</v>
      </c>
      <c r="K14" s="379">
        <v>0</v>
      </c>
      <c r="L14" s="378">
        <v>0</v>
      </c>
      <c r="M14" s="379">
        <v>0</v>
      </c>
      <c r="N14" s="378">
        <v>0</v>
      </c>
      <c r="O14" s="379">
        <v>0</v>
      </c>
      <c r="P14" s="378">
        <v>0</v>
      </c>
      <c r="Q14" s="379">
        <v>0</v>
      </c>
      <c r="R14" s="378">
        <v>127.02351999999999</v>
      </c>
      <c r="S14" s="379">
        <v>1.1650803916715782E-4</v>
      </c>
    </row>
    <row r="15" spans="1:20" ht="19.5">
      <c r="A15" s="365" t="s">
        <v>421</v>
      </c>
      <c r="B15" s="378">
        <v>1917.7600200000002</v>
      </c>
      <c r="C15" s="379">
        <v>1.300843796909539E-2</v>
      </c>
      <c r="D15" s="378">
        <v>1695.2111800000002</v>
      </c>
      <c r="E15" s="379">
        <v>4.5881236075322263E-3</v>
      </c>
      <c r="F15" s="378">
        <v>257.72538000000003</v>
      </c>
      <c r="G15" s="379">
        <v>2.291903798917631E-2</v>
      </c>
      <c r="H15" s="378">
        <v>479.43938000000003</v>
      </c>
      <c r="I15" s="379">
        <v>8.6647677552244035E-2</v>
      </c>
      <c r="J15" s="378">
        <v>2878.0890700000004</v>
      </c>
      <c r="K15" s="379">
        <v>3.7881584551562798E-2</v>
      </c>
      <c r="L15" s="378">
        <v>1742.41824</v>
      </c>
      <c r="M15" s="379">
        <v>2.1872660194190312E-2</v>
      </c>
      <c r="N15" s="378">
        <v>4707.7620999999999</v>
      </c>
      <c r="O15" s="379">
        <v>6.7232954021831562E-2</v>
      </c>
      <c r="P15" s="378">
        <v>2332.9229599999999</v>
      </c>
      <c r="Q15" s="379">
        <v>7.0499107673043021E-3</v>
      </c>
      <c r="R15" s="378">
        <v>16011.32833</v>
      </c>
      <c r="S15" s="379">
        <v>1.4685850842346863E-2</v>
      </c>
    </row>
    <row r="16" spans="1:20" ht="19.5" customHeight="1">
      <c r="A16" s="366" t="s">
        <v>422</v>
      </c>
      <c r="B16" s="378">
        <v>0</v>
      </c>
      <c r="C16" s="379">
        <v>0</v>
      </c>
      <c r="D16" s="378">
        <v>0</v>
      </c>
      <c r="E16" s="379">
        <v>0</v>
      </c>
      <c r="F16" s="378">
        <v>0</v>
      </c>
      <c r="G16" s="379">
        <v>0</v>
      </c>
      <c r="H16" s="378">
        <v>0</v>
      </c>
      <c r="I16" s="379">
        <v>0</v>
      </c>
      <c r="J16" s="378">
        <v>0</v>
      </c>
      <c r="K16" s="379">
        <v>0</v>
      </c>
      <c r="L16" s="378">
        <v>641.09235999999999</v>
      </c>
      <c r="M16" s="379">
        <v>8.0476633115201587E-3</v>
      </c>
      <c r="N16" s="378">
        <v>0</v>
      </c>
      <c r="O16" s="379">
        <v>0</v>
      </c>
      <c r="P16" s="378">
        <v>0</v>
      </c>
      <c r="Q16" s="379">
        <v>0</v>
      </c>
      <c r="R16" s="378">
        <v>641.09235999999999</v>
      </c>
      <c r="S16" s="379">
        <v>5.8802034291480535E-4</v>
      </c>
    </row>
    <row r="17" spans="1:19" ht="18.75" customHeight="1">
      <c r="A17" s="366" t="s">
        <v>423</v>
      </c>
      <c r="B17" s="378">
        <v>715.11275999999998</v>
      </c>
      <c r="C17" s="379">
        <v>4.8507111851088637E-3</v>
      </c>
      <c r="D17" s="378">
        <v>1372.5295599999999</v>
      </c>
      <c r="E17" s="379">
        <v>3.7147792266635582E-3</v>
      </c>
      <c r="F17" s="378">
        <v>159.82861000000003</v>
      </c>
      <c r="G17" s="379">
        <v>1.4213260581271604E-2</v>
      </c>
      <c r="H17" s="378">
        <v>27.635099999999998</v>
      </c>
      <c r="I17" s="379">
        <v>4.9944108344292014E-3</v>
      </c>
      <c r="J17" s="378">
        <v>1200.57448</v>
      </c>
      <c r="K17" s="379">
        <v>1.5802034811441233E-2</v>
      </c>
      <c r="L17" s="378">
        <v>393.05468000000002</v>
      </c>
      <c r="M17" s="379">
        <v>4.9340343529554716E-3</v>
      </c>
      <c r="N17" s="378">
        <v>0</v>
      </c>
      <c r="O17" s="379">
        <v>0</v>
      </c>
      <c r="P17" s="378">
        <v>0</v>
      </c>
      <c r="Q17" s="379">
        <v>0</v>
      </c>
      <c r="R17" s="378">
        <v>3868.7351900000003</v>
      </c>
      <c r="S17" s="379">
        <v>3.5484668590815447E-3</v>
      </c>
    </row>
    <row r="18" spans="1:19" ht="19.5">
      <c r="A18" s="367" t="s">
        <v>424</v>
      </c>
      <c r="B18" s="378">
        <v>0</v>
      </c>
      <c r="C18" s="379">
        <v>0</v>
      </c>
      <c r="D18" s="378">
        <v>0</v>
      </c>
      <c r="E18" s="379">
        <v>0</v>
      </c>
      <c r="F18" s="378">
        <v>0</v>
      </c>
      <c r="G18" s="379">
        <v>0</v>
      </c>
      <c r="H18" s="378">
        <v>0</v>
      </c>
      <c r="I18" s="379">
        <v>0</v>
      </c>
      <c r="J18" s="378">
        <v>0</v>
      </c>
      <c r="K18" s="379">
        <v>0</v>
      </c>
      <c r="L18" s="378">
        <v>0</v>
      </c>
      <c r="M18" s="379">
        <v>0</v>
      </c>
      <c r="N18" s="378">
        <v>0</v>
      </c>
      <c r="O18" s="379">
        <v>0</v>
      </c>
      <c r="P18" s="378">
        <v>0</v>
      </c>
      <c r="Q18" s="379">
        <v>0</v>
      </c>
      <c r="R18" s="378">
        <v>0</v>
      </c>
      <c r="S18" s="379">
        <v>0</v>
      </c>
    </row>
    <row r="19" spans="1:19" ht="18.75">
      <c r="A19" s="358" t="s">
        <v>425</v>
      </c>
      <c r="B19" s="378">
        <v>7578.0469499999999</v>
      </c>
      <c r="C19" s="379">
        <v>5.1402966298133332E-2</v>
      </c>
      <c r="D19" s="378">
        <v>6391.4383499999994</v>
      </c>
      <c r="E19" s="379">
        <v>1.7298558153516785E-2</v>
      </c>
      <c r="F19" s="378">
        <v>0</v>
      </c>
      <c r="G19" s="379">
        <v>0</v>
      </c>
      <c r="H19" s="378">
        <v>0</v>
      </c>
      <c r="I19" s="379">
        <v>0</v>
      </c>
      <c r="J19" s="378">
        <v>0</v>
      </c>
      <c r="K19" s="379">
        <v>0</v>
      </c>
      <c r="L19" s="378">
        <v>5496.4627599999994</v>
      </c>
      <c r="M19" s="379">
        <v>6.8997362091148345E-2</v>
      </c>
      <c r="N19" s="378">
        <v>8597.7235999999994</v>
      </c>
      <c r="O19" s="379">
        <v>0.12278665387344363</v>
      </c>
      <c r="P19" s="378">
        <v>27924.266140000003</v>
      </c>
      <c r="Q19" s="379">
        <v>8.4384948798076453E-2</v>
      </c>
      <c r="R19" s="378">
        <v>55987.9378</v>
      </c>
      <c r="S19" s="379">
        <v>5.1353047452084431E-2</v>
      </c>
    </row>
    <row r="20" spans="1:19" ht="19.5">
      <c r="A20" s="365" t="s">
        <v>426</v>
      </c>
      <c r="B20" s="378">
        <v>9349.3256400000009</v>
      </c>
      <c r="C20" s="379">
        <v>6.3417800648911768E-2</v>
      </c>
      <c r="D20" s="378">
        <v>73740.208199999994</v>
      </c>
      <c r="E20" s="379">
        <v>0.19957937633868211</v>
      </c>
      <c r="F20" s="378">
        <v>8788.922050000001</v>
      </c>
      <c r="G20" s="379">
        <v>0.78158246715111768</v>
      </c>
      <c r="H20" s="378">
        <v>3032.1049400000002</v>
      </c>
      <c r="I20" s="379">
        <v>0.54798346173751156</v>
      </c>
      <c r="J20" s="378">
        <v>49946.494299999998</v>
      </c>
      <c r="K20" s="379">
        <v>0.65739881597187633</v>
      </c>
      <c r="L20" s="378">
        <v>34033.670910000001</v>
      </c>
      <c r="M20" s="379">
        <v>0.42722631219432705</v>
      </c>
      <c r="N20" s="378">
        <v>12402.574209999999</v>
      </c>
      <c r="O20" s="379">
        <v>0.17712485973182118</v>
      </c>
      <c r="P20" s="378">
        <v>142372.81863999998</v>
      </c>
      <c r="Q20" s="379">
        <v>0.43023952539847199</v>
      </c>
      <c r="R20" s="378">
        <v>333666.11888999993</v>
      </c>
      <c r="S20" s="379">
        <v>0.30604399286360234</v>
      </c>
    </row>
    <row r="21" spans="1:19" ht="19.5">
      <c r="A21" s="365" t="s">
        <v>427</v>
      </c>
      <c r="B21" s="378">
        <v>536.80399999999997</v>
      </c>
      <c r="C21" s="379">
        <v>3.6412175990415529E-3</v>
      </c>
      <c r="D21" s="378">
        <v>31839.601399999996</v>
      </c>
      <c r="E21" s="379">
        <v>8.6174530088785797E-2</v>
      </c>
      <c r="F21" s="378">
        <v>2293.7518799999998</v>
      </c>
      <c r="G21" s="379">
        <v>0.20397908221326347</v>
      </c>
      <c r="H21" s="378">
        <v>0</v>
      </c>
      <c r="I21" s="379">
        <v>0</v>
      </c>
      <c r="J21" s="378">
        <v>8094.1648299999997</v>
      </c>
      <c r="K21" s="379">
        <v>0.1065358930611313</v>
      </c>
      <c r="L21" s="378">
        <v>12304.10886</v>
      </c>
      <c r="M21" s="379">
        <v>0.15445407188064467</v>
      </c>
      <c r="N21" s="378">
        <v>0</v>
      </c>
      <c r="O21" s="379">
        <v>0</v>
      </c>
      <c r="P21" s="378">
        <v>39679.608940000006</v>
      </c>
      <c r="Q21" s="379">
        <v>0.11990867555632016</v>
      </c>
      <c r="R21" s="378">
        <v>94748.039909999992</v>
      </c>
      <c r="S21" s="379">
        <v>8.6904443719129421E-2</v>
      </c>
    </row>
    <row r="22" spans="1:19" ht="19.5">
      <c r="A22" s="365" t="s">
        <v>428</v>
      </c>
      <c r="B22" s="378">
        <v>6638.9788000000008</v>
      </c>
      <c r="C22" s="379">
        <v>4.5033133967376869E-2</v>
      </c>
      <c r="D22" s="378">
        <v>11097.895859999999</v>
      </c>
      <c r="E22" s="379">
        <v>3.0036681323208442E-2</v>
      </c>
      <c r="F22" s="378">
        <v>2301.0482000000002</v>
      </c>
      <c r="G22" s="379">
        <v>0.20462793036031518</v>
      </c>
      <c r="H22" s="378">
        <v>810.01643999999999</v>
      </c>
      <c r="I22" s="379">
        <v>0.14639190319563786</v>
      </c>
      <c r="J22" s="378">
        <v>18220.739730000005</v>
      </c>
      <c r="K22" s="379">
        <v>0.23982249189877036</v>
      </c>
      <c r="L22" s="378">
        <v>6694.7300999999998</v>
      </c>
      <c r="M22" s="379">
        <v>8.4039269796164287E-2</v>
      </c>
      <c r="N22" s="378">
        <v>6645.5812599999999</v>
      </c>
      <c r="O22" s="379">
        <v>9.4907527145843995E-2</v>
      </c>
      <c r="P22" s="378">
        <v>50466.166629999992</v>
      </c>
      <c r="Q22" s="379">
        <v>0.15250480946417966</v>
      </c>
      <c r="R22" s="378">
        <v>102875.15701999998</v>
      </c>
      <c r="S22" s="379">
        <v>9.4358767757448919E-2</v>
      </c>
    </row>
    <row r="23" spans="1:19" ht="19.5">
      <c r="A23" s="365" t="s">
        <v>420</v>
      </c>
      <c r="B23" s="378">
        <v>0</v>
      </c>
      <c r="C23" s="379">
        <v>0</v>
      </c>
      <c r="D23" s="378">
        <v>0</v>
      </c>
      <c r="E23" s="379">
        <v>0</v>
      </c>
      <c r="F23" s="378">
        <v>0</v>
      </c>
      <c r="G23" s="379">
        <v>0</v>
      </c>
      <c r="H23" s="378">
        <v>0</v>
      </c>
      <c r="I23" s="379">
        <v>0</v>
      </c>
      <c r="J23" s="378">
        <v>0</v>
      </c>
      <c r="K23" s="379">
        <v>0</v>
      </c>
      <c r="L23" s="378">
        <v>0</v>
      </c>
      <c r="M23" s="379">
        <v>0</v>
      </c>
      <c r="N23" s="378">
        <v>0</v>
      </c>
      <c r="O23" s="379">
        <v>0</v>
      </c>
      <c r="P23" s="378">
        <v>0</v>
      </c>
      <c r="Q23" s="379">
        <v>0</v>
      </c>
      <c r="R23" s="378">
        <v>0</v>
      </c>
      <c r="S23" s="379">
        <v>0</v>
      </c>
    </row>
    <row r="24" spans="1:19" ht="19.5">
      <c r="A24" s="365" t="s">
        <v>429</v>
      </c>
      <c r="B24" s="378">
        <v>0</v>
      </c>
      <c r="C24" s="379">
        <v>0</v>
      </c>
      <c r="D24" s="378">
        <v>0</v>
      </c>
      <c r="E24" s="379">
        <v>0</v>
      </c>
      <c r="F24" s="378">
        <v>335.51888000000002</v>
      </c>
      <c r="G24" s="379">
        <v>2.983706904149637E-2</v>
      </c>
      <c r="H24" s="378">
        <v>246.11415</v>
      </c>
      <c r="I24" s="379">
        <v>4.4479490838330013E-2</v>
      </c>
      <c r="J24" s="378">
        <v>2266.2592400000003</v>
      </c>
      <c r="K24" s="379">
        <v>2.9828642869562213E-2</v>
      </c>
      <c r="L24" s="378">
        <v>2984.7704199999998</v>
      </c>
      <c r="M24" s="379">
        <v>3.7467967021701229E-2</v>
      </c>
      <c r="N24" s="378">
        <v>4348.8089199999995</v>
      </c>
      <c r="O24" s="379">
        <v>6.2106636647610333E-2</v>
      </c>
      <c r="P24" s="378">
        <v>0</v>
      </c>
      <c r="Q24" s="379">
        <v>0</v>
      </c>
      <c r="R24" s="378">
        <v>10181.471610000001</v>
      </c>
      <c r="S24" s="379">
        <v>9.3386114092664525E-3</v>
      </c>
    </row>
    <row r="25" spans="1:19" ht="19.5">
      <c r="A25" s="366" t="s">
        <v>422</v>
      </c>
      <c r="B25" s="378">
        <v>0</v>
      </c>
      <c r="C25" s="379">
        <v>0</v>
      </c>
      <c r="D25" s="378">
        <v>5265.7707399999999</v>
      </c>
      <c r="E25" s="379">
        <v>1.4251915825641521E-2</v>
      </c>
      <c r="F25" s="378">
        <v>300.99935999999997</v>
      </c>
      <c r="G25" s="379">
        <v>2.6767312425954148E-2</v>
      </c>
      <c r="H25" s="378">
        <v>0</v>
      </c>
      <c r="I25" s="379">
        <v>0</v>
      </c>
      <c r="J25" s="378">
        <v>1550.32734</v>
      </c>
      <c r="K25" s="379">
        <v>2.0405503368528283E-2</v>
      </c>
      <c r="L25" s="378">
        <v>980.95842999999991</v>
      </c>
      <c r="M25" s="379">
        <v>1.2314018478144732E-2</v>
      </c>
      <c r="N25" s="378">
        <v>0</v>
      </c>
      <c r="O25" s="379">
        <v>0</v>
      </c>
      <c r="P25" s="378">
        <v>0</v>
      </c>
      <c r="Q25" s="379">
        <v>0</v>
      </c>
      <c r="R25" s="378">
        <v>8098.0558699999992</v>
      </c>
      <c r="S25" s="379">
        <v>7.4276685961764573E-3</v>
      </c>
    </row>
    <row r="26" spans="1:19" ht="19.5">
      <c r="A26" s="366" t="s">
        <v>430</v>
      </c>
      <c r="B26" s="378">
        <v>2173.5428400000001</v>
      </c>
      <c r="C26" s="379">
        <v>1.4743449082493348E-2</v>
      </c>
      <c r="D26" s="378">
        <v>25536.940200000001</v>
      </c>
      <c r="E26" s="379">
        <v>6.9116249101046343E-2</v>
      </c>
      <c r="F26" s="378">
        <v>1666.9259300000001</v>
      </c>
      <c r="G26" s="379">
        <v>0.14823661804209212</v>
      </c>
      <c r="H26" s="378">
        <v>144.60003</v>
      </c>
      <c r="I26" s="379">
        <v>2.6133140697547238E-2</v>
      </c>
      <c r="J26" s="378">
        <v>6860.5045</v>
      </c>
      <c r="K26" s="379">
        <v>9.0298380266294886E-2</v>
      </c>
      <c r="L26" s="378">
        <v>11069.103100000002</v>
      </c>
      <c r="M26" s="379">
        <v>0.13895098501767214</v>
      </c>
      <c r="N26" s="378">
        <v>1408.1840299999999</v>
      </c>
      <c r="O26" s="379">
        <v>2.0110695938366868E-2</v>
      </c>
      <c r="P26" s="378">
        <v>44256.483069999995</v>
      </c>
      <c r="Q26" s="379">
        <v>0.13373963129850353</v>
      </c>
      <c r="R26" s="378">
        <v>93116.2837</v>
      </c>
      <c r="S26" s="379">
        <v>8.540777037527994E-2</v>
      </c>
    </row>
    <row r="27" spans="1:19" ht="19.5">
      <c r="A27" s="367" t="s">
        <v>424</v>
      </c>
      <c r="B27" s="378">
        <v>0</v>
      </c>
      <c r="C27" s="379">
        <v>0</v>
      </c>
      <c r="D27" s="378">
        <v>0</v>
      </c>
      <c r="E27" s="379">
        <v>0</v>
      </c>
      <c r="F27" s="378">
        <v>1890.6777999999999</v>
      </c>
      <c r="G27" s="379">
        <v>0.16813445506799635</v>
      </c>
      <c r="H27" s="378">
        <v>1831.3743200000001</v>
      </c>
      <c r="I27" s="379">
        <v>0.33097892700599646</v>
      </c>
      <c r="J27" s="378">
        <v>12954.498659999997</v>
      </c>
      <c r="K27" s="379">
        <v>0.1705079045075894</v>
      </c>
      <c r="L27" s="378">
        <v>0</v>
      </c>
      <c r="M27" s="379">
        <v>0</v>
      </c>
      <c r="N27" s="378">
        <v>0</v>
      </c>
      <c r="O27" s="379">
        <v>0</v>
      </c>
      <c r="P27" s="378">
        <v>7970.56</v>
      </c>
      <c r="Q27" s="379">
        <v>2.4086409079468695E-2</v>
      </c>
      <c r="R27" s="378">
        <v>24647.110779999999</v>
      </c>
      <c r="S27" s="379">
        <v>2.2606731006301176E-2</v>
      </c>
    </row>
    <row r="28" spans="1:19" ht="19.5" customHeight="1">
      <c r="A28" s="365" t="s">
        <v>425</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row>
    <row r="29" spans="1:19" ht="19.5">
      <c r="A29" s="365" t="s">
        <v>431</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row>
    <row r="30" spans="1:19" ht="18">
      <c r="A30" s="358" t="s">
        <v>432</v>
      </c>
      <c r="B30" s="376">
        <v>147766.17239000005</v>
      </c>
      <c r="C30" s="377">
        <v>1.0023188863150725</v>
      </c>
      <c r="D30" s="376">
        <v>370241.00568999996</v>
      </c>
      <c r="E30" s="377">
        <v>1.0020648275117923</v>
      </c>
      <c r="F30" s="376">
        <v>11267.290730000001</v>
      </c>
      <c r="G30" s="377">
        <v>1.0019791775104341</v>
      </c>
      <c r="H30" s="376">
        <v>5546.4943600000006</v>
      </c>
      <c r="I30" s="377">
        <v>1.0024017110372123</v>
      </c>
      <c r="J30" s="376">
        <v>76112.793810000032</v>
      </c>
      <c r="K30" s="377">
        <v>1.0018012521652713</v>
      </c>
      <c r="L30" s="376">
        <v>79856.055889999974</v>
      </c>
      <c r="M30" s="377">
        <v>1.0024369206157067</v>
      </c>
      <c r="N30" s="376">
        <v>70124.064589999994</v>
      </c>
      <c r="O30" s="377">
        <v>1.0014626717019997</v>
      </c>
      <c r="P30" s="376">
        <v>333900.0276400001</v>
      </c>
      <c r="Q30" s="377">
        <v>1.0090197749446645</v>
      </c>
      <c r="R30" s="376">
        <v>1094813.9051000001</v>
      </c>
      <c r="S30" s="377">
        <v>1.0041811259532079</v>
      </c>
    </row>
    <row r="31" spans="1:19" ht="19.5">
      <c r="A31" s="365" t="s">
        <v>433</v>
      </c>
      <c r="B31" s="378">
        <v>341.86021999999997</v>
      </c>
      <c r="C31" s="379">
        <v>2.3188863150725722E-3</v>
      </c>
      <c r="D31" s="378">
        <v>762.90853999999979</v>
      </c>
      <c r="E31" s="379">
        <v>2.0648275117923316E-3</v>
      </c>
      <c r="F31" s="378">
        <v>22.255920000000003</v>
      </c>
      <c r="G31" s="379">
        <v>1.9791775104340474E-3</v>
      </c>
      <c r="H31" s="378">
        <v>13.289159999999999</v>
      </c>
      <c r="I31" s="379">
        <v>2.4017110372122107E-3</v>
      </c>
      <c r="J31" s="378">
        <v>136.85182999999998</v>
      </c>
      <c r="K31" s="379">
        <v>1.8012521652712771E-3</v>
      </c>
      <c r="L31" s="378">
        <v>194.12979000000001</v>
      </c>
      <c r="M31" s="379">
        <v>2.4369206157067807E-3</v>
      </c>
      <c r="N31" s="378">
        <v>102.41868000000001</v>
      </c>
      <c r="O31" s="379">
        <v>1.4626717019996999E-3</v>
      </c>
      <c r="P31" s="378">
        <v>2984.7810499999996</v>
      </c>
      <c r="Q31" s="379">
        <v>9.0197749446646273E-3</v>
      </c>
      <c r="R31" s="378">
        <v>4558.4951899999996</v>
      </c>
      <c r="S31" s="379">
        <v>4.1811259532078824E-3</v>
      </c>
    </row>
    <row r="32" spans="1:19" ht="22.5" customHeight="1">
      <c r="A32" s="901" t="s">
        <v>434</v>
      </c>
      <c r="B32" s="902">
        <v>147424.31217000005</v>
      </c>
      <c r="C32" s="903">
        <v>1</v>
      </c>
      <c r="D32" s="902">
        <v>369478.09714999999</v>
      </c>
      <c r="E32" s="903">
        <v>1</v>
      </c>
      <c r="F32" s="902">
        <v>11245.034810000001</v>
      </c>
      <c r="G32" s="903">
        <v>1</v>
      </c>
      <c r="H32" s="902">
        <v>5533.2052000000003</v>
      </c>
      <c r="I32" s="903">
        <v>1</v>
      </c>
      <c r="J32" s="902">
        <v>75975.941980000032</v>
      </c>
      <c r="K32" s="903">
        <v>1</v>
      </c>
      <c r="L32" s="902">
        <v>79661.926099999982</v>
      </c>
      <c r="M32" s="903">
        <v>1</v>
      </c>
      <c r="N32" s="902">
        <v>70021.645909999992</v>
      </c>
      <c r="O32" s="903">
        <v>1</v>
      </c>
      <c r="P32" s="902">
        <v>330915.24659000011</v>
      </c>
      <c r="Q32" s="903">
        <v>1</v>
      </c>
      <c r="R32" s="902">
        <v>1090255.4099100002</v>
      </c>
      <c r="S32" s="903">
        <v>1</v>
      </c>
    </row>
    <row r="33" spans="1:19" ht="19.5">
      <c r="A33" s="367" t="s">
        <v>435</v>
      </c>
      <c r="B33" s="378">
        <v>-8.2517399999999999</v>
      </c>
      <c r="C33" s="379">
        <v>-5.5972721720991542E-5</v>
      </c>
      <c r="D33" s="378">
        <v>-48.576699999999995</v>
      </c>
      <c r="E33" s="379">
        <v>-1.3147382855628088E-4</v>
      </c>
      <c r="F33" s="378">
        <v>0</v>
      </c>
      <c r="G33" s="379">
        <v>0</v>
      </c>
      <c r="H33" s="378">
        <v>0</v>
      </c>
      <c r="I33" s="379">
        <v>0</v>
      </c>
      <c r="J33" s="378">
        <v>0</v>
      </c>
      <c r="K33" s="379">
        <v>0</v>
      </c>
      <c r="L33" s="378">
        <v>178.39003</v>
      </c>
      <c r="M33" s="379">
        <v>2.2393386493827199E-3</v>
      </c>
      <c r="N33" s="378">
        <v>0</v>
      </c>
      <c r="O33" s="379">
        <v>0</v>
      </c>
      <c r="P33" s="378">
        <v>-207.27103000000002</v>
      </c>
      <c r="Q33" s="379">
        <v>-6.2635684555449405E-4</v>
      </c>
      <c r="R33" s="378">
        <v>-85.709440000000029</v>
      </c>
      <c r="S33" s="379">
        <v>-7.8614092827180082E-5</v>
      </c>
    </row>
    <row r="34" spans="1:19" ht="19.5">
      <c r="A34" s="367" t="s">
        <v>436</v>
      </c>
      <c r="B34" s="378">
        <v>0</v>
      </c>
      <c r="C34" s="379">
        <v>0</v>
      </c>
      <c r="D34" s="378">
        <v>0</v>
      </c>
      <c r="E34" s="379">
        <v>0</v>
      </c>
      <c r="F34" s="378">
        <v>0</v>
      </c>
      <c r="G34" s="379">
        <v>0</v>
      </c>
      <c r="H34" s="378">
        <v>0</v>
      </c>
      <c r="I34" s="379">
        <v>0</v>
      </c>
      <c r="J34" s="378">
        <v>0</v>
      </c>
      <c r="K34" s="379">
        <v>0</v>
      </c>
      <c r="L34" s="378">
        <v>0</v>
      </c>
      <c r="M34" s="379">
        <v>0</v>
      </c>
      <c r="N34" s="378">
        <v>0</v>
      </c>
      <c r="O34" s="379">
        <v>0</v>
      </c>
      <c r="P34" s="378">
        <v>0</v>
      </c>
      <c r="Q34" s="379">
        <v>0</v>
      </c>
      <c r="R34" s="378">
        <v>0</v>
      </c>
      <c r="S34" s="379">
        <v>0</v>
      </c>
    </row>
    <row r="35" spans="1:19" ht="12.75" customHeight="1">
      <c r="A35" s="22" t="s">
        <v>532</v>
      </c>
    </row>
    <row r="36" spans="1:19" ht="12.75" customHeight="1"/>
    <row r="37" spans="1:19" ht="12.75" customHeight="1">
      <c r="A37" s="607" t="s">
        <v>81</v>
      </c>
    </row>
    <row r="38" spans="1:19" ht="12.75" customHeight="1">
      <c r="S38" s="24" t="s">
        <v>794</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J5:K5"/>
    <mergeCell ref="L5:M5"/>
    <mergeCell ref="N5:O5"/>
    <mergeCell ref="F5:G5"/>
    <mergeCell ref="H5:I5"/>
  </mergeCells>
  <hyperlinks>
    <hyperlink ref="A37" location="'2 Sadržaj'!A1" display="Sadržaj / Contents" xr:uid="{00000000-0004-0000-0A00-000000000000}"/>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997" t="s">
        <v>1012</v>
      </c>
      <c r="B1" s="979"/>
      <c r="C1" s="979"/>
      <c r="D1" s="979"/>
      <c r="E1" s="979"/>
      <c r="F1" s="979"/>
      <c r="G1" s="980" t="str">
        <f>Naslovnica!A20</f>
        <v>Svibanj 2024.</v>
      </c>
      <c r="L1" s="137"/>
    </row>
    <row r="2" spans="1:12" ht="12.75" customHeight="1">
      <c r="A2" s="981" t="s">
        <v>1013</v>
      </c>
      <c r="B2" s="979"/>
      <c r="C2" s="979"/>
      <c r="D2" s="979"/>
      <c r="E2" s="979"/>
      <c r="F2" s="979"/>
      <c r="G2" s="982" t="str">
        <f>Naslovnica!A24</f>
        <v>May 2024</v>
      </c>
      <c r="L2" s="524"/>
    </row>
    <row r="3" spans="1:12" ht="12.75" customHeight="1">
      <c r="A3" s="979"/>
      <c r="B3" s="979"/>
      <c r="C3" s="979"/>
      <c r="D3" s="979"/>
      <c r="E3" s="979"/>
      <c r="F3" s="979"/>
      <c r="G3" s="979"/>
    </row>
    <row r="4" spans="1:12" s="63" customFormat="1" ht="14.45" customHeight="1">
      <c r="A4" s="1182" t="s">
        <v>1066</v>
      </c>
      <c r="B4" s="1183" t="s">
        <v>1068</v>
      </c>
      <c r="C4" s="1183"/>
      <c r="D4" s="1183"/>
      <c r="E4" s="1183"/>
      <c r="F4" s="1183"/>
      <c r="G4" s="1183"/>
      <c r="H4" s="884"/>
    </row>
    <row r="5" spans="1:12" s="63" customFormat="1" ht="22.15" customHeight="1">
      <c r="A5" s="1182"/>
      <c r="B5" s="1184" t="str">
        <f>G1</f>
        <v>Svibanj 2024.</v>
      </c>
      <c r="C5" s="1184"/>
      <c r="D5" s="1185" t="s">
        <v>17</v>
      </c>
      <c r="E5" s="1185"/>
      <c r="F5" s="1182" t="s">
        <v>220</v>
      </c>
      <c r="G5" s="1182"/>
    </row>
    <row r="6" spans="1:12" s="63" customFormat="1">
      <c r="A6" s="1182"/>
      <c r="B6" s="1186" t="str">
        <f>G2</f>
        <v>May 2024</v>
      </c>
      <c r="C6" s="1187"/>
      <c r="D6" s="1178" t="s">
        <v>45</v>
      </c>
      <c r="E6" s="1178"/>
      <c r="F6" s="1178" t="s">
        <v>51</v>
      </c>
      <c r="G6" s="1178"/>
    </row>
    <row r="7" spans="1:12" s="63" customFormat="1">
      <c r="A7" s="1182"/>
      <c r="B7" s="998" t="s">
        <v>27</v>
      </c>
      <c r="C7" s="998" t="s">
        <v>28</v>
      </c>
      <c r="D7" s="998" t="s">
        <v>1064</v>
      </c>
      <c r="E7" s="998" t="s">
        <v>143</v>
      </c>
      <c r="F7" s="998" t="s">
        <v>1064</v>
      </c>
      <c r="G7" s="998" t="s">
        <v>143</v>
      </c>
    </row>
    <row r="8" spans="1:12" s="63" customFormat="1">
      <c r="A8" s="1182"/>
      <c r="B8" s="998" t="s">
        <v>29</v>
      </c>
      <c r="C8" s="998" t="s">
        <v>30</v>
      </c>
      <c r="D8" s="999" t="s">
        <v>1065</v>
      </c>
      <c r="E8" s="999" t="s">
        <v>144</v>
      </c>
      <c r="F8" s="999" t="s">
        <v>1065</v>
      </c>
      <c r="G8" s="999" t="s">
        <v>144</v>
      </c>
    </row>
    <row r="9" spans="1:12" s="63" customFormat="1">
      <c r="A9" s="1000" t="s">
        <v>1357</v>
      </c>
      <c r="B9" s="1001">
        <v>521</v>
      </c>
      <c r="C9" s="1002">
        <v>1.0636994691710902E-2</v>
      </c>
      <c r="D9" s="1001">
        <v>2</v>
      </c>
      <c r="E9" s="1002">
        <v>3.8535645472062008E-3</v>
      </c>
      <c r="F9" s="1001">
        <v>13</v>
      </c>
      <c r="G9" s="1002">
        <v>2.5590551181102317E-2</v>
      </c>
    </row>
    <row r="10" spans="1:12" s="63" customFormat="1">
      <c r="A10" s="1000" t="s">
        <v>843</v>
      </c>
      <c r="B10" s="1001">
        <v>610</v>
      </c>
      <c r="C10" s="1003">
        <v>1.245406288280931E-2</v>
      </c>
      <c r="D10" s="1001">
        <v>1</v>
      </c>
      <c r="E10" s="1003">
        <v>1.6420361247948545E-3</v>
      </c>
      <c r="F10" s="1001">
        <v>18</v>
      </c>
      <c r="G10" s="1003">
        <v>3.0405405405405483E-2</v>
      </c>
    </row>
    <row r="11" spans="1:12" s="63" customFormat="1">
      <c r="A11" s="1000" t="s">
        <v>830</v>
      </c>
      <c r="B11" s="1001">
        <v>1618</v>
      </c>
      <c r="C11" s="1003">
        <v>3.3033891384238463E-2</v>
      </c>
      <c r="D11" s="1001">
        <v>-2</v>
      </c>
      <c r="E11" s="1003">
        <v>-1.2345679012345512E-3</v>
      </c>
      <c r="F11" s="1001">
        <v>0</v>
      </c>
      <c r="G11" s="1003">
        <v>0</v>
      </c>
    </row>
    <row r="12" spans="1:12" s="63" customFormat="1">
      <c r="A12" s="1000" t="s">
        <v>177</v>
      </c>
      <c r="B12" s="1001">
        <v>313</v>
      </c>
      <c r="C12" s="1003">
        <v>6.3903634136382196E-3</v>
      </c>
      <c r="D12" s="1001">
        <v>3</v>
      </c>
      <c r="E12" s="1003">
        <v>9.6774193548387899E-3</v>
      </c>
      <c r="F12" s="1001">
        <v>6</v>
      </c>
      <c r="G12" s="1003">
        <v>1.9543973941368087E-2</v>
      </c>
    </row>
    <row r="13" spans="1:12" s="63" customFormat="1">
      <c r="A13" s="1000" t="s">
        <v>845</v>
      </c>
      <c r="B13" s="1001">
        <v>933</v>
      </c>
      <c r="C13" s="1003">
        <v>1.9048591261739484E-2</v>
      </c>
      <c r="D13" s="1001">
        <v>1</v>
      </c>
      <c r="E13" s="1003">
        <v>1.0729613733906351E-3</v>
      </c>
      <c r="F13" s="1001">
        <v>29</v>
      </c>
      <c r="G13" s="1003">
        <v>3.2079646017699082E-2</v>
      </c>
    </row>
    <row r="14" spans="1:12" s="63" customFormat="1">
      <c r="A14" s="1000" t="s">
        <v>178</v>
      </c>
      <c r="B14" s="1001">
        <v>359</v>
      </c>
      <c r="C14" s="1003">
        <v>7.3295222539812169E-3</v>
      </c>
      <c r="D14" s="1001">
        <v>-2</v>
      </c>
      <c r="E14" s="1003">
        <v>-5.5401662049860967E-3</v>
      </c>
      <c r="F14" s="1001">
        <v>1</v>
      </c>
      <c r="G14" s="1003">
        <v>2.7932960893854997E-3</v>
      </c>
    </row>
    <row r="15" spans="1:12" s="63" customFormat="1">
      <c r="A15" s="1000" t="s">
        <v>179</v>
      </c>
      <c r="B15" s="1001">
        <v>3700</v>
      </c>
      <c r="C15" s="1003">
        <v>7.5541037158023683E-2</v>
      </c>
      <c r="D15" s="1001">
        <v>9</v>
      </c>
      <c r="E15" s="1003">
        <v>2.4383635871036979E-3</v>
      </c>
      <c r="F15" s="1001">
        <v>23</v>
      </c>
      <c r="G15" s="1003">
        <v>6.2550992657057769E-3</v>
      </c>
    </row>
    <row r="16" spans="1:12" s="63" customFormat="1">
      <c r="A16" s="1000" t="s">
        <v>180</v>
      </c>
      <c r="B16" s="1001">
        <v>1944</v>
      </c>
      <c r="C16" s="1003">
        <v>3.9689669252756229E-2</v>
      </c>
      <c r="D16" s="1001">
        <v>4</v>
      </c>
      <c r="E16" s="1003">
        <v>2.0618556701030855E-3</v>
      </c>
      <c r="F16" s="1001">
        <v>37</v>
      </c>
      <c r="G16" s="1003">
        <v>1.9402202412165614E-2</v>
      </c>
    </row>
    <row r="17" spans="1:12" s="63" customFormat="1">
      <c r="A17" s="1004" t="s">
        <v>181</v>
      </c>
      <c r="B17" s="1001">
        <v>4403</v>
      </c>
      <c r="C17" s="1003">
        <v>8.9893834218048183E-2</v>
      </c>
      <c r="D17" s="1001">
        <v>-1</v>
      </c>
      <c r="E17" s="1003">
        <v>-2.2706630336055689E-4</v>
      </c>
      <c r="F17" s="1001">
        <v>-13</v>
      </c>
      <c r="G17" s="1003">
        <v>-2.9438405797101996E-3</v>
      </c>
    </row>
    <row r="18" spans="1:12" s="63" customFormat="1">
      <c r="A18" s="1000" t="s">
        <v>182</v>
      </c>
      <c r="B18" s="1001">
        <v>4030</v>
      </c>
      <c r="C18" s="1003">
        <v>8.2278481012658222E-2</v>
      </c>
      <c r="D18" s="1001">
        <v>5</v>
      </c>
      <c r="E18" s="1003">
        <v>1.242236024844745E-3</v>
      </c>
      <c r="F18" s="1001">
        <v>65</v>
      </c>
      <c r="G18" s="1003">
        <v>1.6393442622950838E-2</v>
      </c>
    </row>
    <row r="19" spans="1:12" s="63" customFormat="1">
      <c r="A19" s="1000" t="s">
        <v>183</v>
      </c>
      <c r="B19" s="1001">
        <v>4731</v>
      </c>
      <c r="C19" s="1003">
        <v>9.6590445079624332E-2</v>
      </c>
      <c r="D19" s="1001">
        <v>7</v>
      </c>
      <c r="E19" s="1003">
        <v>1.481795088907667E-3</v>
      </c>
      <c r="F19" s="1001">
        <v>114</v>
      </c>
      <c r="G19" s="1003">
        <v>2.4691358024691468E-2</v>
      </c>
    </row>
    <row r="20" spans="1:12" s="63" customFormat="1">
      <c r="A20" s="1000" t="s">
        <v>619</v>
      </c>
      <c r="B20" s="1001">
        <v>3292</v>
      </c>
      <c r="C20" s="1003">
        <v>6.7211106574111876E-2</v>
      </c>
      <c r="D20" s="1001">
        <v>13</v>
      </c>
      <c r="E20" s="1003">
        <v>3.964623360780628E-3</v>
      </c>
      <c r="F20" s="1001">
        <v>64</v>
      </c>
      <c r="G20" s="1003">
        <v>1.9826517967781898E-2</v>
      </c>
    </row>
    <row r="21" spans="1:12" s="63" customFormat="1">
      <c r="A21" s="1000" t="s">
        <v>184</v>
      </c>
      <c r="B21" s="1001">
        <v>1017</v>
      </c>
      <c r="C21" s="1003">
        <v>2.0763576970191915E-2</v>
      </c>
      <c r="D21" s="1001">
        <v>3</v>
      </c>
      <c r="E21" s="1003">
        <v>2.9585798816567088E-3</v>
      </c>
      <c r="F21" s="1001">
        <v>4</v>
      </c>
      <c r="G21" s="1003">
        <v>3.9486673247779436E-3</v>
      </c>
    </row>
    <row r="22" spans="1:12" s="63" customFormat="1">
      <c r="A22" s="1000" t="s">
        <v>185</v>
      </c>
      <c r="B22" s="1001">
        <v>4252</v>
      </c>
      <c r="C22" s="1003">
        <v>8.6810943242139643E-2</v>
      </c>
      <c r="D22" s="1001">
        <v>-4</v>
      </c>
      <c r="E22" s="1003">
        <v>-9.3984962406012951E-4</v>
      </c>
      <c r="F22" s="1001">
        <v>-19</v>
      </c>
      <c r="G22" s="1003">
        <v>-4.4486068836337989E-3</v>
      </c>
    </row>
    <row r="23" spans="1:12" s="63" customFormat="1">
      <c r="A23" s="1000" t="s">
        <v>189</v>
      </c>
      <c r="B23" s="1001">
        <v>98</v>
      </c>
      <c r="C23" s="1003">
        <v>2.0008166598611678E-3</v>
      </c>
      <c r="D23" s="1001">
        <v>0</v>
      </c>
      <c r="E23" s="1003">
        <v>0</v>
      </c>
      <c r="F23" s="1001">
        <v>-1</v>
      </c>
      <c r="G23" s="1003">
        <v>-1.0101010101010055E-2</v>
      </c>
    </row>
    <row r="24" spans="1:12" s="63" customFormat="1">
      <c r="A24" s="1000" t="s">
        <v>219</v>
      </c>
      <c r="B24" s="1001">
        <v>247</v>
      </c>
      <c r="C24" s="1003">
        <v>5.0428746427113105E-3</v>
      </c>
      <c r="D24" s="1001">
        <v>1</v>
      </c>
      <c r="E24" s="1003">
        <v>4.0650406504065817E-3</v>
      </c>
      <c r="F24" s="1001">
        <v>0</v>
      </c>
      <c r="G24" s="1003">
        <v>0</v>
      </c>
    </row>
    <row r="25" spans="1:12" s="63" customFormat="1">
      <c r="A25" s="1000" t="s">
        <v>218</v>
      </c>
      <c r="B25" s="1001">
        <v>9897</v>
      </c>
      <c r="C25" s="1003">
        <v>0.20206206614944874</v>
      </c>
      <c r="D25" s="1001">
        <v>-25</v>
      </c>
      <c r="E25" s="1003">
        <v>-2.5196532957064699E-3</v>
      </c>
      <c r="F25" s="1001">
        <v>-178</v>
      </c>
      <c r="G25" s="1003">
        <v>-1.7667493796526101E-2</v>
      </c>
    </row>
    <row r="26" spans="1:12" s="63" customFormat="1">
      <c r="A26" s="1004" t="s">
        <v>186</v>
      </c>
      <c r="B26" s="1001">
        <v>2311</v>
      </c>
      <c r="C26" s="1003">
        <v>4.7182523478971006E-2</v>
      </c>
      <c r="D26" s="1001">
        <v>0</v>
      </c>
      <c r="E26" s="1003">
        <v>0</v>
      </c>
      <c r="F26" s="1001">
        <v>7</v>
      </c>
      <c r="G26" s="1003">
        <v>3.0381944444444198E-3</v>
      </c>
    </row>
    <row r="27" spans="1:12" s="63" customFormat="1">
      <c r="A27" s="1004" t="s">
        <v>849</v>
      </c>
      <c r="B27" s="1001">
        <v>724</v>
      </c>
      <c r="C27" s="1003">
        <v>1.4781543487137607E-2</v>
      </c>
      <c r="D27" s="1001">
        <v>0</v>
      </c>
      <c r="E27" s="1003">
        <v>0</v>
      </c>
      <c r="F27" s="1001">
        <v>-4</v>
      </c>
      <c r="G27" s="1003">
        <v>-5.494505494505475E-3</v>
      </c>
    </row>
    <row r="28" spans="1:12" s="63" customFormat="1">
      <c r="A28" s="1000" t="s">
        <v>188</v>
      </c>
      <c r="B28" s="1001">
        <v>2896</v>
      </c>
      <c r="C28" s="1003">
        <v>5.912617394855043E-2</v>
      </c>
      <c r="D28" s="1001">
        <v>-2</v>
      </c>
      <c r="E28" s="1003">
        <v>-6.9013112491378426E-4</v>
      </c>
      <c r="F28" s="1001">
        <v>94</v>
      </c>
      <c r="G28" s="1003">
        <v>3.3547466095646072E-2</v>
      </c>
    </row>
    <row r="29" spans="1:12" s="63" customFormat="1">
      <c r="A29" s="1000" t="s">
        <v>1395</v>
      </c>
      <c r="B29" s="1001">
        <v>1084</v>
      </c>
      <c r="C29" s="1003">
        <v>2.213148223764802E-2</v>
      </c>
      <c r="D29" s="1001">
        <v>3</v>
      </c>
      <c r="E29" s="1003">
        <v>2.7752081406104967E-3</v>
      </c>
      <c r="F29" s="1001">
        <v>37</v>
      </c>
      <c r="G29" s="1003">
        <v>3.5339063992359199E-2</v>
      </c>
    </row>
    <row r="30" spans="1:12" s="63" customFormat="1" ht="18" customHeight="1">
      <c r="A30" s="1005" t="s">
        <v>1011</v>
      </c>
      <c r="B30" s="1006">
        <v>48980</v>
      </c>
      <c r="C30" s="1007">
        <v>0.98936300530828925</v>
      </c>
      <c r="D30" s="1006">
        <v>16</v>
      </c>
      <c r="E30" s="1007">
        <v>3.2677068866915349E-4</v>
      </c>
      <c r="F30" s="1006">
        <v>297</v>
      </c>
      <c r="G30" s="1007">
        <v>6.1006922334285729E-3</v>
      </c>
    </row>
    <row r="31" spans="1:12">
      <c r="A31" s="1008" t="s">
        <v>529</v>
      </c>
      <c r="B31" s="979"/>
      <c r="C31" s="979"/>
      <c r="D31" s="979"/>
      <c r="E31" s="979"/>
      <c r="F31" s="979"/>
      <c r="G31" s="979"/>
      <c r="I31" s="892"/>
      <c r="J31" s="892"/>
      <c r="K31" s="892"/>
      <c r="L31" s="893"/>
    </row>
    <row r="32" spans="1:12">
      <c r="A32" s="1061" t="s">
        <v>1403</v>
      </c>
      <c r="B32" s="1010"/>
      <c r="C32" s="1011"/>
      <c r="D32" s="1012"/>
      <c r="E32" s="1013"/>
      <c r="F32" s="1013"/>
      <c r="G32" s="1013"/>
      <c r="I32" s="892"/>
      <c r="J32" s="892"/>
      <c r="K32" s="892"/>
      <c r="L32" s="893"/>
    </row>
    <row r="33" spans="1:8" ht="12.75" customHeight="1"/>
    <row r="34" spans="1:8">
      <c r="A34" s="997" t="s">
        <v>1040</v>
      </c>
      <c r="B34" s="979"/>
      <c r="C34" s="979"/>
      <c r="D34" s="979"/>
      <c r="E34" s="979"/>
      <c r="F34" s="979"/>
      <c r="G34" s="979"/>
      <c r="H34" s="880"/>
    </row>
    <row r="35" spans="1:8">
      <c r="A35" s="981" t="s">
        <v>1041</v>
      </c>
      <c r="B35" s="979"/>
      <c r="C35" s="979"/>
      <c r="D35" s="979"/>
      <c r="E35" s="979"/>
      <c r="F35" s="979"/>
      <c r="G35" s="979"/>
      <c r="H35" s="881"/>
    </row>
    <row r="36" spans="1:8">
      <c r="A36" s="979"/>
      <c r="B36" s="979"/>
      <c r="C36" s="979"/>
      <c r="D36" s="1014"/>
      <c r="E36" s="1014" t="s">
        <v>43</v>
      </c>
      <c r="F36" s="979"/>
      <c r="G36" s="1015" t="s">
        <v>1621</v>
      </c>
      <c r="H36" s="308"/>
    </row>
    <row r="37" spans="1:8" ht="12.75" customHeight="1">
      <c r="A37" s="979"/>
      <c r="B37" s="979"/>
      <c r="C37" s="979"/>
      <c r="D37" s="1016"/>
      <c r="E37" s="1016" t="s">
        <v>44</v>
      </c>
      <c r="F37" s="1017"/>
      <c r="G37" s="982" t="s">
        <v>1622</v>
      </c>
      <c r="H37" s="309"/>
    </row>
    <row r="38" spans="1:8" ht="12.75" customHeight="1">
      <c r="A38" s="979"/>
      <c r="B38" s="979"/>
      <c r="C38" s="979"/>
      <c r="D38" s="1016"/>
      <c r="E38" s="1016"/>
      <c r="F38" s="1017"/>
      <c r="G38" s="982"/>
      <c r="H38" s="309"/>
    </row>
    <row r="39" spans="1:8" ht="23.45" customHeight="1">
      <c r="A39" s="1018"/>
      <c r="B39" s="1019"/>
      <c r="C39" s="1019" t="s">
        <v>1586</v>
      </c>
      <c r="D39" s="1019"/>
      <c r="E39" s="1179" t="s">
        <v>521</v>
      </c>
      <c r="F39" s="1179"/>
      <c r="G39" s="1179"/>
      <c r="H39" s="309"/>
    </row>
    <row r="40" spans="1:8" ht="24">
      <c r="A40" s="1018"/>
      <c r="B40" s="1020"/>
      <c r="C40" s="1021" t="s">
        <v>1587</v>
      </c>
      <c r="D40" s="1020"/>
      <c r="E40" s="1180" t="s">
        <v>522</v>
      </c>
      <c r="F40" s="1180"/>
      <c r="G40" s="1064" t="s">
        <v>523</v>
      </c>
      <c r="H40" s="309"/>
    </row>
    <row r="41" spans="1:8" ht="24">
      <c r="A41" s="1022" t="s">
        <v>1069</v>
      </c>
      <c r="B41" s="1023" t="s">
        <v>1070</v>
      </c>
      <c r="C41" s="1023" t="s">
        <v>1071</v>
      </c>
      <c r="D41" s="1023" t="s">
        <v>1072</v>
      </c>
      <c r="E41" s="1023" t="s">
        <v>1070</v>
      </c>
      <c r="F41" s="1023" t="s">
        <v>1071</v>
      </c>
      <c r="G41" s="1023" t="s">
        <v>1072</v>
      </c>
      <c r="H41" s="309"/>
    </row>
    <row r="42" spans="1:8" ht="15" customHeight="1">
      <c r="A42" s="1024" t="s">
        <v>6</v>
      </c>
      <c r="B42" s="1025">
        <v>3</v>
      </c>
      <c r="C42" s="1025">
        <v>0</v>
      </c>
      <c r="D42" s="1025">
        <v>3</v>
      </c>
      <c r="E42" s="1025">
        <v>-6</v>
      </c>
      <c r="F42" s="1025">
        <v>-8</v>
      </c>
      <c r="G42" s="1062">
        <v>-0.82352941176470584</v>
      </c>
      <c r="H42" s="309"/>
    </row>
    <row r="43" spans="1:8" ht="15" customHeight="1">
      <c r="A43" s="1024" t="s">
        <v>7</v>
      </c>
      <c r="B43" s="1025">
        <v>284</v>
      </c>
      <c r="C43" s="1025">
        <v>139</v>
      </c>
      <c r="D43" s="1025">
        <v>423</v>
      </c>
      <c r="E43" s="1025">
        <v>-72</v>
      </c>
      <c r="F43" s="1025">
        <v>-29</v>
      </c>
      <c r="G43" s="1062">
        <v>-0.1927480916030534</v>
      </c>
      <c r="H43" s="309"/>
    </row>
    <row r="44" spans="1:8" ht="15" customHeight="1">
      <c r="A44" s="1024" t="s">
        <v>8</v>
      </c>
      <c r="B44" s="1025">
        <v>1256</v>
      </c>
      <c r="C44" s="1025">
        <v>878</v>
      </c>
      <c r="D44" s="1025">
        <v>2134</v>
      </c>
      <c r="E44" s="1025">
        <v>-33</v>
      </c>
      <c r="F44" s="1025">
        <v>-37</v>
      </c>
      <c r="G44" s="1062">
        <v>-3.1760435571687839E-2</v>
      </c>
      <c r="H44" s="309"/>
    </row>
    <row r="45" spans="1:8" ht="15" customHeight="1">
      <c r="A45" s="1024" t="s">
        <v>9</v>
      </c>
      <c r="B45" s="1025">
        <v>2040</v>
      </c>
      <c r="C45" s="1025">
        <v>1728</v>
      </c>
      <c r="D45" s="1025">
        <v>3768</v>
      </c>
      <c r="E45" s="1025">
        <v>-33</v>
      </c>
      <c r="F45" s="1025">
        <v>-66</v>
      </c>
      <c r="G45" s="1062">
        <v>-2.560124127230412E-2</v>
      </c>
      <c r="H45" s="309"/>
    </row>
    <row r="46" spans="1:8" ht="15" customHeight="1">
      <c r="A46" s="1024" t="s">
        <v>10</v>
      </c>
      <c r="B46" s="1025">
        <v>3048</v>
      </c>
      <c r="C46" s="1025">
        <v>2919</v>
      </c>
      <c r="D46" s="1025">
        <v>5967</v>
      </c>
      <c r="E46" s="1025">
        <v>-85</v>
      </c>
      <c r="F46" s="1025">
        <v>-64</v>
      </c>
      <c r="G46" s="1062">
        <v>-2.4362328319162851E-2</v>
      </c>
      <c r="H46" s="309"/>
    </row>
    <row r="47" spans="1:8" ht="15" customHeight="1">
      <c r="A47" s="1024" t="s">
        <v>11</v>
      </c>
      <c r="B47" s="1025">
        <v>4017</v>
      </c>
      <c r="C47" s="1025">
        <v>3868</v>
      </c>
      <c r="D47" s="1025">
        <v>7885</v>
      </c>
      <c r="E47" s="1025">
        <v>34</v>
      </c>
      <c r="F47" s="1025">
        <v>-24</v>
      </c>
      <c r="G47" s="1062">
        <v>1.2698412698413097E-3</v>
      </c>
      <c r="H47" s="309"/>
    </row>
    <row r="48" spans="1:8" ht="15" customHeight="1">
      <c r="A48" s="1024" t="s">
        <v>12</v>
      </c>
      <c r="B48" s="1025">
        <v>4391</v>
      </c>
      <c r="C48" s="1025">
        <v>4442</v>
      </c>
      <c r="D48" s="1025">
        <v>8833</v>
      </c>
      <c r="E48" s="1025">
        <v>-20</v>
      </c>
      <c r="F48" s="1025">
        <v>-30</v>
      </c>
      <c r="G48" s="1062">
        <v>-5.628729032984392E-3</v>
      </c>
      <c r="H48" s="309"/>
    </row>
    <row r="49" spans="1:8" ht="15" customHeight="1">
      <c r="A49" s="1024" t="s">
        <v>39</v>
      </c>
      <c r="B49" s="1025">
        <v>7214</v>
      </c>
      <c r="C49" s="1025">
        <v>6841</v>
      </c>
      <c r="D49" s="1025">
        <v>14055</v>
      </c>
      <c r="E49" s="1025">
        <v>187</v>
      </c>
      <c r="F49" s="1025">
        <v>197</v>
      </c>
      <c r="G49" s="1062">
        <v>2.8088654816765368E-2</v>
      </c>
      <c r="H49" s="311"/>
    </row>
    <row r="50" spans="1:8" ht="15" customHeight="1">
      <c r="A50" s="1024" t="s">
        <v>40</v>
      </c>
      <c r="B50" s="1025">
        <v>3099</v>
      </c>
      <c r="C50" s="1025">
        <v>2325</v>
      </c>
      <c r="D50" s="1025">
        <v>5424</v>
      </c>
      <c r="E50" s="1025">
        <v>142</v>
      </c>
      <c r="F50" s="1025">
        <v>152</v>
      </c>
      <c r="G50" s="1062">
        <v>5.7309941520467866E-2</v>
      </c>
    </row>
    <row r="51" spans="1:8" ht="15" customHeight="1">
      <c r="A51" s="1024" t="s">
        <v>41</v>
      </c>
      <c r="B51" s="1025">
        <v>281</v>
      </c>
      <c r="C51" s="1025">
        <v>135</v>
      </c>
      <c r="D51" s="1025">
        <v>416</v>
      </c>
      <c r="E51" s="1025">
        <v>9</v>
      </c>
      <c r="F51" s="1025">
        <v>12</v>
      </c>
      <c r="G51" s="1062">
        <v>5.3164556962025378E-2</v>
      </c>
    </row>
    <row r="52" spans="1:8" ht="15" customHeight="1">
      <c r="A52" s="1024" t="s">
        <v>42</v>
      </c>
      <c r="B52" s="1025">
        <v>1</v>
      </c>
      <c r="C52" s="1025">
        <v>0</v>
      </c>
      <c r="D52" s="1025">
        <v>1</v>
      </c>
      <c r="E52" s="1025">
        <v>0</v>
      </c>
      <c r="F52" s="1025">
        <v>0</v>
      </c>
      <c r="G52" s="1062">
        <v>0</v>
      </c>
    </row>
    <row r="53" spans="1:8" ht="24">
      <c r="A53" s="1026" t="s">
        <v>528</v>
      </c>
      <c r="B53" s="1027">
        <v>25634</v>
      </c>
      <c r="C53" s="1027">
        <v>23275</v>
      </c>
      <c r="D53" s="1027">
        <v>48909</v>
      </c>
      <c r="E53" s="1027">
        <v>123</v>
      </c>
      <c r="F53" s="1027">
        <v>103</v>
      </c>
      <c r="G53" s="1063">
        <v>4.6422775917671633E-3</v>
      </c>
      <c r="H53" s="180"/>
    </row>
    <row r="54" spans="1:8" ht="12.75" customHeight="1">
      <c r="A54" s="1009" t="s">
        <v>907</v>
      </c>
      <c r="B54" s="979"/>
      <c r="C54" s="979"/>
      <c r="D54" s="979"/>
      <c r="E54" s="979"/>
      <c r="F54" s="979"/>
      <c r="G54" s="979"/>
      <c r="H54" s="180"/>
    </row>
    <row r="55" spans="1:8" ht="12.75" customHeight="1">
      <c r="B55" s="180"/>
      <c r="C55" s="180"/>
      <c r="D55" s="180"/>
      <c r="E55" s="180"/>
      <c r="F55" s="180"/>
      <c r="G55" s="180"/>
      <c r="H55" s="180"/>
    </row>
    <row r="56" spans="1:8">
      <c r="A56" s="608" t="s">
        <v>81</v>
      </c>
    </row>
    <row r="57" spans="1:8">
      <c r="G57" s="780" t="s">
        <v>795</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1"/>
      <c r="J69" s="1181"/>
      <c r="K69" s="197"/>
      <c r="L69" s="197"/>
    </row>
    <row r="70" spans="9:12" ht="12.75" customHeight="1">
      <c r="I70" s="325"/>
      <c r="J70" s="1176"/>
      <c r="K70" s="197"/>
      <c r="L70" s="197"/>
    </row>
    <row r="71" spans="9:12" ht="12.75" customHeight="1">
      <c r="I71" s="326"/>
      <c r="J71" s="1177"/>
      <c r="K71" s="197"/>
      <c r="L71" s="197"/>
    </row>
    <row r="72" spans="9:12" ht="12.75" customHeight="1">
      <c r="I72" s="328"/>
      <c r="J72" s="329"/>
      <c r="K72" s="197"/>
      <c r="L72" s="197"/>
    </row>
    <row r="73" spans="9:12" ht="12.75" customHeight="1">
      <c r="I73" s="328"/>
      <c r="J73" s="329"/>
      <c r="K73" s="197"/>
      <c r="L73" s="197"/>
    </row>
    <row r="74" spans="9:12" ht="12.75" customHeight="1">
      <c r="I74" s="328"/>
      <c r="J74" s="329"/>
      <c r="K74" s="197"/>
      <c r="L74" s="197"/>
    </row>
    <row r="75" spans="9:12" ht="12.75" customHeight="1">
      <c r="I75" s="328"/>
      <c r="J75" s="329"/>
      <c r="K75" s="197"/>
      <c r="L75" s="197"/>
    </row>
    <row r="76" spans="9:12" ht="12.75" customHeight="1">
      <c r="I76" s="328"/>
      <c r="J76" s="329"/>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530</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xr:uid="{00000000-0004-0000-0B00-000000000000}"/>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0" width="11" style="261" bestFit="1" customWidth="1"/>
    <col min="11" max="11" width="10.140625" style="261" customWidth="1"/>
    <col min="12" max="12" width="11" style="261" customWidth="1"/>
    <col min="13" max="16384" width="8.85546875" style="261"/>
  </cols>
  <sheetData>
    <row r="1" spans="1:12">
      <c r="A1" s="150" t="s">
        <v>1014</v>
      </c>
      <c r="I1" s="137" t="str">
        <f>Naslovnica!A20</f>
        <v>Svibanj 2024.</v>
      </c>
      <c r="L1" s="137"/>
    </row>
    <row r="2" spans="1:12">
      <c r="A2" s="548" t="s">
        <v>1015</v>
      </c>
      <c r="I2" s="524" t="str">
        <f>Naslovnica!A24</f>
        <v>May 2024</v>
      </c>
      <c r="L2" s="524"/>
    </row>
    <row r="3" spans="1:12" ht="10.15" customHeight="1">
      <c r="A3" s="548"/>
      <c r="I3" s="524"/>
      <c r="L3" s="524"/>
    </row>
    <row r="4" spans="1:12" ht="12.75" customHeight="1">
      <c r="I4" s="13" t="s">
        <v>1381</v>
      </c>
    </row>
    <row r="5" spans="1:12" ht="19.899999999999999" customHeight="1">
      <c r="A5" s="1159" t="s">
        <v>1073</v>
      </c>
      <c r="B5" s="1163" t="s">
        <v>1052</v>
      </c>
      <c r="C5" s="1163"/>
      <c r="D5" s="1163"/>
      <c r="E5" s="1163"/>
      <c r="F5" s="1161" t="s">
        <v>1054</v>
      </c>
      <c r="G5" s="1158" t="s">
        <v>1051</v>
      </c>
      <c r="H5" s="1159" t="s">
        <v>1053</v>
      </c>
      <c r="I5" s="1159" t="s">
        <v>1075</v>
      </c>
    </row>
    <row r="6" spans="1:12" s="63" customFormat="1" ht="69" customHeight="1">
      <c r="A6" s="1159"/>
      <c r="B6" s="908" t="s">
        <v>1047</v>
      </c>
      <c r="C6" s="908" t="s">
        <v>1048</v>
      </c>
      <c r="D6" s="908" t="s">
        <v>1049</v>
      </c>
      <c r="E6" s="908" t="s">
        <v>1050</v>
      </c>
      <c r="F6" s="1161"/>
      <c r="G6" s="1158"/>
      <c r="H6" s="1159"/>
      <c r="I6" s="1159"/>
      <c r="J6" s="884"/>
    </row>
    <row r="7" spans="1:12" s="63" customFormat="1">
      <c r="A7" s="904" t="s">
        <v>1357</v>
      </c>
      <c r="B7" s="916">
        <v>11.65545</v>
      </c>
      <c r="C7" s="916">
        <v>1.1544300000000001</v>
      </c>
      <c r="D7" s="916">
        <v>0</v>
      </c>
      <c r="E7" s="916">
        <v>0</v>
      </c>
      <c r="F7" s="917">
        <v>12.80988</v>
      </c>
      <c r="G7" s="920">
        <v>-0.64264149827512229</v>
      </c>
      <c r="H7" s="917">
        <v>430.65704000000005</v>
      </c>
      <c r="I7" s="917">
        <v>670.33432434202678</v>
      </c>
    </row>
    <row r="8" spans="1:12" s="63" customFormat="1">
      <c r="A8" s="904" t="s">
        <v>843</v>
      </c>
      <c r="B8" s="916">
        <v>21.878880000000002</v>
      </c>
      <c r="C8" s="916">
        <v>2.0779399999999999</v>
      </c>
      <c r="D8" s="916">
        <v>0</v>
      </c>
      <c r="E8" s="916">
        <v>0</v>
      </c>
      <c r="F8" s="917">
        <v>23.95682</v>
      </c>
      <c r="G8" s="918">
        <v>6.0771180009244752E-4</v>
      </c>
      <c r="H8" s="917">
        <v>118.52060999999958</v>
      </c>
      <c r="I8" s="917">
        <v>3899.4547457170338</v>
      </c>
    </row>
    <row r="9" spans="1:12" s="63" customFormat="1">
      <c r="A9" s="904" t="s">
        <v>830</v>
      </c>
      <c r="B9" s="916">
        <v>0.47456999999999999</v>
      </c>
      <c r="C9" s="916">
        <v>6.9085000000000001</v>
      </c>
      <c r="D9" s="916">
        <v>0</v>
      </c>
      <c r="E9" s="916">
        <v>0</v>
      </c>
      <c r="F9" s="917">
        <v>7.38307</v>
      </c>
      <c r="G9" s="918">
        <v>-8.3240205427742686E-2</v>
      </c>
      <c r="H9" s="917">
        <v>106.31716000000006</v>
      </c>
      <c r="I9" s="917">
        <v>3207.6241468989288</v>
      </c>
    </row>
    <row r="10" spans="1:12" s="63" customFormat="1">
      <c r="A10" s="904" t="s">
        <v>177</v>
      </c>
      <c r="B10" s="916">
        <v>2.0617199999999998</v>
      </c>
      <c r="C10" s="916">
        <v>8.0688700000000004</v>
      </c>
      <c r="D10" s="916">
        <v>0</v>
      </c>
      <c r="E10" s="916">
        <v>0</v>
      </c>
      <c r="F10" s="917">
        <v>10.13059</v>
      </c>
      <c r="G10" s="918">
        <v>5.0406192162331553E-2</v>
      </c>
      <c r="H10" s="917">
        <v>49.913539999999557</v>
      </c>
      <c r="I10" s="917">
        <v>5446.3460854569003</v>
      </c>
    </row>
    <row r="11" spans="1:12" s="63" customFormat="1">
      <c r="A11" s="904" t="s">
        <v>845</v>
      </c>
      <c r="B11" s="916">
        <v>91.534929999999989</v>
      </c>
      <c r="C11" s="916">
        <v>3.6879899999999997</v>
      </c>
      <c r="D11" s="916">
        <v>0</v>
      </c>
      <c r="E11" s="916">
        <v>0</v>
      </c>
      <c r="F11" s="917">
        <v>95.222919999999988</v>
      </c>
      <c r="G11" s="918">
        <v>4.1023313609016565E-3</v>
      </c>
      <c r="H11" s="917">
        <v>485.2212899999995</v>
      </c>
      <c r="I11" s="917">
        <v>15790.478116917509</v>
      </c>
    </row>
    <row r="12" spans="1:12" s="63" customFormat="1">
      <c r="A12" s="904" t="s">
        <v>178</v>
      </c>
      <c r="B12" s="916">
        <v>1.0747800000000001</v>
      </c>
      <c r="C12" s="916">
        <v>8.4425799999999995</v>
      </c>
      <c r="D12" s="916">
        <v>0</v>
      </c>
      <c r="E12" s="916">
        <v>0</v>
      </c>
      <c r="F12" s="917">
        <v>9.51736</v>
      </c>
      <c r="G12" s="918">
        <v>4.5013944704306308E-2</v>
      </c>
      <c r="H12" s="917">
        <v>51.284329999999954</v>
      </c>
      <c r="I12" s="917">
        <v>1346.6784647348857</v>
      </c>
    </row>
    <row r="13" spans="1:12" s="63" customFormat="1">
      <c r="A13" s="904" t="s">
        <v>179</v>
      </c>
      <c r="B13" s="916">
        <v>119.46664</v>
      </c>
      <c r="C13" s="916">
        <v>15.08056</v>
      </c>
      <c r="D13" s="916">
        <v>0</v>
      </c>
      <c r="E13" s="916">
        <v>0.02</v>
      </c>
      <c r="F13" s="917">
        <v>134.56720000000001</v>
      </c>
      <c r="G13" s="918">
        <v>-2.6805232504707455E-3</v>
      </c>
      <c r="H13" s="917">
        <v>676.14466000000175</v>
      </c>
      <c r="I13" s="917">
        <v>26627.813097619612</v>
      </c>
    </row>
    <row r="14" spans="1:12" s="63" customFormat="1">
      <c r="A14" s="905" t="s">
        <v>180</v>
      </c>
      <c r="B14" s="916">
        <v>34.5289</v>
      </c>
      <c r="C14" s="916">
        <v>64.537099999999995</v>
      </c>
      <c r="D14" s="916">
        <v>0</v>
      </c>
      <c r="E14" s="916">
        <v>1.77369</v>
      </c>
      <c r="F14" s="917">
        <v>100.83969</v>
      </c>
      <c r="G14" s="918">
        <v>1.6482510126803795E-2</v>
      </c>
      <c r="H14" s="917">
        <v>525.33807000000525</v>
      </c>
      <c r="I14" s="917">
        <v>18993.851139847367</v>
      </c>
    </row>
    <row r="15" spans="1:12" s="63" customFormat="1">
      <c r="A15" s="906" t="s">
        <v>181</v>
      </c>
      <c r="B15" s="916">
        <v>11.6776</v>
      </c>
      <c r="C15" s="916">
        <v>36.137980000000006</v>
      </c>
      <c r="D15" s="916">
        <v>0</v>
      </c>
      <c r="E15" s="916">
        <v>1.0171600000000001</v>
      </c>
      <c r="F15" s="917">
        <v>48.832740000000001</v>
      </c>
      <c r="G15" s="918">
        <v>4.2942337687190024E-2</v>
      </c>
      <c r="H15" s="917">
        <v>230.02791999999863</v>
      </c>
      <c r="I15" s="917">
        <v>14682.919973200613</v>
      </c>
    </row>
    <row r="16" spans="1:12" s="63" customFormat="1">
      <c r="A16" s="906" t="s">
        <v>182</v>
      </c>
      <c r="B16" s="916">
        <v>184.31700000000001</v>
      </c>
      <c r="C16" s="916">
        <v>24.28809</v>
      </c>
      <c r="D16" s="916">
        <v>0</v>
      </c>
      <c r="E16" s="916">
        <v>0</v>
      </c>
      <c r="F16" s="917">
        <v>208.60509000000002</v>
      </c>
      <c r="G16" s="918">
        <v>5.7975145643016646E-3</v>
      </c>
      <c r="H16" s="917">
        <v>1019.1740400000017</v>
      </c>
      <c r="I16" s="917">
        <v>29570.314178403347</v>
      </c>
    </row>
    <row r="17" spans="1:12" s="63" customFormat="1">
      <c r="A17" s="906" t="s">
        <v>183</v>
      </c>
      <c r="B17" s="916">
        <v>0.84</v>
      </c>
      <c r="C17" s="916">
        <v>175.55127999999999</v>
      </c>
      <c r="D17" s="916">
        <v>0</v>
      </c>
      <c r="E17" s="916">
        <v>0</v>
      </c>
      <c r="F17" s="917">
        <v>176.39127999999999</v>
      </c>
      <c r="G17" s="918">
        <v>1.7572394134501179E-2</v>
      </c>
      <c r="H17" s="917">
        <v>874.38213999999425</v>
      </c>
      <c r="I17" s="917">
        <v>43925.458373856251</v>
      </c>
    </row>
    <row r="18" spans="1:12" s="63" customFormat="1">
      <c r="A18" s="906" t="s">
        <v>619</v>
      </c>
      <c r="B18" s="916">
        <v>35.49</v>
      </c>
      <c r="C18" s="916">
        <v>3.1041399999999997</v>
      </c>
      <c r="D18" s="916">
        <v>0</v>
      </c>
      <c r="E18" s="916">
        <v>0</v>
      </c>
      <c r="F18" s="917">
        <v>38.594140000000003</v>
      </c>
      <c r="G18" s="918">
        <v>4.9745984048163994E-3</v>
      </c>
      <c r="H18" s="917">
        <v>186.18016999999963</v>
      </c>
      <c r="I18" s="917">
        <v>8793.9070855411774</v>
      </c>
    </row>
    <row r="19" spans="1:12" s="63" customFormat="1">
      <c r="A19" s="905" t="s">
        <v>184</v>
      </c>
      <c r="B19" s="916">
        <v>40.316519999999997</v>
      </c>
      <c r="C19" s="916">
        <v>3.7164099999999998</v>
      </c>
      <c r="D19" s="916">
        <v>0</v>
      </c>
      <c r="E19" s="916">
        <v>0</v>
      </c>
      <c r="F19" s="917">
        <v>44.032929999999993</v>
      </c>
      <c r="G19" s="918">
        <v>0.28852229232263871</v>
      </c>
      <c r="H19" s="917">
        <v>196.57821000000058</v>
      </c>
      <c r="I19" s="917">
        <v>4949.8721392268881</v>
      </c>
    </row>
    <row r="20" spans="1:12" s="63" customFormat="1">
      <c r="A20" s="905" t="s">
        <v>185</v>
      </c>
      <c r="B20" s="916">
        <v>0</v>
      </c>
      <c r="C20" s="916">
        <v>13.682870000000001</v>
      </c>
      <c r="D20" s="916">
        <v>0</v>
      </c>
      <c r="E20" s="916">
        <v>0.69934000000000007</v>
      </c>
      <c r="F20" s="917">
        <v>14.382210000000001</v>
      </c>
      <c r="G20" s="918">
        <v>-0.94862345777513246</v>
      </c>
      <c r="H20" s="917">
        <v>368.01209000000017</v>
      </c>
      <c r="I20" s="917">
        <v>9094.4530568219507</v>
      </c>
    </row>
    <row r="21" spans="1:12" s="63" customFormat="1">
      <c r="A21" s="905" t="s">
        <v>189</v>
      </c>
      <c r="B21" s="916">
        <v>3.09334</v>
      </c>
      <c r="C21" s="916">
        <v>0.76980999999999999</v>
      </c>
      <c r="D21" s="916">
        <v>0</v>
      </c>
      <c r="E21" s="916">
        <v>0</v>
      </c>
      <c r="F21" s="917">
        <v>3.8631500000000001</v>
      </c>
      <c r="G21" s="918">
        <v>0</v>
      </c>
      <c r="H21" s="917">
        <v>23.182420000000036</v>
      </c>
      <c r="I21" s="917">
        <v>481.38204825204048</v>
      </c>
    </row>
    <row r="22" spans="1:12" s="63" customFormat="1">
      <c r="A22" s="905" t="s">
        <v>219</v>
      </c>
      <c r="B22" s="916">
        <v>3.32E-2</v>
      </c>
      <c r="C22" s="916">
        <v>7.5623900000000006</v>
      </c>
      <c r="D22" s="916">
        <v>0</v>
      </c>
      <c r="E22" s="916">
        <v>0</v>
      </c>
      <c r="F22" s="917">
        <v>7.5955900000000005</v>
      </c>
      <c r="G22" s="918">
        <v>0.33846769248119757</v>
      </c>
      <c r="H22" s="917">
        <v>31.079400000000078</v>
      </c>
      <c r="I22" s="917">
        <v>432.17723271285422</v>
      </c>
    </row>
    <row r="23" spans="1:12" s="63" customFormat="1">
      <c r="A23" s="905" t="s">
        <v>218</v>
      </c>
      <c r="B23" s="916">
        <v>0</v>
      </c>
      <c r="C23" s="916">
        <v>2.3767199999999997</v>
      </c>
      <c r="D23" s="916">
        <v>0</v>
      </c>
      <c r="E23" s="916">
        <v>0</v>
      </c>
      <c r="F23" s="917">
        <v>2.3767199999999997</v>
      </c>
      <c r="G23" s="918">
        <v>0.13059776042013538</v>
      </c>
      <c r="H23" s="917">
        <v>11.659229999999297</v>
      </c>
      <c r="I23" s="917">
        <v>10471.773816421795</v>
      </c>
    </row>
    <row r="24" spans="1:12" s="63" customFormat="1">
      <c r="A24" s="905" t="s">
        <v>186</v>
      </c>
      <c r="B24" s="916">
        <v>0</v>
      </c>
      <c r="C24" s="916">
        <v>80.278139999999993</v>
      </c>
      <c r="D24" s="916">
        <v>0</v>
      </c>
      <c r="E24" s="916">
        <v>0</v>
      </c>
      <c r="F24" s="917">
        <v>80.278139999999993</v>
      </c>
      <c r="G24" s="918">
        <v>-8.2401101509958385E-2</v>
      </c>
      <c r="H24" s="917">
        <v>424.5180399999972</v>
      </c>
      <c r="I24" s="917">
        <v>8354.0273267774865</v>
      </c>
    </row>
    <row r="25" spans="1:12" s="63" customFormat="1">
      <c r="A25" s="904" t="s">
        <v>187</v>
      </c>
      <c r="B25" s="916">
        <v>0</v>
      </c>
      <c r="C25" s="916">
        <v>26.569130000000001</v>
      </c>
      <c r="D25" s="916">
        <v>0</v>
      </c>
      <c r="E25" s="916">
        <v>0</v>
      </c>
      <c r="F25" s="917">
        <v>26.569130000000001</v>
      </c>
      <c r="G25" s="918">
        <v>-5.917544668498087E-2</v>
      </c>
      <c r="H25" s="917">
        <v>159.49198999999953</v>
      </c>
      <c r="I25" s="917">
        <v>6126.8459931860052</v>
      </c>
    </row>
    <row r="26" spans="1:12" s="63" customFormat="1">
      <c r="A26" s="905" t="s">
        <v>188</v>
      </c>
      <c r="B26" s="916">
        <v>0</v>
      </c>
      <c r="C26" s="916">
        <v>36.504280000000001</v>
      </c>
      <c r="D26" s="916">
        <v>0</v>
      </c>
      <c r="E26" s="916">
        <v>0.35174</v>
      </c>
      <c r="F26" s="917">
        <v>36.856020000000001</v>
      </c>
      <c r="G26" s="918">
        <v>-0.10221352866235822</v>
      </c>
      <c r="H26" s="917">
        <v>317.52407000000039</v>
      </c>
      <c r="I26" s="917">
        <v>6611.658748676753</v>
      </c>
    </row>
    <row r="27" spans="1:12" s="63" customFormat="1">
      <c r="A27" s="905" t="s">
        <v>1395</v>
      </c>
      <c r="B27" s="916">
        <v>0</v>
      </c>
      <c r="C27" s="916">
        <v>30.71086</v>
      </c>
      <c r="D27" s="916">
        <v>0</v>
      </c>
      <c r="E27" s="916">
        <v>0</v>
      </c>
      <c r="F27" s="917">
        <v>30.71086</v>
      </c>
      <c r="G27" s="918">
        <v>-0.8194379403355232</v>
      </c>
      <c r="H27" s="917">
        <v>288.50308000000132</v>
      </c>
      <c r="I27" s="917">
        <v>7239.6222656062127</v>
      </c>
    </row>
    <row r="28" spans="1:12" s="63" customFormat="1" ht="18.75" customHeight="1">
      <c r="A28" s="886" t="s">
        <v>1009</v>
      </c>
      <c r="B28" s="919">
        <v>558.4435299999999</v>
      </c>
      <c r="C28" s="919">
        <v>551.21006999999997</v>
      </c>
      <c r="D28" s="919">
        <v>0</v>
      </c>
      <c r="E28" s="919">
        <v>3.8619300000000005</v>
      </c>
      <c r="F28" s="919">
        <v>1113.5155299999999</v>
      </c>
      <c r="G28" s="935">
        <v>-0.27418029095780161</v>
      </c>
      <c r="H28" s="919">
        <v>6573.7094999999981</v>
      </c>
      <c r="I28" s="919">
        <v>233575.69697233522</v>
      </c>
    </row>
    <row r="29" spans="1:12">
      <c r="A29" s="28" t="s">
        <v>529</v>
      </c>
      <c r="I29" s="892"/>
      <c r="J29" s="892"/>
      <c r="K29" s="892"/>
      <c r="L29" s="893"/>
    </row>
    <row r="30" spans="1:12">
      <c r="A30" s="32" t="s">
        <v>907</v>
      </c>
      <c r="B30" s="790"/>
      <c r="C30" s="883"/>
      <c r="D30" s="725"/>
      <c r="E30" s="789"/>
      <c r="F30" s="789"/>
      <c r="G30" s="789"/>
      <c r="I30" s="892"/>
      <c r="J30" s="892"/>
      <c r="K30" s="892"/>
      <c r="L30" s="893"/>
    </row>
    <row r="31" spans="1:12" ht="12.75" customHeight="1">
      <c r="A31" s="261" t="s">
        <v>1111</v>
      </c>
    </row>
    <row r="32" spans="1:12" ht="12.75" customHeight="1">
      <c r="A32" s="915" t="s">
        <v>1079</v>
      </c>
    </row>
    <row r="33" spans="1:13" ht="12.75" customHeight="1"/>
    <row r="34" spans="1:13">
      <c r="A34" s="150" t="s">
        <v>1016</v>
      </c>
      <c r="H34" s="880"/>
      <c r="L34" s="137" t="str">
        <f>I1</f>
        <v>Svibanj 2024.</v>
      </c>
    </row>
    <row r="35" spans="1:13">
      <c r="A35" s="548" t="s">
        <v>1017</v>
      </c>
      <c r="H35" s="881"/>
      <c r="L35" s="524" t="str">
        <f>I2</f>
        <v>May 2024</v>
      </c>
    </row>
    <row r="36" spans="1:13" ht="10.15" customHeight="1">
      <c r="A36" s="548"/>
      <c r="H36" s="881"/>
    </row>
    <row r="37" spans="1:13" ht="10.15" customHeight="1">
      <c r="A37" s="548"/>
      <c r="H37" s="881"/>
      <c r="L37" s="13" t="s">
        <v>1381</v>
      </c>
    </row>
    <row r="38" spans="1:13" s="63" customFormat="1" ht="14.45" customHeight="1">
      <c r="A38" s="1159" t="s">
        <v>1073</v>
      </c>
      <c r="B38" s="1162" t="s">
        <v>1110</v>
      </c>
      <c r="C38" s="1162"/>
      <c r="D38" s="1162"/>
      <c r="E38" s="1162"/>
      <c r="F38" s="1160" t="s">
        <v>1057</v>
      </c>
      <c r="G38" s="1160"/>
      <c r="H38" s="1160"/>
      <c r="I38" s="1161" t="s">
        <v>1056</v>
      </c>
      <c r="J38" s="1161" t="s">
        <v>1051</v>
      </c>
      <c r="K38" s="1159" t="s">
        <v>1053</v>
      </c>
      <c r="L38" s="1159" t="s">
        <v>1076</v>
      </c>
      <c r="M38" s="884"/>
    </row>
    <row r="39" spans="1:13" s="63" customFormat="1" ht="94.9" customHeight="1">
      <c r="A39" s="1159"/>
      <c r="B39" s="908" t="s">
        <v>1059</v>
      </c>
      <c r="C39" s="908" t="s">
        <v>1060</v>
      </c>
      <c r="D39" s="908" t="s">
        <v>1061</v>
      </c>
      <c r="E39" s="908" t="s">
        <v>1062</v>
      </c>
      <c r="F39" s="908" t="s">
        <v>1058</v>
      </c>
      <c r="G39" s="908" t="s">
        <v>1063</v>
      </c>
      <c r="H39" s="908" t="s">
        <v>1010</v>
      </c>
      <c r="I39" s="1161"/>
      <c r="J39" s="1161"/>
      <c r="K39" s="1159"/>
      <c r="L39" s="1159"/>
    </row>
    <row r="40" spans="1:13" s="63" customFormat="1">
      <c r="A40" s="904" t="s">
        <v>1357</v>
      </c>
      <c r="B40" s="916">
        <v>0</v>
      </c>
      <c r="C40" s="916">
        <v>0</v>
      </c>
      <c r="D40" s="916">
        <v>0</v>
      </c>
      <c r="E40" s="916">
        <v>0</v>
      </c>
      <c r="F40" s="916">
        <v>0</v>
      </c>
      <c r="G40" s="916">
        <v>0</v>
      </c>
      <c r="H40" s="916">
        <v>0</v>
      </c>
      <c r="I40" s="917">
        <v>0</v>
      </c>
      <c r="J40" s="1065">
        <v>-1</v>
      </c>
      <c r="K40" s="917">
        <v>1.7596399999999999</v>
      </c>
      <c r="L40" s="917">
        <v>1.7596399999999999</v>
      </c>
    </row>
    <row r="41" spans="1:13" s="63" customFormat="1">
      <c r="A41" s="904" t="s">
        <v>843</v>
      </c>
      <c r="B41" s="916">
        <v>0</v>
      </c>
      <c r="C41" s="916">
        <v>0</v>
      </c>
      <c r="D41" s="916">
        <v>0</v>
      </c>
      <c r="E41" s="916">
        <v>0</v>
      </c>
      <c r="F41" s="916">
        <v>0</v>
      </c>
      <c r="G41" s="916">
        <v>0</v>
      </c>
      <c r="H41" s="916">
        <v>0</v>
      </c>
      <c r="I41" s="917">
        <v>0</v>
      </c>
      <c r="J41" s="1096" t="s">
        <v>139</v>
      </c>
      <c r="K41" s="917">
        <v>14.248679999999979</v>
      </c>
      <c r="L41" s="917">
        <v>516.74574305594251</v>
      </c>
    </row>
    <row r="42" spans="1:13" s="63" customFormat="1">
      <c r="A42" s="904" t="s">
        <v>830</v>
      </c>
      <c r="B42" s="916">
        <v>0</v>
      </c>
      <c r="C42" s="916">
        <v>0</v>
      </c>
      <c r="D42" s="916">
        <v>0</v>
      </c>
      <c r="E42" s="916">
        <v>0</v>
      </c>
      <c r="F42" s="916">
        <v>7.4640500000000003</v>
      </c>
      <c r="G42" s="916">
        <v>2.3525100000000001</v>
      </c>
      <c r="H42" s="916">
        <v>0</v>
      </c>
      <c r="I42" s="917">
        <v>9.8165600000000008</v>
      </c>
      <c r="J42" s="1096">
        <v>-0.25512037587868919</v>
      </c>
      <c r="K42" s="917">
        <v>23.778230000000008</v>
      </c>
      <c r="L42" s="917">
        <v>789.09865779281995</v>
      </c>
    </row>
    <row r="43" spans="1:13" s="63" customFormat="1">
      <c r="A43" s="904" t="s">
        <v>177</v>
      </c>
      <c r="B43" s="916">
        <v>0</v>
      </c>
      <c r="C43" s="916">
        <v>0</v>
      </c>
      <c r="D43" s="916">
        <v>0</v>
      </c>
      <c r="E43" s="916">
        <v>0</v>
      </c>
      <c r="F43" s="916">
        <v>9.809709999999999</v>
      </c>
      <c r="G43" s="916">
        <v>0</v>
      </c>
      <c r="H43" s="916">
        <v>0</v>
      </c>
      <c r="I43" s="917">
        <v>9.809709999999999</v>
      </c>
      <c r="J43" s="1065">
        <v>1</v>
      </c>
      <c r="K43" s="917">
        <v>88.453340000000935</v>
      </c>
      <c r="L43" s="917">
        <v>4250.9853175817916</v>
      </c>
    </row>
    <row r="44" spans="1:13" s="63" customFormat="1">
      <c r="A44" s="904" t="s">
        <v>845</v>
      </c>
      <c r="B44" s="916">
        <v>50.936089999999993</v>
      </c>
      <c r="C44" s="916">
        <v>0</v>
      </c>
      <c r="D44" s="916">
        <v>0</v>
      </c>
      <c r="E44" s="916">
        <v>0</v>
      </c>
      <c r="F44" s="916">
        <v>0</v>
      </c>
      <c r="G44" s="916">
        <v>48.942360000000001</v>
      </c>
      <c r="H44" s="916">
        <v>0</v>
      </c>
      <c r="I44" s="917">
        <v>99.878449999999987</v>
      </c>
      <c r="J44" s="1065">
        <v>-0.28740859703358179</v>
      </c>
      <c r="K44" s="917">
        <v>509.88535000000047</v>
      </c>
      <c r="L44" s="917">
        <v>6323.7907116066117</v>
      </c>
      <c r="M44" s="932"/>
    </row>
    <row r="45" spans="1:13" s="63" customFormat="1">
      <c r="A45" s="904" t="s">
        <v>178</v>
      </c>
      <c r="B45" s="916">
        <v>0</v>
      </c>
      <c r="C45" s="916">
        <v>0</v>
      </c>
      <c r="D45" s="916">
        <v>0</v>
      </c>
      <c r="E45" s="916">
        <v>0</v>
      </c>
      <c r="F45" s="916">
        <v>0</v>
      </c>
      <c r="G45" s="916">
        <v>15.03725</v>
      </c>
      <c r="H45" s="916">
        <v>0</v>
      </c>
      <c r="I45" s="917">
        <v>15.03725</v>
      </c>
      <c r="J45" s="1065">
        <v>1.9419849508731701</v>
      </c>
      <c r="K45" s="917">
        <v>36.740210000000019</v>
      </c>
      <c r="L45" s="917">
        <v>228.70615201207781</v>
      </c>
    </row>
    <row r="46" spans="1:13" s="63" customFormat="1">
      <c r="A46" s="904" t="s">
        <v>179</v>
      </c>
      <c r="B46" s="916">
        <v>12.176120000000001</v>
      </c>
      <c r="C46" s="916">
        <v>0</v>
      </c>
      <c r="D46" s="916">
        <v>0</v>
      </c>
      <c r="E46" s="916">
        <v>0</v>
      </c>
      <c r="F46" s="916">
        <v>19.640070000000001</v>
      </c>
      <c r="G46" s="916">
        <v>37.459309999999995</v>
      </c>
      <c r="H46" s="916">
        <v>0</v>
      </c>
      <c r="I46" s="917">
        <v>69.275499999999994</v>
      </c>
      <c r="J46" s="1065">
        <v>0.19181154391254052</v>
      </c>
      <c r="K46" s="917">
        <v>401.89199000000008</v>
      </c>
      <c r="L46" s="917">
        <v>6187.5463566952021</v>
      </c>
    </row>
    <row r="47" spans="1:13" s="63" customFormat="1">
      <c r="A47" s="905" t="s">
        <v>180</v>
      </c>
      <c r="B47" s="916">
        <v>59.911389999999997</v>
      </c>
      <c r="C47" s="916">
        <v>0</v>
      </c>
      <c r="D47" s="916">
        <v>0</v>
      </c>
      <c r="E47" s="916">
        <v>0</v>
      </c>
      <c r="F47" s="916">
        <v>0</v>
      </c>
      <c r="G47" s="916">
        <v>128.56091000000001</v>
      </c>
      <c r="H47" s="916">
        <v>0</v>
      </c>
      <c r="I47" s="917">
        <v>188.47230000000002</v>
      </c>
      <c r="J47" s="1065">
        <v>0.7387462138656653</v>
      </c>
      <c r="K47" s="917">
        <v>632.46215000000302</v>
      </c>
      <c r="L47" s="917">
        <v>9506.150341584711</v>
      </c>
    </row>
    <row r="48" spans="1:13" s="63" customFormat="1">
      <c r="A48" s="906" t="s">
        <v>181</v>
      </c>
      <c r="B48" s="916">
        <v>0</v>
      </c>
      <c r="C48" s="916">
        <v>0</v>
      </c>
      <c r="D48" s="916">
        <v>17.749500000000001</v>
      </c>
      <c r="E48" s="916">
        <v>3.5001100000000003</v>
      </c>
      <c r="F48" s="916">
        <v>0</v>
      </c>
      <c r="G48" s="916">
        <v>1.6564700000000001</v>
      </c>
      <c r="H48" s="916">
        <v>0</v>
      </c>
      <c r="I48" s="917">
        <v>22.906079999999999</v>
      </c>
      <c r="J48" s="1065">
        <v>-0.36427696401541532</v>
      </c>
      <c r="K48" s="917">
        <v>188.07596000000012</v>
      </c>
      <c r="L48" s="917">
        <v>6457.0052220366306</v>
      </c>
    </row>
    <row r="49" spans="1:12" s="63" customFormat="1">
      <c r="A49" s="906" t="s">
        <v>182</v>
      </c>
      <c r="B49" s="916">
        <v>0</v>
      </c>
      <c r="C49" s="916">
        <v>0</v>
      </c>
      <c r="D49" s="916">
        <v>64.292929999999998</v>
      </c>
      <c r="E49" s="916">
        <v>38.338050000000003</v>
      </c>
      <c r="F49" s="916">
        <v>1.4371099999999999</v>
      </c>
      <c r="G49" s="916">
        <v>0</v>
      </c>
      <c r="H49" s="916">
        <v>0</v>
      </c>
      <c r="I49" s="917">
        <v>104.06809</v>
      </c>
      <c r="J49" s="1065">
        <v>0.20058266302359029</v>
      </c>
      <c r="K49" s="917">
        <v>480.62626000000091</v>
      </c>
      <c r="L49" s="917">
        <v>6013.030810605881</v>
      </c>
    </row>
    <row r="50" spans="1:12" s="63" customFormat="1">
      <c r="A50" s="906" t="s">
        <v>183</v>
      </c>
      <c r="B50" s="916">
        <v>10.075139999999999</v>
      </c>
      <c r="C50" s="916">
        <v>0</v>
      </c>
      <c r="D50" s="916">
        <v>73.003889999999998</v>
      </c>
      <c r="E50" s="916">
        <v>45.100430000000003</v>
      </c>
      <c r="F50" s="916">
        <v>14.018030000000001</v>
      </c>
      <c r="G50" s="916">
        <v>0</v>
      </c>
      <c r="H50" s="916">
        <v>0</v>
      </c>
      <c r="I50" s="917">
        <v>142.19749000000002</v>
      </c>
      <c r="J50" s="1065">
        <v>-0.32554584320210289</v>
      </c>
      <c r="K50" s="917">
        <v>966.93802000000142</v>
      </c>
      <c r="L50" s="917">
        <v>21068.769124697716</v>
      </c>
    </row>
    <row r="51" spans="1:12" s="63" customFormat="1">
      <c r="A51" s="906" t="s">
        <v>619</v>
      </c>
      <c r="B51" s="916">
        <v>0</v>
      </c>
      <c r="C51" s="916">
        <v>0</v>
      </c>
      <c r="D51" s="916">
        <v>12.797549999999999</v>
      </c>
      <c r="E51" s="916">
        <v>7.0063800000000001</v>
      </c>
      <c r="F51" s="916">
        <v>0</v>
      </c>
      <c r="G51" s="916">
        <v>0</v>
      </c>
      <c r="H51" s="916">
        <v>0</v>
      </c>
      <c r="I51" s="917">
        <v>19.803930000000001</v>
      </c>
      <c r="J51" s="1065">
        <v>-0.17752676556813529</v>
      </c>
      <c r="K51" s="917">
        <v>136.5515200000001</v>
      </c>
      <c r="L51" s="917">
        <v>594.80979383900728</v>
      </c>
    </row>
    <row r="52" spans="1:12" s="63" customFormat="1">
      <c r="A52" s="905" t="s">
        <v>184</v>
      </c>
      <c r="B52" s="916">
        <v>0</v>
      </c>
      <c r="C52" s="916">
        <v>0</v>
      </c>
      <c r="D52" s="916">
        <v>0</v>
      </c>
      <c r="E52" s="916">
        <v>4.0915300000000006</v>
      </c>
      <c r="F52" s="916">
        <v>0</v>
      </c>
      <c r="G52" s="916">
        <v>13.90175</v>
      </c>
      <c r="H52" s="916">
        <v>0</v>
      </c>
      <c r="I52" s="917">
        <v>17.993279999999999</v>
      </c>
      <c r="J52" s="1065">
        <v>-0.52176388319663958</v>
      </c>
      <c r="K52" s="917">
        <v>133.25947999999994</v>
      </c>
      <c r="L52" s="917">
        <v>1371.4281215959916</v>
      </c>
    </row>
    <row r="53" spans="1:12" s="63" customFormat="1">
      <c r="A53" s="905" t="s">
        <v>185</v>
      </c>
      <c r="B53" s="916">
        <v>0</v>
      </c>
      <c r="C53" s="916">
        <v>0</v>
      </c>
      <c r="D53" s="916">
        <v>0</v>
      </c>
      <c r="E53" s="916">
        <v>2.9707199999999996</v>
      </c>
      <c r="F53" s="916">
        <v>0</v>
      </c>
      <c r="G53" s="916">
        <v>9.6962799999999998</v>
      </c>
      <c r="H53" s="916">
        <v>0</v>
      </c>
      <c r="I53" s="917">
        <v>12.667</v>
      </c>
      <c r="J53" s="1065">
        <v>6.4615710456800812E-2</v>
      </c>
      <c r="K53" s="917">
        <v>81.612079999999992</v>
      </c>
      <c r="L53" s="917">
        <v>412.87273069082215</v>
      </c>
    </row>
    <row r="54" spans="1:12" s="63" customFormat="1">
      <c r="A54" s="905" t="s">
        <v>189</v>
      </c>
      <c r="B54" s="916">
        <v>0</v>
      </c>
      <c r="C54" s="916">
        <v>0</v>
      </c>
      <c r="D54" s="916">
        <v>0</v>
      </c>
      <c r="E54" s="916">
        <v>0</v>
      </c>
      <c r="F54" s="916">
        <v>0</v>
      </c>
      <c r="G54" s="916">
        <v>0</v>
      </c>
      <c r="H54" s="916">
        <v>0</v>
      </c>
      <c r="I54" s="917">
        <v>0</v>
      </c>
      <c r="J54" s="1096">
        <v>-1</v>
      </c>
      <c r="K54" s="917">
        <v>7.1063299999999998</v>
      </c>
      <c r="L54" s="917">
        <v>17.786724772712191</v>
      </c>
    </row>
    <row r="55" spans="1:12" s="63" customFormat="1">
      <c r="A55" s="905" t="s">
        <v>219</v>
      </c>
      <c r="B55" s="916">
        <v>0</v>
      </c>
      <c r="C55" s="916">
        <v>0</v>
      </c>
      <c r="D55" s="916">
        <v>0</v>
      </c>
      <c r="E55" s="916">
        <v>0</v>
      </c>
      <c r="F55" s="916">
        <v>0</v>
      </c>
      <c r="G55" s="916">
        <v>0</v>
      </c>
      <c r="H55" s="916">
        <v>0</v>
      </c>
      <c r="I55" s="917">
        <v>0</v>
      </c>
      <c r="J55" s="1096" t="s">
        <v>139</v>
      </c>
      <c r="K55" s="917">
        <v>1.0489800000000002</v>
      </c>
      <c r="L55" s="917">
        <v>19.734781949034442</v>
      </c>
    </row>
    <row r="56" spans="1:12" s="63" customFormat="1">
      <c r="A56" s="905" t="s">
        <v>218</v>
      </c>
      <c r="B56" s="916">
        <v>0</v>
      </c>
      <c r="C56" s="916">
        <v>0</v>
      </c>
      <c r="D56" s="916">
        <v>0</v>
      </c>
      <c r="E56" s="916">
        <v>24.75386</v>
      </c>
      <c r="F56" s="916">
        <v>0</v>
      </c>
      <c r="G56" s="916">
        <v>11.5144</v>
      </c>
      <c r="H56" s="916">
        <v>0</v>
      </c>
      <c r="I56" s="917">
        <v>36.268259999999998</v>
      </c>
      <c r="J56" s="1065">
        <v>8.0622733138333125E-2</v>
      </c>
      <c r="K56" s="917">
        <v>255.39703000000009</v>
      </c>
      <c r="L56" s="917">
        <v>2662.0784521023297</v>
      </c>
    </row>
    <row r="57" spans="1:12" s="63" customFormat="1">
      <c r="A57" s="905" t="s">
        <v>186</v>
      </c>
      <c r="B57" s="916">
        <v>46.071370000000002</v>
      </c>
      <c r="C57" s="916">
        <v>0</v>
      </c>
      <c r="D57" s="916">
        <v>5.0007799999999998</v>
      </c>
      <c r="E57" s="916">
        <v>9.8156400000000001</v>
      </c>
      <c r="F57" s="916">
        <v>0</v>
      </c>
      <c r="G57" s="916">
        <v>0</v>
      </c>
      <c r="H57" s="916">
        <v>0</v>
      </c>
      <c r="I57" s="917">
        <v>60.887790000000003</v>
      </c>
      <c r="J57" s="1065">
        <v>4.6701516999897574</v>
      </c>
      <c r="K57" s="917">
        <v>111.94974999999977</v>
      </c>
      <c r="L57" s="917">
        <v>2147.9576184803227</v>
      </c>
    </row>
    <row r="58" spans="1:12" s="63" customFormat="1">
      <c r="A58" s="904" t="s">
        <v>187</v>
      </c>
      <c r="B58" s="916">
        <v>0</v>
      </c>
      <c r="C58" s="916">
        <v>0</v>
      </c>
      <c r="D58" s="916">
        <v>6.8645299999999994</v>
      </c>
      <c r="E58" s="916">
        <v>6.6161799999999999</v>
      </c>
      <c r="F58" s="916">
        <v>0</v>
      </c>
      <c r="G58" s="916">
        <v>0</v>
      </c>
      <c r="H58" s="916">
        <v>0</v>
      </c>
      <c r="I58" s="917">
        <v>13.480709999999998</v>
      </c>
      <c r="J58" s="1065">
        <v>-0.21852632726138643</v>
      </c>
      <c r="K58" s="917">
        <v>153.98950000000013</v>
      </c>
      <c r="L58" s="917">
        <v>2211.0703512694949</v>
      </c>
    </row>
    <row r="59" spans="1:12" s="63" customFormat="1">
      <c r="A59" s="905" t="s">
        <v>188</v>
      </c>
      <c r="B59" s="916">
        <v>0</v>
      </c>
      <c r="C59" s="916">
        <v>0</v>
      </c>
      <c r="D59" s="916">
        <v>2.8418299999999999</v>
      </c>
      <c r="E59" s="916">
        <v>0</v>
      </c>
      <c r="F59" s="916">
        <v>0.63725999999999994</v>
      </c>
      <c r="G59" s="916">
        <v>3.8303000000000003</v>
      </c>
      <c r="H59" s="916">
        <v>0</v>
      </c>
      <c r="I59" s="917">
        <v>7.3093900000000005</v>
      </c>
      <c r="J59" s="1065">
        <v>-0.56613878781763249</v>
      </c>
      <c r="K59" s="917">
        <v>68.196690000000103</v>
      </c>
      <c r="L59" s="917">
        <v>725.33512911672926</v>
      </c>
    </row>
    <row r="60" spans="1:12" s="63" customFormat="1">
      <c r="A60" s="905" t="s">
        <v>1395</v>
      </c>
      <c r="B60" s="916">
        <v>0</v>
      </c>
      <c r="C60" s="916">
        <v>0</v>
      </c>
      <c r="D60" s="916">
        <v>10.25892</v>
      </c>
      <c r="E60" s="916">
        <v>6.0043699999999998</v>
      </c>
      <c r="F60" s="916">
        <v>0</v>
      </c>
      <c r="G60" s="916">
        <v>0</v>
      </c>
      <c r="H60" s="916">
        <v>0</v>
      </c>
      <c r="I60" s="917">
        <v>16.263289999999998</v>
      </c>
      <c r="J60" s="1065">
        <v>0.55418972951483902</v>
      </c>
      <c r="K60" s="917">
        <v>156.16904000000022</v>
      </c>
      <c r="L60" s="917">
        <v>3277.9499164675831</v>
      </c>
    </row>
    <row r="61" spans="1:12" s="63" customFormat="1" ht="18.75" customHeight="1">
      <c r="A61" s="886" t="s">
        <v>1009</v>
      </c>
      <c r="B61" s="919">
        <v>179.17010999999999</v>
      </c>
      <c r="C61" s="919">
        <v>0</v>
      </c>
      <c r="D61" s="919">
        <v>192.80992999999995</v>
      </c>
      <c r="E61" s="919">
        <v>148.19727</v>
      </c>
      <c r="F61" s="919">
        <v>53.006230000000002</v>
      </c>
      <c r="G61" s="919">
        <v>272.95154000000002</v>
      </c>
      <c r="H61" s="919">
        <v>0</v>
      </c>
      <c r="I61" s="919">
        <v>846.13508000000002</v>
      </c>
      <c r="J61" s="935">
        <v>2.0521411390741928E-2</v>
      </c>
      <c r="K61" s="919">
        <v>4450.1402300000063</v>
      </c>
      <c r="L61" s="919">
        <v>77754.303972158697</v>
      </c>
    </row>
    <row r="62" spans="1:12" ht="12.75" customHeight="1">
      <c r="A62" s="32" t="s">
        <v>907</v>
      </c>
      <c r="H62" s="180"/>
    </row>
    <row r="63" spans="1:12" ht="12.75" customHeight="1">
      <c r="A63" s="261" t="s">
        <v>1112</v>
      </c>
      <c r="B63" s="180"/>
      <c r="C63" s="180"/>
      <c r="D63" s="180"/>
      <c r="E63" s="180"/>
      <c r="F63" s="180"/>
      <c r="G63" s="180"/>
      <c r="H63" s="180"/>
      <c r="J63" s="76"/>
    </row>
    <row r="64" spans="1:12">
      <c r="A64" s="915" t="s">
        <v>1080</v>
      </c>
    </row>
    <row r="65" spans="1:12">
      <c r="A65" s="608" t="s">
        <v>81</v>
      </c>
      <c r="J65" s="1066"/>
    </row>
    <row r="66" spans="1:12">
      <c r="L66" s="780" t="s">
        <v>1023</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1"/>
      <c r="J77" s="1181"/>
      <c r="K77" s="197"/>
      <c r="L77" s="197"/>
    </row>
    <row r="78" spans="1:12" ht="12.75" customHeight="1">
      <c r="I78" s="325"/>
      <c r="J78" s="1176"/>
      <c r="K78" s="197"/>
      <c r="L78" s="197"/>
    </row>
    <row r="79" spans="1:12" ht="12.75" customHeight="1">
      <c r="I79" s="326"/>
      <c r="J79" s="1177"/>
      <c r="K79" s="197"/>
      <c r="L79" s="197"/>
    </row>
    <row r="80" spans="1:12" ht="12.75" customHeight="1">
      <c r="I80" s="328"/>
      <c r="J80" s="329"/>
      <c r="K80" s="197"/>
      <c r="L80" s="197"/>
    </row>
    <row r="81" spans="1:12" ht="12.75" customHeight="1">
      <c r="I81" s="328"/>
      <c r="J81" s="329"/>
      <c r="K81" s="197"/>
      <c r="L81" s="197"/>
    </row>
    <row r="82" spans="1:12" ht="12.75" customHeight="1">
      <c r="I82" s="328"/>
      <c r="J82" s="329"/>
      <c r="K82" s="197"/>
      <c r="L82" s="197"/>
    </row>
    <row r="83" spans="1:12" ht="12.75" customHeight="1">
      <c r="I83" s="328"/>
      <c r="J83" s="329"/>
      <c r="K83" s="197"/>
      <c r="L83" s="197"/>
    </row>
    <row r="84" spans="1:12" ht="12.75" customHeight="1">
      <c r="I84" s="328"/>
      <c r="J84" s="329"/>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xr:uid="{00000000-0004-0000-0C00-000000000000}"/>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0" t="s">
        <v>1018</v>
      </c>
      <c r="B1" s="979"/>
      <c r="C1" s="979"/>
      <c r="D1" s="979"/>
      <c r="E1" s="979"/>
      <c r="F1" s="979"/>
      <c r="G1" s="980" t="str">
        <f>Naslovnica!A20</f>
        <v>Svibanj 2024.</v>
      </c>
    </row>
    <row r="2" spans="1:8">
      <c r="A2" s="981" t="s">
        <v>1019</v>
      </c>
      <c r="B2" s="979"/>
      <c r="C2" s="979"/>
      <c r="D2" s="979"/>
      <c r="E2" s="979"/>
      <c r="F2" s="979"/>
      <c r="G2" s="982" t="str">
        <f>Naslovnica!A24</f>
        <v>May 2024</v>
      </c>
    </row>
    <row r="3" spans="1:8">
      <c r="A3" s="979"/>
      <c r="B3" s="979"/>
      <c r="C3" s="979"/>
      <c r="D3" s="979"/>
      <c r="E3" s="979"/>
      <c r="F3" s="979"/>
      <c r="G3" s="979"/>
    </row>
    <row r="4" spans="1:8">
      <c r="A4" s="1028"/>
      <c r="B4" s="1028"/>
      <c r="C4" s="1029"/>
      <c r="D4" s="1029"/>
      <c r="E4" s="1030"/>
      <c r="F4" s="1030"/>
      <c r="G4" s="1031" t="s">
        <v>1381</v>
      </c>
    </row>
    <row r="5" spans="1:8" s="63" customFormat="1" ht="14.45" customHeight="1">
      <c r="A5" s="1182" t="s">
        <v>1078</v>
      </c>
      <c r="B5" s="1183" t="s">
        <v>1020</v>
      </c>
      <c r="C5" s="1183"/>
      <c r="D5" s="1183"/>
      <c r="E5" s="1183"/>
      <c r="F5" s="1183"/>
      <c r="G5" s="1183"/>
      <c r="H5" s="884"/>
    </row>
    <row r="6" spans="1:8" s="63" customFormat="1" ht="22.9" customHeight="1">
      <c r="A6" s="1182"/>
      <c r="B6" s="1184" t="str">
        <f>G1</f>
        <v>Svibanj 2024.</v>
      </c>
      <c r="C6" s="1184"/>
      <c r="D6" s="1185" t="s">
        <v>17</v>
      </c>
      <c r="E6" s="1185"/>
      <c r="F6" s="1188" t="s">
        <v>220</v>
      </c>
      <c r="G6" s="1188"/>
    </row>
    <row r="7" spans="1:8" s="63" customFormat="1">
      <c r="A7" s="1182"/>
      <c r="B7" s="1186" t="str">
        <f>G2</f>
        <v>May 2024</v>
      </c>
      <c r="C7" s="1187"/>
      <c r="D7" s="1190" t="s">
        <v>45</v>
      </c>
      <c r="E7" s="1190"/>
      <c r="F7" s="1190" t="s">
        <v>51</v>
      </c>
      <c r="G7" s="1190"/>
    </row>
    <row r="8" spans="1:8" s="63" customFormat="1">
      <c r="A8" s="1182"/>
      <c r="B8" s="1032" t="s">
        <v>27</v>
      </c>
      <c r="C8" s="1032" t="s">
        <v>28</v>
      </c>
      <c r="D8" s="998" t="s">
        <v>1064</v>
      </c>
      <c r="E8" s="998" t="s">
        <v>143</v>
      </c>
      <c r="F8" s="998" t="s">
        <v>1064</v>
      </c>
      <c r="G8" s="998" t="s">
        <v>143</v>
      </c>
    </row>
    <row r="9" spans="1:8" s="63" customFormat="1">
      <c r="A9" s="1182"/>
      <c r="B9" s="1033" t="s">
        <v>29</v>
      </c>
      <c r="C9" s="1033" t="s">
        <v>30</v>
      </c>
      <c r="D9" s="999" t="s">
        <v>1065</v>
      </c>
      <c r="E9" s="999" t="s">
        <v>144</v>
      </c>
      <c r="F9" s="999" t="s">
        <v>1065</v>
      </c>
      <c r="G9" s="999" t="s">
        <v>144</v>
      </c>
    </row>
    <row r="10" spans="1:8" s="63" customFormat="1" ht="15" customHeight="1">
      <c r="A10" s="1034" t="s">
        <v>1357</v>
      </c>
      <c r="B10" s="1035">
        <v>700.32988</v>
      </c>
      <c r="C10" s="1036">
        <v>3.1129766736635962E-3</v>
      </c>
      <c r="D10" s="1037">
        <v>18.397150000000011</v>
      </c>
      <c r="E10" s="1038">
        <v>2.6977954262438875E-2</v>
      </c>
      <c r="F10" s="1037">
        <v>443.13436000000002</v>
      </c>
      <c r="G10" s="1038">
        <v>1.7229474292553775</v>
      </c>
    </row>
    <row r="11" spans="1:8" s="63" customFormat="1" ht="15" customHeight="1">
      <c r="A11" s="1034" t="s">
        <v>843</v>
      </c>
      <c r="B11" s="1035">
        <v>4405.6984900000007</v>
      </c>
      <c r="C11" s="1036">
        <v>1.9583394943201524E-2</v>
      </c>
      <c r="D11" s="1037">
        <v>41.047480000001087</v>
      </c>
      <c r="E11" s="1036">
        <v>9.4045273965674969E-3</v>
      </c>
      <c r="F11" s="1037">
        <v>230.05416000000059</v>
      </c>
      <c r="G11" s="1036">
        <v>5.5094290082891462E-2</v>
      </c>
    </row>
    <row r="12" spans="1:8" s="63" customFormat="1" ht="15" customHeight="1">
      <c r="A12" s="1034" t="s">
        <v>830</v>
      </c>
      <c r="B12" s="1035">
        <v>4239.4257699999998</v>
      </c>
      <c r="C12" s="1036">
        <v>1.884431024382157E-2</v>
      </c>
      <c r="D12" s="1037">
        <v>17.785539999998946</v>
      </c>
      <c r="E12" s="1036">
        <v>4.2129454503514463E-3</v>
      </c>
      <c r="F12" s="1037">
        <v>202.29747999999972</v>
      </c>
      <c r="G12" s="1036">
        <v>5.0109252287348083E-2</v>
      </c>
    </row>
    <row r="13" spans="1:8" s="63" customFormat="1" ht="15" customHeight="1">
      <c r="A13" s="1034" t="s">
        <v>177</v>
      </c>
      <c r="B13" s="1035">
        <v>3971.4938700000002</v>
      </c>
      <c r="C13" s="1036">
        <v>1.7653348985920699E-2</v>
      </c>
      <c r="D13" s="1037">
        <v>18.341400000000249</v>
      </c>
      <c r="E13" s="1036">
        <v>4.6396894982398962E-3</v>
      </c>
      <c r="F13" s="1037">
        <v>71.094180000000506</v>
      </c>
      <c r="G13" s="1036">
        <v>1.8227408894087027E-2</v>
      </c>
    </row>
    <row r="14" spans="1:8" s="63" customFormat="1" ht="15" customHeight="1">
      <c r="A14" s="1034" t="s">
        <v>845</v>
      </c>
      <c r="B14" s="1035">
        <v>15454.631640000001</v>
      </c>
      <c r="C14" s="1036">
        <v>6.8696066195809577E-2</v>
      </c>
      <c r="D14" s="1037">
        <v>66.94007000000056</v>
      </c>
      <c r="E14" s="1036">
        <v>4.3502347116515239E-3</v>
      </c>
      <c r="F14" s="1037">
        <v>412.85403000000224</v>
      </c>
      <c r="G14" s="1036">
        <v>2.7447156892249858E-2</v>
      </c>
    </row>
    <row r="15" spans="1:8" s="63" customFormat="1" ht="15" customHeight="1">
      <c r="A15" s="1034" t="s">
        <v>178</v>
      </c>
      <c r="B15" s="1035">
        <v>1171.6269199999999</v>
      </c>
      <c r="C15" s="1036">
        <v>5.2078989863981306E-3</v>
      </c>
      <c r="D15" s="1037">
        <v>-0.11974000000009255</v>
      </c>
      <c r="E15" s="1036">
        <v>-1.0218932478123222E-4</v>
      </c>
      <c r="F15" s="1037">
        <v>24.986839999999802</v>
      </c>
      <c r="G15" s="1036">
        <v>2.1791354092558723E-2</v>
      </c>
    </row>
    <row r="16" spans="1:8" s="63" customFormat="1" ht="15" customHeight="1">
      <c r="A16" s="1034" t="s">
        <v>179</v>
      </c>
      <c r="B16" s="1035">
        <v>28438.028620000001</v>
      </c>
      <c r="C16" s="1036">
        <v>0.12640745778123555</v>
      </c>
      <c r="D16" s="1037">
        <v>178.18483999999808</v>
      </c>
      <c r="E16" s="1036">
        <v>6.3052308918318811E-3</v>
      </c>
      <c r="F16" s="1037">
        <v>1106.5319000000018</v>
      </c>
      <c r="G16" s="1036">
        <v>4.0485594745723885E-2</v>
      </c>
    </row>
    <row r="17" spans="1:7" s="63" customFormat="1" ht="15" customHeight="1">
      <c r="A17" s="1034" t="s">
        <v>180</v>
      </c>
      <c r="B17" s="1035">
        <v>15318.669119999999</v>
      </c>
      <c r="C17" s="1036">
        <v>6.8091710783682174E-2</v>
      </c>
      <c r="D17" s="1037">
        <v>-21.065960000001724</v>
      </c>
      <c r="E17" s="1036">
        <v>-1.3732935992791795E-3</v>
      </c>
      <c r="F17" s="1037">
        <v>325.2796699999999</v>
      </c>
      <c r="G17" s="1036">
        <v>2.1694872335888071E-2</v>
      </c>
    </row>
    <row r="18" spans="1:7" s="63" customFormat="1" ht="15" customHeight="1">
      <c r="A18" s="1034" t="s">
        <v>181</v>
      </c>
      <c r="B18" s="1035">
        <v>12917.319119999998</v>
      </c>
      <c r="C18" s="1036">
        <v>5.7417674520511344E-2</v>
      </c>
      <c r="D18" s="1037">
        <v>105.79943999999887</v>
      </c>
      <c r="E18" s="1036">
        <v>8.258149122243541E-3</v>
      </c>
      <c r="F18" s="1037">
        <v>588.59828999999809</v>
      </c>
      <c r="G18" s="1036">
        <v>4.774204056658804E-2</v>
      </c>
    </row>
    <row r="19" spans="1:7" s="63" customFormat="1" ht="15" customHeight="1">
      <c r="A19" s="1034" t="s">
        <v>182</v>
      </c>
      <c r="B19" s="1035">
        <v>31726.404579999999</v>
      </c>
      <c r="C19" s="1036">
        <v>0.14102433755468763</v>
      </c>
      <c r="D19" s="1037">
        <v>308.34950000000026</v>
      </c>
      <c r="E19" s="1036">
        <v>9.8144044631294225E-3</v>
      </c>
      <c r="F19" s="1037">
        <v>1823.2466899999963</v>
      </c>
      <c r="G19" s="1036">
        <v>6.0971710636946286E-2</v>
      </c>
    </row>
    <row r="20" spans="1:7" s="63" customFormat="1" ht="15" customHeight="1">
      <c r="A20" s="1034" t="s">
        <v>183</v>
      </c>
      <c r="B20" s="1035">
        <v>40009.646000000001</v>
      </c>
      <c r="C20" s="1036">
        <v>0.17784346816608484</v>
      </c>
      <c r="D20" s="1037">
        <v>306.59429000000091</v>
      </c>
      <c r="E20" s="1036">
        <v>7.722184486961714E-3</v>
      </c>
      <c r="F20" s="1037">
        <v>1670.6898000000001</v>
      </c>
      <c r="G20" s="1036">
        <v>4.3576820174358266E-2</v>
      </c>
    </row>
    <row r="21" spans="1:7" s="63" customFormat="1" ht="15" customHeight="1">
      <c r="A21" s="1034" t="s">
        <v>619</v>
      </c>
      <c r="B21" s="1035">
        <v>9770.7810000000009</v>
      </c>
      <c r="C21" s="1036">
        <v>4.3431266043475782E-2</v>
      </c>
      <c r="D21" s="1037">
        <v>96.040460000001985</v>
      </c>
      <c r="E21" s="1036">
        <v>9.9269287484171631E-3</v>
      </c>
      <c r="F21" s="1037">
        <v>460.48977999999988</v>
      </c>
      <c r="G21" s="1036">
        <v>4.9460298192476992E-2</v>
      </c>
    </row>
    <row r="22" spans="1:7" s="63" customFormat="1" ht="15" customHeight="1">
      <c r="A22" s="1034" t="s">
        <v>184</v>
      </c>
      <c r="B22" s="1035">
        <v>5006.4124599999996</v>
      </c>
      <c r="C22" s="1036">
        <v>2.2253577423711781E-2</v>
      </c>
      <c r="D22" s="1037">
        <v>57.238349999999627</v>
      </c>
      <c r="E22" s="1036">
        <v>1.1565232648483192E-2</v>
      </c>
      <c r="F22" s="1037">
        <v>282.85555999999906</v>
      </c>
      <c r="G22" s="1036">
        <v>5.9881899591386123E-2</v>
      </c>
    </row>
    <row r="23" spans="1:7" s="63" customFormat="1" ht="15" customHeight="1">
      <c r="A23" s="1034" t="s">
        <v>185</v>
      </c>
      <c r="B23" s="1035">
        <v>11169.33108</v>
      </c>
      <c r="C23" s="1036">
        <v>4.9647841832003263E-2</v>
      </c>
      <c r="D23" s="1037">
        <v>94.04327000000012</v>
      </c>
      <c r="E23" s="1036">
        <v>8.4912709821489685E-3</v>
      </c>
      <c r="F23" s="1037">
        <v>824.51405999999952</v>
      </c>
      <c r="G23" s="1036">
        <v>7.9703107208753732E-2</v>
      </c>
    </row>
    <row r="24" spans="1:7" s="63" customFormat="1" ht="15" customHeight="1">
      <c r="A24" s="1034" t="s">
        <v>189</v>
      </c>
      <c r="B24" s="1035">
        <v>602.58121999999992</v>
      </c>
      <c r="C24" s="1036">
        <v>2.6784824343747144E-3</v>
      </c>
      <c r="D24" s="1037">
        <v>9.7915199999999913</v>
      </c>
      <c r="E24" s="1036">
        <v>1.6517695904635366E-2</v>
      </c>
      <c r="F24" s="1037">
        <v>52.424049999999852</v>
      </c>
      <c r="G24" s="1036">
        <v>9.528922435019771E-2</v>
      </c>
    </row>
    <row r="25" spans="1:7" s="63" customFormat="1" ht="15" customHeight="1">
      <c r="A25" s="1034" t="s">
        <v>219</v>
      </c>
      <c r="B25" s="1035">
        <v>445.64913000000001</v>
      </c>
      <c r="C25" s="1036">
        <v>1.9809169734818048E-3</v>
      </c>
      <c r="D25" s="1037">
        <v>9.9273400000000152</v>
      </c>
      <c r="E25" s="1036">
        <v>2.2783666614423881E-2</v>
      </c>
      <c r="F25" s="1037">
        <v>43.972440000000006</v>
      </c>
      <c r="G25" s="1036">
        <v>0.10947222254794031</v>
      </c>
    </row>
    <row r="26" spans="1:7" s="63" customFormat="1" ht="15" customHeight="1">
      <c r="A26" s="1034" t="s">
        <v>218</v>
      </c>
      <c r="B26" s="1035">
        <v>8879.6644700000015</v>
      </c>
      <c r="C26" s="1036">
        <v>3.9470239889049755E-2</v>
      </c>
      <c r="D26" s="1037">
        <v>31.307960000001913</v>
      </c>
      <c r="E26" s="1036">
        <v>3.5382796753973267E-3</v>
      </c>
      <c r="F26" s="1037">
        <v>16.924010000000635</v>
      </c>
      <c r="G26" s="1036">
        <v>1.9095684993126749E-3</v>
      </c>
    </row>
    <row r="27" spans="1:7" s="63" customFormat="1" ht="15" customHeight="1">
      <c r="A27" s="1034" t="s">
        <v>186</v>
      </c>
      <c r="B27" s="1035">
        <v>8921.4737799999984</v>
      </c>
      <c r="C27" s="1036">
        <v>3.9656082890310758E-2</v>
      </c>
      <c r="D27" s="1037">
        <v>73.276469999997062</v>
      </c>
      <c r="E27" s="1036">
        <v>8.2815140115808372E-3</v>
      </c>
      <c r="F27" s="1037">
        <v>478.17831999999726</v>
      </c>
      <c r="G27" s="1036">
        <v>5.6634085857276917E-2</v>
      </c>
    </row>
    <row r="28" spans="1:7" s="63" customFormat="1" ht="15" customHeight="1">
      <c r="A28" s="1034" t="s">
        <v>849</v>
      </c>
      <c r="B28" s="1035">
        <v>5933.1820499999994</v>
      </c>
      <c r="C28" s="1036">
        <v>2.6373081957105065E-2</v>
      </c>
      <c r="D28" s="1037">
        <v>45.249159999999392</v>
      </c>
      <c r="E28" s="1036">
        <v>7.6850672121024921E-3</v>
      </c>
      <c r="F28" s="1037">
        <v>116.51713999999902</v>
      </c>
      <c r="G28" s="1036">
        <v>2.00316060496597E-2</v>
      </c>
    </row>
    <row r="29" spans="1:7" s="63" customFormat="1" ht="15" customHeight="1">
      <c r="A29" s="1034" t="s">
        <v>188</v>
      </c>
      <c r="B29" s="1035">
        <v>7334.2625599999992</v>
      </c>
      <c r="C29" s="1036">
        <v>3.260090554440466E-2</v>
      </c>
      <c r="D29" s="1037">
        <v>71.711519999998927</v>
      </c>
      <c r="E29" s="1036">
        <v>9.8741502269701353E-3</v>
      </c>
      <c r="F29" s="1037">
        <v>377.66765999999916</v>
      </c>
      <c r="G29" s="1036">
        <v>5.4289155172741133E-2</v>
      </c>
    </row>
    <row r="30" spans="1:7" s="63" customFormat="1" ht="15" customHeight="1">
      <c r="A30" s="1034" t="s">
        <v>1395</v>
      </c>
      <c r="B30" s="1035">
        <v>8554.5182599999989</v>
      </c>
      <c r="C30" s="1036">
        <v>3.8024960177065831E-2</v>
      </c>
      <c r="D30" s="1037">
        <v>69.119709999999031</v>
      </c>
      <c r="E30" s="1036">
        <v>8.1457234557356095E-3</v>
      </c>
      <c r="F30" s="1037">
        <v>317.23234999999841</v>
      </c>
      <c r="G30" s="1036">
        <v>3.8511756598721636E-2</v>
      </c>
    </row>
    <row r="31" spans="1:7" s="63" customFormat="1" ht="18.75" customHeight="1">
      <c r="A31" s="1039" t="s">
        <v>1011</v>
      </c>
      <c r="B31" s="1040">
        <v>224971.13002000001</v>
      </c>
      <c r="C31" s="1041">
        <v>1</v>
      </c>
      <c r="D31" s="1042">
        <v>1597.9597700000159</v>
      </c>
      <c r="E31" s="1041">
        <v>7.1537676982942333E-3</v>
      </c>
      <c r="F31" s="1042">
        <v>9869.5427700000291</v>
      </c>
      <c r="G31" s="1041">
        <v>4.5883170348386404E-2</v>
      </c>
    </row>
    <row r="32" spans="1:7">
      <c r="A32" s="1043" t="s">
        <v>520</v>
      </c>
      <c r="B32" s="1044"/>
      <c r="C32" s="1044"/>
      <c r="D32" s="1045"/>
      <c r="E32" s="1046"/>
      <c r="F32" s="1046"/>
      <c r="G32" s="1046"/>
    </row>
    <row r="34" spans="1:13">
      <c r="A34" s="522"/>
      <c r="H34" s="881"/>
    </row>
    <row r="35" spans="1:13" ht="12.75" customHeight="1">
      <c r="A35" s="1047" t="s">
        <v>1021</v>
      </c>
      <c r="B35" s="979"/>
      <c r="C35" s="979"/>
      <c r="D35" s="979"/>
      <c r="E35" s="979"/>
      <c r="F35" s="979"/>
      <c r="G35" s="979"/>
      <c r="H35" s="979"/>
      <c r="I35" s="979"/>
      <c r="J35" s="980" t="str">
        <f>G1</f>
        <v>Svibanj 2024.</v>
      </c>
    </row>
    <row r="36" spans="1:13">
      <c r="A36" s="1048" t="s">
        <v>1022</v>
      </c>
      <c r="B36" s="979"/>
      <c r="C36" s="979"/>
      <c r="D36" s="979"/>
      <c r="E36" s="979"/>
      <c r="F36" s="979"/>
      <c r="G36" s="979"/>
      <c r="H36" s="979"/>
      <c r="I36" s="979"/>
      <c r="J36" s="982" t="str">
        <f>G2</f>
        <v>May 2024</v>
      </c>
      <c r="M36" s="780"/>
    </row>
    <row r="37" spans="1:13">
      <c r="A37" s="979"/>
      <c r="B37" s="979"/>
      <c r="C37" s="979"/>
      <c r="D37" s="979"/>
      <c r="E37" s="979"/>
      <c r="F37" s="979"/>
      <c r="G37" s="979"/>
      <c r="H37" s="979"/>
      <c r="I37" s="979"/>
      <c r="J37" s="979"/>
    </row>
    <row r="38" spans="1:13" ht="30" customHeight="1">
      <c r="A38" s="1189" t="s">
        <v>1077</v>
      </c>
      <c r="B38" s="984" t="s">
        <v>1407</v>
      </c>
      <c r="C38" s="1179" t="s">
        <v>1324</v>
      </c>
      <c r="D38" s="1179"/>
      <c r="E38" s="1179"/>
      <c r="F38" s="1179"/>
      <c r="G38" s="1179"/>
      <c r="H38" s="1179"/>
      <c r="I38" s="1179"/>
      <c r="J38" s="984"/>
    </row>
    <row r="39" spans="1:13" ht="42.75" customHeight="1">
      <c r="A39" s="1189"/>
      <c r="B39" s="1049" t="str">
        <f>J35</f>
        <v>Svibanj 2024.</v>
      </c>
      <c r="C39" s="1023" t="s">
        <v>620</v>
      </c>
      <c r="D39" s="1023" t="s">
        <v>59</v>
      </c>
      <c r="E39" s="1023" t="s">
        <v>60</v>
      </c>
      <c r="F39" s="983" t="s">
        <v>1314</v>
      </c>
      <c r="G39" s="983" t="s">
        <v>1315</v>
      </c>
      <c r="H39" s="983" t="s">
        <v>1316</v>
      </c>
      <c r="I39" s="983" t="s">
        <v>1320</v>
      </c>
      <c r="J39" s="983" t="s">
        <v>61</v>
      </c>
    </row>
    <row r="40" spans="1:13" ht="48" customHeight="1">
      <c r="A40" s="1189"/>
      <c r="B40" s="1050" t="str">
        <f>J36</f>
        <v>May 2024</v>
      </c>
      <c r="C40" s="1051" t="s">
        <v>231</v>
      </c>
      <c r="D40" s="1051" t="s">
        <v>1262</v>
      </c>
      <c r="E40" s="1051" t="s">
        <v>808</v>
      </c>
      <c r="F40" s="986" t="s">
        <v>1317</v>
      </c>
      <c r="G40" s="986" t="s">
        <v>1318</v>
      </c>
      <c r="H40" s="986" t="s">
        <v>1319</v>
      </c>
      <c r="I40" s="986" t="s">
        <v>1321</v>
      </c>
      <c r="J40" s="986" t="s">
        <v>807</v>
      </c>
    </row>
    <row r="41" spans="1:13" ht="15" customHeight="1">
      <c r="A41" s="1034" t="s">
        <v>1357</v>
      </c>
      <c r="B41" s="907">
        <v>15.444800000000001</v>
      </c>
      <c r="C41" s="1052">
        <v>8.1001520818240191E-3</v>
      </c>
      <c r="D41" s="1052">
        <v>4.2954479461397854E-2</v>
      </c>
      <c r="E41" s="1052">
        <v>0.12899759504681985</v>
      </c>
      <c r="F41" s="1052" t="s">
        <v>139</v>
      </c>
      <c r="G41" s="1052" t="s">
        <v>139</v>
      </c>
      <c r="H41" s="1052" t="s">
        <v>139</v>
      </c>
      <c r="I41" s="1052">
        <v>0.11048355290597689</v>
      </c>
      <c r="J41" s="1079">
        <v>44915</v>
      </c>
    </row>
    <row r="42" spans="1:13" ht="15" customHeight="1">
      <c r="A42" s="1034" t="s">
        <v>843</v>
      </c>
      <c r="B42" s="907">
        <v>25.330100000000002</v>
      </c>
      <c r="C42" s="1052">
        <v>3.9993341049262554E-3</v>
      </c>
      <c r="D42" s="1052">
        <v>3.0189768909784531E-2</v>
      </c>
      <c r="E42" s="1052">
        <v>0.11882067137809194</v>
      </c>
      <c r="F42" s="1052">
        <v>4.2742404673101753E-2</v>
      </c>
      <c r="G42" s="1052">
        <v>4.145395567788146E-2</v>
      </c>
      <c r="H42" s="1052">
        <v>3.8532373248934659E-2</v>
      </c>
      <c r="I42" s="1052">
        <v>5.3371384619705253E-2</v>
      </c>
      <c r="J42" s="1079">
        <v>40906</v>
      </c>
    </row>
    <row r="43" spans="1:13" ht="15" customHeight="1">
      <c r="A43" s="1034" t="s">
        <v>830</v>
      </c>
      <c r="B43" s="907">
        <v>44.626100000000001</v>
      </c>
      <c r="C43" s="1052">
        <v>4.8049319226257658E-3</v>
      </c>
      <c r="D43" s="1052">
        <v>2.9608147143239671E-2</v>
      </c>
      <c r="E43" s="1052">
        <v>0.11730891045975667</v>
      </c>
      <c r="F43" s="1052">
        <v>4.4934524352491678E-2</v>
      </c>
      <c r="G43" s="1052">
        <v>4.4178413723783283E-2</v>
      </c>
      <c r="H43" s="1052">
        <v>3.8572152370187629E-2</v>
      </c>
      <c r="I43" s="1052">
        <v>6.1732226041035121E-2</v>
      </c>
      <c r="J43" s="1079">
        <v>38054</v>
      </c>
    </row>
    <row r="44" spans="1:13" ht="15" customHeight="1">
      <c r="A44" s="1034" t="s">
        <v>177</v>
      </c>
      <c r="B44" s="907">
        <v>42.802799999999998</v>
      </c>
      <c r="C44" s="1052">
        <v>4.5860578209417913E-3</v>
      </c>
      <c r="D44" s="1052">
        <v>2.8614273252251188E-2</v>
      </c>
      <c r="E44" s="1052">
        <v>0.11926154489827945</v>
      </c>
      <c r="F44" s="1052">
        <v>4.9376571789226054E-2</v>
      </c>
      <c r="G44" s="1052">
        <v>4.7726267487446128E-2</v>
      </c>
      <c r="H44" s="1052">
        <v>3.9849860190784403E-2</v>
      </c>
      <c r="I44" s="1052">
        <v>6.1972185837119609E-2</v>
      </c>
      <c r="J44" s="1079">
        <v>38335</v>
      </c>
    </row>
    <row r="45" spans="1:13" ht="15" customHeight="1">
      <c r="A45" s="1034" t="s">
        <v>845</v>
      </c>
      <c r="B45" s="907">
        <v>41.371200000000002</v>
      </c>
      <c r="C45" s="1052">
        <v>4.6576686401453848E-3</v>
      </c>
      <c r="D45" s="1052">
        <v>2.9065212037997501E-2</v>
      </c>
      <c r="E45" s="1052">
        <v>0.11860007354372604</v>
      </c>
      <c r="F45" s="1052">
        <v>4.6195691962234386E-2</v>
      </c>
      <c r="G45" s="1052">
        <v>4.5024414247663458E-2</v>
      </c>
      <c r="H45" s="1052">
        <v>3.8744513038104555E-2</v>
      </c>
      <c r="I45" s="1052">
        <v>6.0912668980212192E-2</v>
      </c>
      <c r="J45" s="1079">
        <v>38425</v>
      </c>
    </row>
    <row r="46" spans="1:13" ht="15" customHeight="1">
      <c r="A46" s="1053" t="s">
        <v>178</v>
      </c>
      <c r="B46" s="907">
        <v>14.903499999999999</v>
      </c>
      <c r="C46" s="1052">
        <v>4.6174587125040745E-3</v>
      </c>
      <c r="D46" s="1052">
        <v>9.0180971273432498E-3</v>
      </c>
      <c r="E46" s="1052">
        <v>5.114117248772776E-2</v>
      </c>
      <c r="F46" s="1052">
        <v>2.0004581227688334E-3</v>
      </c>
      <c r="G46" s="1052">
        <v>7.7780714702702092E-3</v>
      </c>
      <c r="H46" s="1052" t="s">
        <v>139</v>
      </c>
      <c r="I46" s="1052">
        <v>1.5740989686431783E-2</v>
      </c>
      <c r="J46" s="1079">
        <v>42734</v>
      </c>
    </row>
    <row r="47" spans="1:13" ht="15" customHeight="1">
      <c r="A47" s="1053" t="s">
        <v>179</v>
      </c>
      <c r="B47" s="907">
        <v>22.2911</v>
      </c>
      <c r="C47" s="1052">
        <v>3.9814977457697243E-3</v>
      </c>
      <c r="D47" s="1052">
        <v>3.0306811984063042E-2</v>
      </c>
      <c r="E47" s="1052">
        <v>0.12063444184701999</v>
      </c>
      <c r="F47" s="1052">
        <v>4.5861242795492085E-2</v>
      </c>
      <c r="G47" s="1052">
        <v>4.4763240508767677E-2</v>
      </c>
      <c r="H47" s="1052">
        <v>4.2596294229890752E-2</v>
      </c>
      <c r="I47" s="1052">
        <v>4.5438838923236968E-2</v>
      </c>
      <c r="J47" s="1079">
        <v>41184</v>
      </c>
      <c r="K47" s="197"/>
      <c r="L47" s="197"/>
      <c r="M47" s="197"/>
    </row>
    <row r="48" spans="1:13" ht="15" customHeight="1">
      <c r="A48" s="1053" t="s">
        <v>180</v>
      </c>
      <c r="B48" s="907">
        <v>32.955599999999997</v>
      </c>
      <c r="C48" s="1052">
        <v>4.3488993657980757E-3</v>
      </c>
      <c r="D48" s="1052">
        <v>2.8975009054690304E-2</v>
      </c>
      <c r="E48" s="1052">
        <v>0.11796893286880761</v>
      </c>
      <c r="F48" s="1052">
        <v>4.548687472082924E-2</v>
      </c>
      <c r="G48" s="1052">
        <v>4.5520629190599848E-2</v>
      </c>
      <c r="H48" s="1052">
        <v>3.918056891539079E-2</v>
      </c>
      <c r="I48" s="1052">
        <v>5.9827683011534516E-2</v>
      </c>
      <c r="J48" s="1079">
        <v>39730</v>
      </c>
      <c r="K48" s="197"/>
      <c r="L48" s="197"/>
      <c r="M48" s="197"/>
    </row>
    <row r="49" spans="1:15" ht="15" customHeight="1">
      <c r="A49" s="1053" t="s">
        <v>181</v>
      </c>
      <c r="B49" s="907">
        <v>24.295300000000001</v>
      </c>
      <c r="C49" s="1052">
        <v>6.2415612600748016E-3</v>
      </c>
      <c r="D49" s="1052">
        <v>4.432131773282566E-2</v>
      </c>
      <c r="E49" s="1052">
        <v>0.11331423989002176</v>
      </c>
      <c r="F49" s="1052">
        <v>3.5457238228544741E-2</v>
      </c>
      <c r="G49" s="1052">
        <v>4.1518603904697082E-2</v>
      </c>
      <c r="H49" s="1052">
        <v>4.0134711100427101E-2</v>
      </c>
      <c r="I49" s="1052">
        <v>3.2847954558356651E-2</v>
      </c>
      <c r="J49" s="1079">
        <v>38615</v>
      </c>
      <c r="K49" s="197"/>
      <c r="L49" s="197"/>
      <c r="M49" s="197"/>
    </row>
    <row r="50" spans="1:15" ht="15" customHeight="1">
      <c r="A50" s="1053" t="s">
        <v>182</v>
      </c>
      <c r="B50" s="907">
        <v>28.921500000000002</v>
      </c>
      <c r="C50" s="1052">
        <v>6.4973481632029095E-3</v>
      </c>
      <c r="D50" s="1052">
        <v>4.2832520841145749E-2</v>
      </c>
      <c r="E50" s="1052">
        <v>0.11081878307894399</v>
      </c>
      <c r="F50" s="1052">
        <v>3.6544978562099928E-2</v>
      </c>
      <c r="G50" s="1052">
        <v>4.3128469009618531E-2</v>
      </c>
      <c r="H50" s="1052">
        <v>4.3427251731010585E-2</v>
      </c>
      <c r="I50" s="1052">
        <v>4.9877391545050331E-2</v>
      </c>
      <c r="J50" s="1079">
        <v>39602</v>
      </c>
      <c r="K50" s="946"/>
      <c r="L50" s="197"/>
      <c r="M50" s="197"/>
    </row>
    <row r="51" spans="1:15" ht="15" customHeight="1">
      <c r="A51" s="1053" t="s">
        <v>183</v>
      </c>
      <c r="B51" s="907">
        <v>27.500599999999999</v>
      </c>
      <c r="C51" s="1052">
        <v>6.8685241460111346E-3</v>
      </c>
      <c r="D51" s="1052">
        <v>4.6063842736291161E-2</v>
      </c>
      <c r="E51" s="1052">
        <v>0.11946234414371149</v>
      </c>
      <c r="F51" s="1052">
        <v>4.1353053088051928E-2</v>
      </c>
      <c r="G51" s="1052">
        <v>4.787756142728461E-2</v>
      </c>
      <c r="H51" s="1052">
        <v>4.697427926561204E-2</v>
      </c>
      <c r="I51" s="1052">
        <v>4.1131647998526866E-2</v>
      </c>
      <c r="J51" s="1079">
        <v>38846</v>
      </c>
      <c r="K51" s="1176"/>
      <c r="L51" s="197"/>
      <c r="M51" s="197"/>
    </row>
    <row r="52" spans="1:15" ht="15" customHeight="1">
      <c r="A52" s="1053" t="s">
        <v>619</v>
      </c>
      <c r="B52" s="907">
        <v>17.164000000000001</v>
      </c>
      <c r="C52" s="1052">
        <v>7.9927648153914621E-3</v>
      </c>
      <c r="D52" s="1052">
        <v>4.411514222449342E-2</v>
      </c>
      <c r="E52" s="1052">
        <v>0.11725152479707357</v>
      </c>
      <c r="F52" s="1052">
        <v>4.4618826316942917E-2</v>
      </c>
      <c r="G52" s="1052">
        <v>4.8020430206886067E-2</v>
      </c>
      <c r="H52" s="1052" t="s">
        <v>139</v>
      </c>
      <c r="I52" s="1052">
        <v>4.9333672026554476E-2</v>
      </c>
      <c r="J52" s="1079">
        <v>43494</v>
      </c>
      <c r="K52" s="1177"/>
      <c r="L52" s="197"/>
      <c r="M52" s="197"/>
    </row>
    <row r="53" spans="1:15" ht="15" customHeight="1">
      <c r="A53" s="1034" t="s">
        <v>184</v>
      </c>
      <c r="B53" s="907">
        <v>35.858899999999998</v>
      </c>
      <c r="C53" s="1052">
        <v>6.3057399913566403E-3</v>
      </c>
      <c r="D53" s="1052">
        <v>4.6504637330951892E-2</v>
      </c>
      <c r="E53" s="1052">
        <v>0.1290230156481218</v>
      </c>
      <c r="F53" s="1052">
        <v>5.0327590247405407E-2</v>
      </c>
      <c r="G53" s="1052">
        <v>5.3826191321333816E-2</v>
      </c>
      <c r="H53" s="1052">
        <v>6.1647745720874392E-2</v>
      </c>
      <c r="I53" s="1052">
        <v>6.6545861637063553E-2</v>
      </c>
      <c r="J53" s="1079">
        <v>39812</v>
      </c>
      <c r="K53" s="329"/>
      <c r="L53" s="197"/>
      <c r="M53" s="197"/>
    </row>
    <row r="54" spans="1:15" ht="15" customHeight="1">
      <c r="A54" s="1034" t="s">
        <v>185</v>
      </c>
      <c r="B54" s="907">
        <v>23.059000000000001</v>
      </c>
      <c r="C54" s="1052">
        <v>8.3302359140302595E-3</v>
      </c>
      <c r="D54" s="1052">
        <v>5.1827321327567732E-2</v>
      </c>
      <c r="E54" s="1052">
        <v>0.15033299244219411</v>
      </c>
      <c r="F54" s="1052">
        <v>5.5353119201875023E-2</v>
      </c>
      <c r="G54" s="1052">
        <v>6.2934194658876175E-2</v>
      </c>
      <c r="H54" s="1052" t="s">
        <v>139</v>
      </c>
      <c r="I54" s="1052">
        <v>6.7741377800570879E-2</v>
      </c>
      <c r="J54" s="1079">
        <v>42367</v>
      </c>
      <c r="K54" s="329"/>
      <c r="L54" s="197"/>
      <c r="M54" s="197"/>
    </row>
    <row r="55" spans="1:15" ht="15" customHeight="1">
      <c r="A55" s="1034" t="s">
        <v>189</v>
      </c>
      <c r="B55" s="907">
        <v>19.672899999999998</v>
      </c>
      <c r="C55" s="1052">
        <v>9.9854197470017336E-3</v>
      </c>
      <c r="D55" s="1052">
        <v>6.5588776947242966E-2</v>
      </c>
      <c r="E55" s="1052">
        <v>0.1661055327018599</v>
      </c>
      <c r="F55" s="1052">
        <v>6.4969205417410469E-2</v>
      </c>
      <c r="G55" s="1052">
        <v>6.6410470104165009E-2</v>
      </c>
      <c r="H55" s="1052" t="s">
        <v>139</v>
      </c>
      <c r="I55" s="1052">
        <v>5.9143321176306607E-2</v>
      </c>
      <c r="J55" s="1079">
        <v>42943</v>
      </c>
      <c r="K55" s="329"/>
      <c r="L55" s="197"/>
      <c r="M55" s="197"/>
    </row>
    <row r="56" spans="1:15" ht="15" customHeight="1">
      <c r="A56" s="1034" t="s">
        <v>219</v>
      </c>
      <c r="B56" s="907">
        <v>15.541399999999999</v>
      </c>
      <c r="C56" s="1052">
        <v>5.3172221072241843E-3</v>
      </c>
      <c r="D56" s="1052">
        <v>3.3695160560832216E-2</v>
      </c>
      <c r="E56" s="1052">
        <v>9.6356389545342314E-2</v>
      </c>
      <c r="F56" s="1052">
        <v>1.2974946623012018E-2</v>
      </c>
      <c r="G56" s="1052">
        <v>2.7398295582245158E-2</v>
      </c>
      <c r="H56" s="1052" t="s">
        <v>139</v>
      </c>
      <c r="I56" s="1052">
        <v>2.829003502520111E-2</v>
      </c>
      <c r="J56" s="1079">
        <v>43378</v>
      </c>
      <c r="K56" s="329"/>
      <c r="L56" s="197"/>
      <c r="M56" s="197"/>
    </row>
    <row r="57" spans="1:15" ht="15" customHeight="1">
      <c r="A57" s="1034" t="s">
        <v>218</v>
      </c>
      <c r="B57" s="907">
        <v>15.948399999999999</v>
      </c>
      <c r="C57" s="1052">
        <v>7.3776497637636496E-3</v>
      </c>
      <c r="D57" s="1052">
        <v>2.9799378829849621E-2</v>
      </c>
      <c r="E57" s="1052">
        <v>9.0399420218511883E-2</v>
      </c>
      <c r="F57" s="1052">
        <v>2.0161884586916257E-2</v>
      </c>
      <c r="G57" s="1052">
        <v>3.0763269132478843E-2</v>
      </c>
      <c r="H57" s="1052" t="s">
        <v>139</v>
      </c>
      <c r="I57" s="1052">
        <v>3.2424868475039892E-2</v>
      </c>
      <c r="J57" s="1079">
        <v>43342</v>
      </c>
      <c r="K57" s="329"/>
      <c r="L57" s="197"/>
      <c r="M57" s="197"/>
    </row>
    <row r="58" spans="1:15" ht="15" customHeight="1">
      <c r="A58" s="1034" t="s">
        <v>186</v>
      </c>
      <c r="B58" s="907">
        <v>42.295000000000002</v>
      </c>
      <c r="C58" s="1052">
        <v>6.1039430615816848E-3</v>
      </c>
      <c r="D58" s="1052">
        <v>1.9343301423875081E-2</v>
      </c>
      <c r="E58" s="1052">
        <v>6.7926109966468751E-2</v>
      </c>
      <c r="F58" s="1052">
        <v>2.7143619510099581E-2</v>
      </c>
      <c r="G58" s="1052">
        <v>3.6897699611526891E-2</v>
      </c>
      <c r="H58" s="1052">
        <v>4.924512127633629E-2</v>
      </c>
      <c r="I58" s="1052">
        <v>6.1940906170140586E-2</v>
      </c>
      <c r="J58" s="1079">
        <v>38404</v>
      </c>
      <c r="K58" s="197"/>
      <c r="L58" s="197"/>
      <c r="M58" s="197"/>
    </row>
    <row r="59" spans="1:15" ht="15" customHeight="1">
      <c r="A59" s="1034" t="s">
        <v>187</v>
      </c>
      <c r="B59" s="907">
        <v>43.775300000000001</v>
      </c>
      <c r="C59" s="1052">
        <v>5.4711958306823405E-3</v>
      </c>
      <c r="D59" s="1052">
        <v>1.9039792911116571E-2</v>
      </c>
      <c r="E59" s="1052">
        <v>7.5882697024660883E-2</v>
      </c>
      <c r="F59" s="1052">
        <v>2.5398203015096543E-2</v>
      </c>
      <c r="G59" s="1052">
        <v>3.5198624353451669E-2</v>
      </c>
      <c r="H59" s="1052">
        <v>4.5869216386968281E-2</v>
      </c>
      <c r="I59" s="1052">
        <v>6.1712194092418793E-2</v>
      </c>
      <c r="J59" s="1079">
        <v>38169</v>
      </c>
      <c r="K59" s="197"/>
      <c r="L59" s="197"/>
      <c r="M59" s="197"/>
    </row>
    <row r="60" spans="1:15" ht="15" customHeight="1">
      <c r="A60" s="1053" t="s">
        <v>188</v>
      </c>
      <c r="B60" s="907">
        <v>20.162199999999999</v>
      </c>
      <c r="C60" s="1052">
        <v>5.821755506223214E-3</v>
      </c>
      <c r="D60" s="1052">
        <v>1.8462673071774516E-2</v>
      </c>
      <c r="E60" s="1052">
        <v>6.9295063535501411E-2</v>
      </c>
      <c r="F60" s="1052">
        <v>2.6694603964877883E-2</v>
      </c>
      <c r="G60" s="1052">
        <v>3.7812130637074004E-2</v>
      </c>
      <c r="H60" s="1052" t="s">
        <v>139</v>
      </c>
      <c r="I60" s="1052">
        <v>4.9984463864316986E-2</v>
      </c>
      <c r="J60" s="1079">
        <v>42314</v>
      </c>
      <c r="K60" s="197"/>
      <c r="L60" s="197"/>
      <c r="M60" s="197"/>
    </row>
    <row r="61" spans="1:15" ht="15" customHeight="1">
      <c r="A61" s="1034" t="s">
        <v>1395</v>
      </c>
      <c r="B61" s="907">
        <v>36.866300000000003</v>
      </c>
      <c r="C61" s="1052">
        <v>6.4455012530644229E-3</v>
      </c>
      <c r="D61" s="1052">
        <v>2.2442181983576059E-2</v>
      </c>
      <c r="E61" s="1052">
        <v>6.6399967602716936E-2</v>
      </c>
      <c r="F61" s="1052">
        <v>1.7953835037695542E-2</v>
      </c>
      <c r="G61" s="1052">
        <v>3.1330746815818378E-2</v>
      </c>
      <c r="H61" s="1052">
        <v>5.0001037092999079E-2</v>
      </c>
      <c r="I61" s="1052">
        <v>6.0266508894667892E-2</v>
      </c>
      <c r="J61" s="1079">
        <v>39071</v>
      </c>
    </row>
    <row r="62" spans="1:15" ht="12.75" customHeight="1">
      <c r="A62" s="33" t="s">
        <v>520</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1024</v>
      </c>
    </row>
    <row r="67" spans="1:10" ht="12.75" customHeight="1"/>
    <row r="68" spans="1:10" ht="12.75" customHeight="1">
      <c r="B68" s="921"/>
      <c r="C68" s="76"/>
      <c r="D68" s="76"/>
      <c r="E68" s="76"/>
      <c r="F68" s="76"/>
      <c r="G68" s="922"/>
    </row>
    <row r="69" spans="1:10" ht="12.75" customHeight="1">
      <c r="B69" s="921"/>
      <c r="C69" s="76"/>
      <c r="D69" s="76"/>
      <c r="E69" s="76"/>
      <c r="F69" s="76"/>
      <c r="G69" s="922"/>
    </row>
    <row r="70" spans="1:10" ht="12.75" customHeight="1">
      <c r="B70" s="921"/>
      <c r="C70" s="76"/>
      <c r="D70" s="76"/>
      <c r="E70" s="76"/>
      <c r="F70" s="76"/>
      <c r="G70" s="922"/>
    </row>
    <row r="71" spans="1:10" ht="12.75" customHeight="1">
      <c r="B71" s="921"/>
      <c r="C71" s="76"/>
      <c r="D71" s="76"/>
      <c r="E71" s="76"/>
      <c r="F71" s="76"/>
      <c r="G71" s="922"/>
    </row>
    <row r="72" spans="1:10" ht="12.75" customHeight="1">
      <c r="B72" s="921"/>
      <c r="C72" s="76"/>
      <c r="D72" s="76"/>
      <c r="E72" s="76"/>
      <c r="F72" s="76"/>
      <c r="G72" s="922"/>
    </row>
    <row r="73" spans="1:10" ht="12.75" customHeight="1">
      <c r="B73" s="921"/>
      <c r="C73" s="76"/>
      <c r="D73" s="76"/>
      <c r="E73" s="76"/>
      <c r="F73" s="76"/>
      <c r="G73" s="922"/>
    </row>
    <row r="74" spans="1:10" ht="12.75" customHeight="1">
      <c r="B74" s="921"/>
      <c r="C74" s="76"/>
      <c r="D74" s="76"/>
      <c r="E74" s="76"/>
      <c r="F74" s="76"/>
      <c r="G74" s="922"/>
    </row>
    <row r="75" spans="1:10" ht="12.75" customHeight="1">
      <c r="B75" s="921"/>
      <c r="C75" s="76"/>
      <c r="D75" s="76"/>
      <c r="E75" s="76"/>
      <c r="F75" s="76"/>
      <c r="G75" s="922"/>
    </row>
    <row r="76" spans="1:10" ht="12.75" customHeight="1">
      <c r="B76" s="921"/>
      <c r="C76" s="76"/>
      <c r="D76" s="76"/>
      <c r="E76" s="76"/>
      <c r="F76" s="76"/>
      <c r="G76" s="922"/>
    </row>
    <row r="77" spans="1:10" ht="12.75" customHeight="1">
      <c r="B77" s="921"/>
      <c r="C77" s="76"/>
      <c r="D77" s="76"/>
      <c r="E77" s="76"/>
      <c r="F77" s="76"/>
      <c r="G77" s="922"/>
    </row>
    <row r="78" spans="1:10" ht="12.75" customHeight="1">
      <c r="B78" s="921"/>
      <c r="C78" s="76"/>
      <c r="D78" s="76"/>
      <c r="E78" s="76"/>
      <c r="F78" s="76"/>
      <c r="G78" s="922"/>
    </row>
    <row r="79" spans="1:10" ht="12.75" customHeight="1">
      <c r="B79" s="921"/>
      <c r="C79" s="76"/>
      <c r="D79" s="76"/>
      <c r="E79" s="76"/>
      <c r="F79" s="76"/>
      <c r="G79" s="922"/>
    </row>
    <row r="80" spans="1:10" ht="12.75" customHeight="1">
      <c r="A80" s="327"/>
      <c r="B80" s="921"/>
      <c r="C80" s="76"/>
      <c r="D80" s="76"/>
      <c r="E80" s="76"/>
      <c r="F80" s="76"/>
      <c r="G80" s="922"/>
    </row>
    <row r="81" spans="1:7" ht="12.75" customHeight="1">
      <c r="A81" s="327"/>
      <c r="B81" s="921"/>
      <c r="C81" s="76"/>
      <c r="D81" s="76"/>
      <c r="E81" s="76"/>
      <c r="F81" s="76"/>
      <c r="G81" s="922"/>
    </row>
    <row r="82" spans="1:7" ht="12.75" customHeight="1">
      <c r="A82" s="327"/>
      <c r="B82" s="921"/>
      <c r="C82" s="76"/>
      <c r="D82" s="76"/>
      <c r="E82" s="76"/>
      <c r="F82" s="76"/>
      <c r="G82" s="922"/>
    </row>
    <row r="83" spans="1:7" ht="12.75" customHeight="1">
      <c r="A83" s="891"/>
      <c r="B83" s="921"/>
      <c r="C83" s="76"/>
      <c r="D83" s="76"/>
      <c r="E83" s="76"/>
      <c r="F83" s="76"/>
      <c r="G83" s="922"/>
    </row>
    <row r="84" spans="1:7">
      <c r="A84" s="891"/>
      <c r="B84" s="921"/>
      <c r="C84" s="76"/>
      <c r="D84" s="76"/>
      <c r="E84" s="76"/>
      <c r="F84" s="76"/>
      <c r="G84" s="922"/>
    </row>
    <row r="85" spans="1:7">
      <c r="A85" s="891"/>
      <c r="B85" s="921"/>
      <c r="C85" s="76"/>
      <c r="D85" s="76"/>
      <c r="E85" s="76"/>
      <c r="F85" s="76"/>
      <c r="G85" s="922"/>
    </row>
    <row r="86" spans="1:7">
      <c r="A86" s="891"/>
      <c r="B86" s="921"/>
      <c r="C86" s="76"/>
      <c r="D86" s="76"/>
      <c r="E86" s="76"/>
      <c r="F86" s="76"/>
      <c r="G86" s="922"/>
    </row>
    <row r="87" spans="1:7">
      <c r="A87" s="891"/>
      <c r="B87" s="921"/>
      <c r="C87" s="76"/>
      <c r="D87" s="76"/>
      <c r="E87" s="76"/>
      <c r="F87" s="76"/>
      <c r="G87" s="922"/>
    </row>
    <row r="88" spans="1:7">
      <c r="A88" s="891"/>
    </row>
    <row r="89" spans="1:7">
      <c r="A89" s="891"/>
    </row>
    <row r="90" spans="1:7">
      <c r="A90" s="894"/>
    </row>
    <row r="91" spans="1:7">
      <c r="A91" s="894"/>
    </row>
    <row r="92" spans="1:7">
      <c r="A92" s="894"/>
    </row>
    <row r="93" spans="1:7">
      <c r="A93" s="894"/>
    </row>
    <row r="94" spans="1:7">
      <c r="A94" s="891"/>
    </row>
    <row r="95" spans="1:7">
      <c r="A95" s="891"/>
    </row>
    <row r="96" spans="1:7">
      <c r="A96" s="891"/>
    </row>
    <row r="97" spans="1:1">
      <c r="A97" s="891"/>
    </row>
    <row r="98" spans="1:1">
      <c r="A98" s="891"/>
    </row>
    <row r="99" spans="1:1">
      <c r="A99" s="894"/>
    </row>
    <row r="100" spans="1:1">
      <c r="A100" s="894"/>
    </row>
    <row r="101" spans="1:1">
      <c r="A101" s="894"/>
    </row>
    <row r="102" spans="1:1">
      <c r="A102" s="894"/>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52"/>
  <sheetViews>
    <sheetView showGridLines="0" zoomScaleNormal="100" workbookViewId="0"/>
  </sheetViews>
  <sheetFormatPr defaultRowHeight="15"/>
  <cols>
    <col min="1" max="1" width="20" customWidth="1"/>
    <col min="2" max="2" width="5.5703125" style="261" bestFit="1" customWidth="1"/>
    <col min="3" max="3" width="7" style="261" bestFit="1" customWidth="1"/>
    <col min="4" max="4" width="5.5703125" bestFit="1" customWidth="1"/>
    <col min="5" max="5" width="7" bestFit="1" customWidth="1"/>
    <col min="6" max="6" width="5.5703125" bestFit="1" customWidth="1"/>
    <col min="7" max="7" width="7" bestFit="1" customWidth="1"/>
    <col min="8" max="8" width="5.7109375" bestFit="1" customWidth="1"/>
    <col min="9" max="9" width="7" bestFit="1" customWidth="1"/>
    <col min="10" max="10" width="5.5703125" bestFit="1" customWidth="1"/>
    <col min="11" max="11" width="7" bestFit="1" customWidth="1"/>
    <col min="12" max="12" width="5.710937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5703125" bestFit="1" customWidth="1"/>
    <col min="23" max="23" width="7" bestFit="1" customWidth="1"/>
    <col min="24" max="24" width="5.5703125" bestFit="1" customWidth="1"/>
    <col min="25" max="25" width="7" bestFit="1" customWidth="1"/>
    <col min="26" max="26" width="5.5703125" bestFit="1" customWidth="1"/>
    <col min="27" max="27" width="7" bestFit="1" customWidth="1"/>
    <col min="28" max="28" width="5.7109375" bestFit="1" customWidth="1"/>
    <col min="29" max="29" width="7" bestFit="1" customWidth="1"/>
    <col min="30" max="30" width="5.570312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5703125" bestFit="1" customWidth="1"/>
    <col min="41" max="41" width="7" bestFit="1" customWidth="1"/>
    <col min="42" max="42" width="5.5703125" bestFit="1" customWidth="1"/>
    <col min="43" max="43" width="7" bestFit="1" customWidth="1"/>
    <col min="44" max="44" width="6.5703125" bestFit="1" customWidth="1"/>
    <col min="45" max="45" width="7" customWidth="1"/>
  </cols>
  <sheetData>
    <row r="1" spans="1:45" ht="12.75" customHeight="1">
      <c r="A1" s="141" t="s">
        <v>1045</v>
      </c>
      <c r="B1" s="141"/>
      <c r="C1" s="141"/>
      <c r="AS1" s="137" t="str">
        <f>Naslovnica!A20</f>
        <v>Svibanj 2024.</v>
      </c>
    </row>
    <row r="2" spans="1:45" ht="12.75" customHeight="1">
      <c r="A2" s="547" t="s">
        <v>1046</v>
      </c>
      <c r="B2" s="547"/>
      <c r="C2" s="547"/>
      <c r="I2" s="513"/>
      <c r="AS2" s="524" t="str">
        <f>Naslovnica!A24</f>
        <v>May 2024</v>
      </c>
    </row>
    <row r="3" spans="1:45" ht="12.75" customHeight="1">
      <c r="B3" s="974"/>
      <c r="AS3" s="24"/>
    </row>
    <row r="4" spans="1:45" ht="12.75" customHeight="1">
      <c r="A4" s="327"/>
      <c r="B4" s="327"/>
      <c r="C4" s="327"/>
      <c r="D4" s="813"/>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261"/>
      <c r="AS4" s="13" t="s">
        <v>1381</v>
      </c>
    </row>
    <row r="5" spans="1:45" s="1066" customFormat="1" ht="28.5" customHeight="1">
      <c r="A5" s="1097" t="s">
        <v>1613</v>
      </c>
      <c r="B5" s="1193" t="s">
        <v>1609</v>
      </c>
      <c r="C5" s="1194"/>
      <c r="D5" s="1194"/>
      <c r="E5" s="1194"/>
      <c r="F5" s="1194"/>
      <c r="G5" s="1194"/>
      <c r="H5" s="1194"/>
      <c r="I5" s="1194"/>
      <c r="J5" s="1194"/>
      <c r="K5" s="1194"/>
      <c r="L5" s="1194"/>
      <c r="M5" s="1194"/>
      <c r="N5" s="1194"/>
      <c r="O5" s="1195"/>
      <c r="P5" s="1193" t="s">
        <v>1610</v>
      </c>
      <c r="Q5" s="1194"/>
      <c r="R5" s="1194"/>
      <c r="S5" s="1194"/>
      <c r="T5" s="1194"/>
      <c r="U5" s="1194"/>
      <c r="V5" s="1194"/>
      <c r="W5" s="1195"/>
      <c r="X5" s="1196" t="s">
        <v>1611</v>
      </c>
      <c r="Y5" s="1197"/>
      <c r="Z5" s="1197"/>
      <c r="AA5" s="1197"/>
      <c r="AB5" s="1197"/>
      <c r="AC5" s="1197"/>
      <c r="AD5" s="1197"/>
      <c r="AE5" s="1197"/>
      <c r="AF5" s="1197"/>
      <c r="AG5" s="1197"/>
      <c r="AH5" s="1197"/>
      <c r="AI5" s="1198"/>
      <c r="AJ5" s="1196" t="s">
        <v>1612</v>
      </c>
      <c r="AK5" s="1197"/>
      <c r="AL5" s="1197"/>
      <c r="AM5" s="1197"/>
      <c r="AN5" s="1197"/>
      <c r="AO5" s="1197"/>
      <c r="AP5" s="1197"/>
      <c r="AQ5" s="1198"/>
      <c r="AR5" s="1191"/>
      <c r="AS5" s="1192"/>
    </row>
    <row r="6" spans="1:45" ht="56.25" customHeight="1">
      <c r="A6" s="1172" t="s">
        <v>531</v>
      </c>
      <c r="B6" s="1146" t="s">
        <v>843</v>
      </c>
      <c r="C6" s="1146"/>
      <c r="D6" s="1146" t="s">
        <v>830</v>
      </c>
      <c r="E6" s="1146"/>
      <c r="F6" s="1146" t="s">
        <v>844</v>
      </c>
      <c r="G6" s="1146"/>
      <c r="H6" s="1174" t="s">
        <v>845</v>
      </c>
      <c r="I6" s="1174"/>
      <c r="J6" s="1146" t="s">
        <v>178</v>
      </c>
      <c r="K6" s="1146"/>
      <c r="L6" s="1146" t="s">
        <v>179</v>
      </c>
      <c r="M6" s="1146"/>
      <c r="N6" s="1146" t="s">
        <v>180</v>
      </c>
      <c r="O6" s="1146"/>
      <c r="P6" s="1146" t="s">
        <v>181</v>
      </c>
      <c r="Q6" s="1146"/>
      <c r="R6" s="1146" t="s">
        <v>183</v>
      </c>
      <c r="S6" s="1146"/>
      <c r="T6" s="1146" t="s">
        <v>848</v>
      </c>
      <c r="U6" s="1146"/>
      <c r="V6" s="1146" t="s">
        <v>619</v>
      </c>
      <c r="W6" s="1146"/>
      <c r="X6" s="1146" t="s">
        <v>1357</v>
      </c>
      <c r="Y6" s="1146"/>
      <c r="Z6" s="1146" t="s">
        <v>184</v>
      </c>
      <c r="AA6" s="1146"/>
      <c r="AB6" s="1146" t="s">
        <v>847</v>
      </c>
      <c r="AC6" s="1146"/>
      <c r="AD6" s="1146" t="s">
        <v>850</v>
      </c>
      <c r="AE6" s="1146"/>
      <c r="AF6" s="1146" t="s">
        <v>219</v>
      </c>
      <c r="AG6" s="1146"/>
      <c r="AH6" s="1146" t="s">
        <v>218</v>
      </c>
      <c r="AI6" s="1146"/>
      <c r="AJ6" s="1146" t="s">
        <v>846</v>
      </c>
      <c r="AK6" s="1146"/>
      <c r="AL6" s="1146" t="s">
        <v>849</v>
      </c>
      <c r="AM6" s="1146"/>
      <c r="AN6" s="1146" t="s">
        <v>1614</v>
      </c>
      <c r="AO6" s="1146"/>
      <c r="AP6" s="1146" t="s">
        <v>1395</v>
      </c>
      <c r="AQ6" s="1146"/>
      <c r="AR6" s="1146" t="s">
        <v>413</v>
      </c>
      <c r="AS6" s="1146"/>
    </row>
    <row r="7" spans="1:45">
      <c r="A7" s="1172"/>
      <c r="B7" s="697" t="s">
        <v>31</v>
      </c>
      <c r="C7" s="697" t="s">
        <v>32</v>
      </c>
      <c r="D7" s="697" t="s">
        <v>31</v>
      </c>
      <c r="E7" s="697" t="s">
        <v>32</v>
      </c>
      <c r="F7" s="697" t="s">
        <v>31</v>
      </c>
      <c r="G7" s="697" t="s">
        <v>32</v>
      </c>
      <c r="H7" s="697" t="s">
        <v>31</v>
      </c>
      <c r="I7" s="697" t="s">
        <v>32</v>
      </c>
      <c r="J7" s="697" t="s">
        <v>31</v>
      </c>
      <c r="K7" s="697" t="s">
        <v>32</v>
      </c>
      <c r="L7" s="697" t="s">
        <v>32</v>
      </c>
      <c r="M7" s="697" t="s">
        <v>32</v>
      </c>
      <c r="N7" s="697" t="s">
        <v>31</v>
      </c>
      <c r="O7" s="697" t="s">
        <v>32</v>
      </c>
      <c r="P7" s="697" t="s">
        <v>31</v>
      </c>
      <c r="Q7" s="697" t="s">
        <v>32</v>
      </c>
      <c r="R7" s="697" t="s">
        <v>31</v>
      </c>
      <c r="S7" s="697" t="s">
        <v>32</v>
      </c>
      <c r="T7" s="697" t="s">
        <v>31</v>
      </c>
      <c r="U7" s="697" t="s">
        <v>32</v>
      </c>
      <c r="V7" s="697" t="s">
        <v>31</v>
      </c>
      <c r="W7" s="697" t="s">
        <v>32</v>
      </c>
      <c r="X7" s="697" t="s">
        <v>31</v>
      </c>
      <c r="Y7" s="697" t="s">
        <v>32</v>
      </c>
      <c r="Z7" s="697" t="s">
        <v>31</v>
      </c>
      <c r="AA7" s="697" t="s">
        <v>32</v>
      </c>
      <c r="AB7" s="697" t="s">
        <v>31</v>
      </c>
      <c r="AC7" s="697" t="s">
        <v>32</v>
      </c>
      <c r="AD7" s="697" t="s">
        <v>31</v>
      </c>
      <c r="AE7" s="697" t="s">
        <v>32</v>
      </c>
      <c r="AF7" s="697" t="s">
        <v>31</v>
      </c>
      <c r="AG7" s="697" t="s">
        <v>32</v>
      </c>
      <c r="AH7" s="697" t="s">
        <v>31</v>
      </c>
      <c r="AI7" s="697" t="s">
        <v>32</v>
      </c>
      <c r="AJ7" s="697" t="s">
        <v>31</v>
      </c>
      <c r="AK7" s="697" t="s">
        <v>32</v>
      </c>
      <c r="AL7" s="697" t="s">
        <v>31</v>
      </c>
      <c r="AM7" s="697" t="s">
        <v>32</v>
      </c>
      <c r="AN7" s="697" t="s">
        <v>31</v>
      </c>
      <c r="AO7" s="697" t="s">
        <v>32</v>
      </c>
      <c r="AP7" s="697" t="s">
        <v>31</v>
      </c>
      <c r="AQ7" s="697" t="s">
        <v>32</v>
      </c>
      <c r="AR7" s="697" t="s">
        <v>31</v>
      </c>
      <c r="AS7" s="697" t="s">
        <v>32</v>
      </c>
    </row>
    <row r="8" spans="1:45">
      <c r="A8" s="1172"/>
      <c r="B8" s="698" t="s">
        <v>29</v>
      </c>
      <c r="C8" s="698" t="s">
        <v>30</v>
      </c>
      <c r="D8" s="698" t="s">
        <v>29</v>
      </c>
      <c r="E8" s="698" t="s">
        <v>30</v>
      </c>
      <c r="F8" s="698" t="s">
        <v>29</v>
      </c>
      <c r="G8" s="698" t="s">
        <v>30</v>
      </c>
      <c r="H8" s="698" t="s">
        <v>29</v>
      </c>
      <c r="I8" s="698" t="s">
        <v>30</v>
      </c>
      <c r="J8" s="698" t="s">
        <v>29</v>
      </c>
      <c r="K8" s="698" t="s">
        <v>30</v>
      </c>
      <c r="L8" s="698" t="s">
        <v>30</v>
      </c>
      <c r="M8" s="698" t="s">
        <v>30</v>
      </c>
      <c r="N8" s="698" t="s">
        <v>29</v>
      </c>
      <c r="O8" s="698" t="s">
        <v>30</v>
      </c>
      <c r="P8" s="698" t="s">
        <v>29</v>
      </c>
      <c r="Q8" s="698" t="s">
        <v>30</v>
      </c>
      <c r="R8" s="698" t="s">
        <v>29</v>
      </c>
      <c r="S8" s="698" t="s">
        <v>30</v>
      </c>
      <c r="T8" s="698" t="s">
        <v>29</v>
      </c>
      <c r="U8" s="698" t="s">
        <v>30</v>
      </c>
      <c r="V8" s="698" t="s">
        <v>29</v>
      </c>
      <c r="W8" s="698" t="s">
        <v>30</v>
      </c>
      <c r="X8" s="698" t="s">
        <v>29</v>
      </c>
      <c r="Y8" s="698" t="s">
        <v>30</v>
      </c>
      <c r="Z8" s="698" t="s">
        <v>29</v>
      </c>
      <c r="AA8" s="698" t="s">
        <v>30</v>
      </c>
      <c r="AB8" s="698" t="s">
        <v>29</v>
      </c>
      <c r="AC8" s="698" t="s">
        <v>30</v>
      </c>
      <c r="AD8" s="698" t="s">
        <v>29</v>
      </c>
      <c r="AE8" s="698" t="s">
        <v>30</v>
      </c>
      <c r="AF8" s="698" t="s">
        <v>29</v>
      </c>
      <c r="AG8" s="698" t="s">
        <v>30</v>
      </c>
      <c r="AH8" s="698" t="s">
        <v>29</v>
      </c>
      <c r="AI8" s="698" t="s">
        <v>30</v>
      </c>
      <c r="AJ8" s="698" t="s">
        <v>29</v>
      </c>
      <c r="AK8" s="698" t="s">
        <v>30</v>
      </c>
      <c r="AL8" s="698" t="s">
        <v>29</v>
      </c>
      <c r="AM8" s="698" t="s">
        <v>30</v>
      </c>
      <c r="AN8" s="698" t="s">
        <v>29</v>
      </c>
      <c r="AO8" s="698" t="s">
        <v>30</v>
      </c>
      <c r="AP8" s="698" t="s">
        <v>29</v>
      </c>
      <c r="AQ8" s="698" t="s">
        <v>30</v>
      </c>
      <c r="AR8" s="698" t="s">
        <v>29</v>
      </c>
      <c r="AS8" s="698" t="s">
        <v>30</v>
      </c>
    </row>
    <row r="9" spans="1:45" ht="18">
      <c r="A9" s="358" t="s">
        <v>414</v>
      </c>
      <c r="B9" s="376">
        <v>47.599779999999996</v>
      </c>
      <c r="C9" s="377">
        <v>1.0804140088444327E-2</v>
      </c>
      <c r="D9" s="376">
        <v>44.929279999999999</v>
      </c>
      <c r="E9" s="377">
        <v>1.0597964501043083E-2</v>
      </c>
      <c r="F9" s="376">
        <v>43.505360000000003</v>
      </c>
      <c r="G9" s="377">
        <v>1.0954408012776091E-2</v>
      </c>
      <c r="H9" s="376">
        <v>168.98166000000001</v>
      </c>
      <c r="I9" s="377">
        <v>1.0934046704651042E-2</v>
      </c>
      <c r="J9" s="376">
        <v>13.194460000000001</v>
      </c>
      <c r="K9" s="377">
        <v>1.1261658491366601E-2</v>
      </c>
      <c r="L9" s="376">
        <v>309.42189999999994</v>
      </c>
      <c r="M9" s="377">
        <v>1.0880568009676364E-2</v>
      </c>
      <c r="N9" s="376">
        <v>172.78189</v>
      </c>
      <c r="O9" s="377">
        <v>1.1279171400006076E-2</v>
      </c>
      <c r="P9" s="376">
        <v>238.50122000000002</v>
      </c>
      <c r="Q9" s="377">
        <v>1.8463677933815731E-2</v>
      </c>
      <c r="R9" s="376">
        <v>552.55376000000001</v>
      </c>
      <c r="S9" s="377">
        <v>1.3810513594646646E-2</v>
      </c>
      <c r="T9" s="376">
        <v>550.47881000000007</v>
      </c>
      <c r="U9" s="377">
        <v>1.735080975254966E-2</v>
      </c>
      <c r="V9" s="376">
        <v>207.19871000000001</v>
      </c>
      <c r="W9" s="377">
        <v>2.1205951704372464E-2</v>
      </c>
      <c r="X9" s="376">
        <v>54.334559999999996</v>
      </c>
      <c r="Y9" s="377">
        <v>7.7584237873728867E-2</v>
      </c>
      <c r="Z9" s="376">
        <v>393.91184999999996</v>
      </c>
      <c r="AA9" s="377">
        <v>7.8681461812040679E-2</v>
      </c>
      <c r="AB9" s="376">
        <v>778.2290999999999</v>
      </c>
      <c r="AC9" s="377">
        <v>6.9675533397901182E-2</v>
      </c>
      <c r="AD9" s="376">
        <v>65.55153</v>
      </c>
      <c r="AE9" s="377">
        <v>0.1087845588279223</v>
      </c>
      <c r="AF9" s="376">
        <v>42.312429999999999</v>
      </c>
      <c r="AG9" s="377">
        <v>9.4945615510247175E-2</v>
      </c>
      <c r="AH9" s="376">
        <v>166.12002999999999</v>
      </c>
      <c r="AI9" s="377">
        <v>1.8707917462561504E-2</v>
      </c>
      <c r="AJ9" s="376">
        <v>387.60129999999992</v>
      </c>
      <c r="AK9" s="377">
        <v>4.3445884028149785E-2</v>
      </c>
      <c r="AL9" s="376">
        <v>177.49923999999999</v>
      </c>
      <c r="AM9" s="377">
        <v>2.9916366694394785E-2</v>
      </c>
      <c r="AN9" s="376">
        <v>443.33246999999994</v>
      </c>
      <c r="AO9" s="377">
        <v>6.0446770495241213E-2</v>
      </c>
      <c r="AP9" s="376">
        <v>224.64581000000001</v>
      </c>
      <c r="AQ9" s="377">
        <v>2.6260487179126261E-2</v>
      </c>
      <c r="AR9" s="376">
        <v>5082.6851499999984</v>
      </c>
      <c r="AS9" s="377">
        <v>2.2592611035337905E-2</v>
      </c>
    </row>
    <row r="10" spans="1:45" ht="18">
      <c r="A10" s="358" t="s">
        <v>415</v>
      </c>
      <c r="B10" s="376">
        <v>0.28691</v>
      </c>
      <c r="C10" s="377">
        <v>6.5122482347094074E-5</v>
      </c>
      <c r="D10" s="376">
        <v>0.30068</v>
      </c>
      <c r="E10" s="377">
        <v>7.0924705808186433E-5</v>
      </c>
      <c r="F10" s="376">
        <v>0.29420000000000007</v>
      </c>
      <c r="G10" s="377">
        <v>7.4077925969552407E-5</v>
      </c>
      <c r="H10" s="376">
        <v>1.0398000000000001</v>
      </c>
      <c r="I10" s="377">
        <v>6.7280802919655018E-5</v>
      </c>
      <c r="J10" s="376">
        <v>5.2199999999999998E-3</v>
      </c>
      <c r="K10" s="377">
        <v>4.455343934115807E-6</v>
      </c>
      <c r="L10" s="376">
        <v>1.8555599999999999</v>
      </c>
      <c r="M10" s="377">
        <v>6.5249249571653069E-5</v>
      </c>
      <c r="N10" s="376">
        <v>1.06233</v>
      </c>
      <c r="O10" s="377">
        <v>6.9348715616946059E-5</v>
      </c>
      <c r="P10" s="376">
        <v>2.8749500000000001</v>
      </c>
      <c r="Q10" s="377">
        <v>2.2256553184853115E-4</v>
      </c>
      <c r="R10" s="376">
        <v>8.4684100000000004</v>
      </c>
      <c r="S10" s="377">
        <v>2.1165920838189862E-4</v>
      </c>
      <c r="T10" s="376">
        <v>6.5602600000000004</v>
      </c>
      <c r="U10" s="377">
        <v>2.067760304656621E-4</v>
      </c>
      <c r="V10" s="376">
        <v>2.8741500000000006</v>
      </c>
      <c r="W10" s="377">
        <v>2.9415765229002697E-4</v>
      </c>
      <c r="X10" s="376">
        <v>0</v>
      </c>
      <c r="Y10" s="377">
        <v>0</v>
      </c>
      <c r="Z10" s="376">
        <v>0.43416000000000005</v>
      </c>
      <c r="AA10" s="377">
        <v>8.6720781464979014E-5</v>
      </c>
      <c r="AB10" s="376">
        <v>1.4385599999999998</v>
      </c>
      <c r="AC10" s="377">
        <v>1.2879553761852998E-4</v>
      </c>
      <c r="AD10" s="376">
        <v>7.5600000000000001E-2</v>
      </c>
      <c r="AE10" s="377">
        <v>1.2546026991880932E-4</v>
      </c>
      <c r="AF10" s="376">
        <v>1.8330000000000003E-2</v>
      </c>
      <c r="AG10" s="377">
        <v>4.1131013565111507E-5</v>
      </c>
      <c r="AH10" s="376">
        <v>4.1990800000000004</v>
      </c>
      <c r="AI10" s="377">
        <v>4.7288723737103094E-4</v>
      </c>
      <c r="AJ10" s="376">
        <v>0.80179999999999996</v>
      </c>
      <c r="AK10" s="377">
        <v>8.9873046900953388E-5</v>
      </c>
      <c r="AL10" s="376">
        <v>0.53392000000000006</v>
      </c>
      <c r="AM10" s="377">
        <v>8.9988816320967155E-5</v>
      </c>
      <c r="AN10" s="376">
        <v>0.76246000000000003</v>
      </c>
      <c r="AO10" s="377">
        <v>1.0395864898368852E-4</v>
      </c>
      <c r="AP10" s="376">
        <v>0.84923999999999988</v>
      </c>
      <c r="AQ10" s="377">
        <v>9.9273857509299553E-5</v>
      </c>
      <c r="AR10" s="376">
        <v>34.735620000000004</v>
      </c>
      <c r="AS10" s="377">
        <v>1.5440034717304973E-4</v>
      </c>
    </row>
    <row r="11" spans="1:45" ht="18">
      <c r="A11" s="358" t="s">
        <v>416</v>
      </c>
      <c r="B11" s="376">
        <v>4365.1104699999996</v>
      </c>
      <c r="C11" s="377">
        <v>0.99078745782890287</v>
      </c>
      <c r="D11" s="376">
        <v>4200.22192</v>
      </c>
      <c r="E11" s="377">
        <v>0.9907526406980709</v>
      </c>
      <c r="F11" s="376">
        <v>3938.0511900000006</v>
      </c>
      <c r="G11" s="377">
        <v>0.99157941712144027</v>
      </c>
      <c r="H11" s="376">
        <v>15307.50857</v>
      </c>
      <c r="I11" s="377">
        <v>0.99048034938363172</v>
      </c>
      <c r="J11" s="376">
        <v>1159.4114700000002</v>
      </c>
      <c r="K11" s="377">
        <v>0.98957411111279536</v>
      </c>
      <c r="L11" s="376">
        <v>28168.143680000001</v>
      </c>
      <c r="M11" s="377">
        <v>0.99050973126522568</v>
      </c>
      <c r="N11" s="376">
        <v>15168.716419999999</v>
      </c>
      <c r="O11" s="377">
        <v>0.9902111408740033</v>
      </c>
      <c r="P11" s="376">
        <v>12698.96927</v>
      </c>
      <c r="Q11" s="377">
        <v>0.98309634932979817</v>
      </c>
      <c r="R11" s="376">
        <v>39486.446779999998</v>
      </c>
      <c r="S11" s="377">
        <v>0.98692317297683618</v>
      </c>
      <c r="T11" s="376">
        <v>31207.302500000002</v>
      </c>
      <c r="U11" s="377">
        <v>0.98363816868403586</v>
      </c>
      <c r="V11" s="376">
        <v>9572.7976700000017</v>
      </c>
      <c r="W11" s="377">
        <v>0.97973720524490382</v>
      </c>
      <c r="X11" s="376">
        <v>646.65616</v>
      </c>
      <c r="Y11" s="377">
        <v>0.92335937458501693</v>
      </c>
      <c r="Z11" s="376">
        <v>4618.8877899999998</v>
      </c>
      <c r="AA11" s="377">
        <v>0.92259433998491291</v>
      </c>
      <c r="AB11" s="376">
        <v>10406.555650000002</v>
      </c>
      <c r="AC11" s="377">
        <v>0.93170804811679819</v>
      </c>
      <c r="AD11" s="376">
        <v>537.50980000000004</v>
      </c>
      <c r="AE11" s="377">
        <v>0.89201223005297903</v>
      </c>
      <c r="AF11" s="376">
        <v>403.74052</v>
      </c>
      <c r="AG11" s="377">
        <v>0.90596054582134045</v>
      </c>
      <c r="AH11" s="376">
        <v>8724.8942700000007</v>
      </c>
      <c r="AI11" s="377">
        <v>0.98257026484245069</v>
      </c>
      <c r="AJ11" s="376">
        <v>8545.5352200000016</v>
      </c>
      <c r="AK11" s="377">
        <v>0.95786142132802343</v>
      </c>
      <c r="AL11" s="376">
        <v>5768.3402300000007</v>
      </c>
      <c r="AM11" s="377">
        <v>0.97221701647122316</v>
      </c>
      <c r="AN11" s="376">
        <v>6902.6215899999997</v>
      </c>
      <c r="AO11" s="377">
        <v>0.94114735847393949</v>
      </c>
      <c r="AP11" s="376">
        <v>8339.2590400000008</v>
      </c>
      <c r="AQ11" s="377">
        <v>0.97483681134908673</v>
      </c>
      <c r="AR11" s="376">
        <v>220166.68020999993</v>
      </c>
      <c r="AS11" s="377">
        <v>0.97864416585515968</v>
      </c>
    </row>
    <row r="12" spans="1:45" ht="18.75">
      <c r="A12" s="358" t="s">
        <v>417</v>
      </c>
      <c r="B12" s="378">
        <v>3461.3275999999996</v>
      </c>
      <c r="C12" s="379">
        <v>0.78564792279289497</v>
      </c>
      <c r="D12" s="378">
        <v>3352.9543699999999</v>
      </c>
      <c r="E12" s="379">
        <v>0.79089830477758105</v>
      </c>
      <c r="F12" s="378">
        <v>3198.6277100000002</v>
      </c>
      <c r="G12" s="379">
        <v>0.80539669172514927</v>
      </c>
      <c r="H12" s="378">
        <v>12252.231770000002</v>
      </c>
      <c r="I12" s="379">
        <v>0.79278706582352965</v>
      </c>
      <c r="J12" s="378">
        <v>1093.8006200000002</v>
      </c>
      <c r="K12" s="379">
        <v>0.93357432135040419</v>
      </c>
      <c r="L12" s="378">
        <v>22190.706189999997</v>
      </c>
      <c r="M12" s="379">
        <v>0.78031803140967493</v>
      </c>
      <c r="N12" s="378">
        <v>12136.813629999999</v>
      </c>
      <c r="O12" s="379">
        <v>0.79228905982391973</v>
      </c>
      <c r="P12" s="378">
        <v>4782.6797500000002</v>
      </c>
      <c r="Q12" s="379">
        <v>0.37025327822047344</v>
      </c>
      <c r="R12" s="378">
        <v>15477.531659999997</v>
      </c>
      <c r="S12" s="379">
        <v>0.38684500382732684</v>
      </c>
      <c r="T12" s="378">
        <v>12098.455</v>
      </c>
      <c r="U12" s="379">
        <v>0.38133709634487684</v>
      </c>
      <c r="V12" s="378">
        <v>4163.6133800000007</v>
      </c>
      <c r="W12" s="379">
        <v>0.42612902489575832</v>
      </c>
      <c r="X12" s="378">
        <v>247.14063000000002</v>
      </c>
      <c r="Y12" s="379">
        <v>0.35289174010396362</v>
      </c>
      <c r="Z12" s="378">
        <v>3099.0161200000002</v>
      </c>
      <c r="AA12" s="379">
        <v>0.6190093506978237</v>
      </c>
      <c r="AB12" s="378">
        <v>5865.2062600000017</v>
      </c>
      <c r="AC12" s="379">
        <v>0.52511705698772926</v>
      </c>
      <c r="AD12" s="378">
        <v>307.12849999999997</v>
      </c>
      <c r="AE12" s="379">
        <v>0.5096881548909924</v>
      </c>
      <c r="AF12" s="378">
        <v>272.85204999999996</v>
      </c>
      <c r="AG12" s="379">
        <v>0.61225757609484344</v>
      </c>
      <c r="AH12" s="378">
        <v>6833.9553200000009</v>
      </c>
      <c r="AI12" s="379">
        <v>0.76961864303415506</v>
      </c>
      <c r="AJ12" s="378">
        <v>5452.0484400000005</v>
      </c>
      <c r="AK12" s="379">
        <v>0.61111524713692922</v>
      </c>
      <c r="AL12" s="378">
        <v>3561.88942</v>
      </c>
      <c r="AM12" s="379">
        <v>0.6003337817874892</v>
      </c>
      <c r="AN12" s="378">
        <v>4283.8306600000005</v>
      </c>
      <c r="AO12" s="379">
        <v>0.58408473610222544</v>
      </c>
      <c r="AP12" s="378">
        <v>5160.5763900000002</v>
      </c>
      <c r="AQ12" s="379">
        <v>0.60325741275342137</v>
      </c>
      <c r="AR12" s="378">
        <v>129292.38546999995</v>
      </c>
      <c r="AS12" s="379">
        <v>0.57470657507767986</v>
      </c>
    </row>
    <row r="13" spans="1:45" ht="19.5">
      <c r="A13" s="365" t="s">
        <v>418</v>
      </c>
      <c r="B13" s="378">
        <v>949.20835999999997</v>
      </c>
      <c r="C13" s="379">
        <v>0.21545015742851109</v>
      </c>
      <c r="D13" s="378">
        <v>982.99807999999996</v>
      </c>
      <c r="E13" s="379">
        <v>0.23187059210460326</v>
      </c>
      <c r="F13" s="378">
        <v>1013.9324600000001</v>
      </c>
      <c r="G13" s="379">
        <v>0.25530256189668982</v>
      </c>
      <c r="H13" s="378">
        <v>3810.3299299999999</v>
      </c>
      <c r="I13" s="379">
        <v>0.24654939130524417</v>
      </c>
      <c r="J13" s="378">
        <v>68.11775999999999</v>
      </c>
      <c r="K13" s="379">
        <v>5.8139472954321134E-2</v>
      </c>
      <c r="L13" s="378">
        <v>6578.8332499999988</v>
      </c>
      <c r="M13" s="379">
        <v>0.23133928982061447</v>
      </c>
      <c r="N13" s="378">
        <v>3809.1467599999992</v>
      </c>
      <c r="O13" s="379">
        <v>0.24866043075358071</v>
      </c>
      <c r="P13" s="378">
        <v>1568.9698900000001</v>
      </c>
      <c r="Q13" s="379">
        <v>0.12146250126860691</v>
      </c>
      <c r="R13" s="378">
        <v>4839.0552899999993</v>
      </c>
      <c r="S13" s="379">
        <v>0.1209472158289028</v>
      </c>
      <c r="T13" s="378">
        <v>3679.8144599999996</v>
      </c>
      <c r="U13" s="379">
        <v>0.11598586441527375</v>
      </c>
      <c r="V13" s="378">
        <v>1109.4747900000002</v>
      </c>
      <c r="W13" s="379">
        <v>0.11355026686198377</v>
      </c>
      <c r="X13" s="378">
        <v>43.760930000000002</v>
      </c>
      <c r="Y13" s="379">
        <v>6.2486167233075936E-2</v>
      </c>
      <c r="Z13" s="378">
        <v>984.84181000000001</v>
      </c>
      <c r="AA13" s="379">
        <v>0.19671607560020354</v>
      </c>
      <c r="AB13" s="378">
        <v>2388.4688099999998</v>
      </c>
      <c r="AC13" s="379">
        <v>0.21384170592053203</v>
      </c>
      <c r="AD13" s="378">
        <v>131.34351000000001</v>
      </c>
      <c r="AE13" s="379">
        <v>0.21796815101433639</v>
      </c>
      <c r="AF13" s="378">
        <v>41.69314</v>
      </c>
      <c r="AG13" s="379">
        <v>9.3555979646049808E-2</v>
      </c>
      <c r="AH13" s="378">
        <v>1112.9019099999998</v>
      </c>
      <c r="AI13" s="379">
        <v>0.12533152730713479</v>
      </c>
      <c r="AJ13" s="378">
        <v>1598.38471</v>
      </c>
      <c r="AK13" s="379">
        <v>0.1791615165971524</v>
      </c>
      <c r="AL13" s="378">
        <v>1215.38924</v>
      </c>
      <c r="AM13" s="379">
        <v>0.20484611753978096</v>
      </c>
      <c r="AN13" s="378">
        <v>1405.5486500000002</v>
      </c>
      <c r="AO13" s="379">
        <v>0.19164144838397726</v>
      </c>
      <c r="AP13" s="378">
        <v>1464.74685</v>
      </c>
      <c r="AQ13" s="379">
        <v>0.17122494238860086</v>
      </c>
      <c r="AR13" s="378">
        <v>38796.960589999988</v>
      </c>
      <c r="AS13" s="379">
        <v>0.17245306645901601</v>
      </c>
    </row>
    <row r="14" spans="1:45" ht="19.5">
      <c r="A14" s="365" t="s">
        <v>419</v>
      </c>
      <c r="B14" s="378">
        <v>2316.6518899999996</v>
      </c>
      <c r="C14" s="379">
        <v>0.52583082433824935</v>
      </c>
      <c r="D14" s="378">
        <v>2237.9376200000002</v>
      </c>
      <c r="E14" s="379">
        <v>0.52788701382058312</v>
      </c>
      <c r="F14" s="378">
        <v>2131.1296200000006</v>
      </c>
      <c r="G14" s="379">
        <v>0.53660660170591556</v>
      </c>
      <c r="H14" s="378">
        <v>8345.1791100000009</v>
      </c>
      <c r="I14" s="379">
        <v>0.53997917967794973</v>
      </c>
      <c r="J14" s="378">
        <v>929.93100000000015</v>
      </c>
      <c r="K14" s="379">
        <v>0.79370927969276772</v>
      </c>
      <c r="L14" s="378">
        <v>15284.594200000001</v>
      </c>
      <c r="M14" s="379">
        <v>0.53747025240748947</v>
      </c>
      <c r="N14" s="378">
        <v>8279.0278099999996</v>
      </c>
      <c r="O14" s="379">
        <v>0.54045347978545055</v>
      </c>
      <c r="P14" s="378">
        <v>2454.3537099999999</v>
      </c>
      <c r="Q14" s="379">
        <v>0.19000488314946887</v>
      </c>
      <c r="R14" s="378">
        <v>8293.9893299999985</v>
      </c>
      <c r="S14" s="379">
        <v>0.20729974291699546</v>
      </c>
      <c r="T14" s="378">
        <v>6579.0474899999999</v>
      </c>
      <c r="U14" s="379">
        <v>0.20736820251442437</v>
      </c>
      <c r="V14" s="378">
        <v>2321.8319100000003</v>
      </c>
      <c r="W14" s="379">
        <v>0.23763012496135175</v>
      </c>
      <c r="X14" s="378">
        <v>165.10362000000001</v>
      </c>
      <c r="Y14" s="379">
        <v>0.23575121484178285</v>
      </c>
      <c r="Z14" s="378">
        <v>1932.2091499999999</v>
      </c>
      <c r="AA14" s="379">
        <v>0.38594685701534648</v>
      </c>
      <c r="AB14" s="378">
        <v>2796.5304900000001</v>
      </c>
      <c r="AC14" s="379">
        <v>0.25037582577449752</v>
      </c>
      <c r="AD14" s="378">
        <v>118.81636</v>
      </c>
      <c r="AE14" s="379">
        <v>0.1971790025974923</v>
      </c>
      <c r="AF14" s="378">
        <v>224.58360999999999</v>
      </c>
      <c r="AG14" s="379">
        <v>0.50394716363402681</v>
      </c>
      <c r="AH14" s="378">
        <v>5127.9253600000002</v>
      </c>
      <c r="AI14" s="379">
        <v>0.57749089251341945</v>
      </c>
      <c r="AJ14" s="378">
        <v>2530.9035000000003</v>
      </c>
      <c r="AK14" s="379">
        <v>0.28368671608541673</v>
      </c>
      <c r="AL14" s="378">
        <v>1757.5281199999999</v>
      </c>
      <c r="AM14" s="379">
        <v>0.29622017375190046</v>
      </c>
      <c r="AN14" s="378">
        <v>2084.7115199999998</v>
      </c>
      <c r="AO14" s="379">
        <v>0.28424283652903987</v>
      </c>
      <c r="AP14" s="378">
        <v>3074.5662000000007</v>
      </c>
      <c r="AQ14" s="379">
        <v>0.35940846738461296</v>
      </c>
      <c r="AR14" s="378">
        <v>78986.551619999969</v>
      </c>
      <c r="AS14" s="379">
        <v>0.35109639592239916</v>
      </c>
    </row>
    <row r="15" spans="1:45" ht="19.5">
      <c r="A15" s="365" t="s">
        <v>420</v>
      </c>
      <c r="B15" s="378">
        <v>0</v>
      </c>
      <c r="C15" s="379">
        <v>0</v>
      </c>
      <c r="D15" s="378">
        <v>0</v>
      </c>
      <c r="E15" s="379">
        <v>0</v>
      </c>
      <c r="F15" s="378">
        <v>0</v>
      </c>
      <c r="G15" s="379">
        <v>0</v>
      </c>
      <c r="H15" s="378">
        <v>0</v>
      </c>
      <c r="I15" s="379">
        <v>0</v>
      </c>
      <c r="J15" s="378">
        <v>0</v>
      </c>
      <c r="K15" s="379">
        <v>0</v>
      </c>
      <c r="L15" s="378">
        <v>0</v>
      </c>
      <c r="M15" s="379">
        <v>0</v>
      </c>
      <c r="N15" s="378">
        <v>0</v>
      </c>
      <c r="O15" s="379">
        <v>0</v>
      </c>
      <c r="P15" s="378">
        <v>0</v>
      </c>
      <c r="Q15" s="379">
        <v>0</v>
      </c>
      <c r="R15" s="378">
        <v>0</v>
      </c>
      <c r="S15" s="379">
        <v>0</v>
      </c>
      <c r="T15" s="378">
        <v>0</v>
      </c>
      <c r="U15" s="379">
        <v>0</v>
      </c>
      <c r="V15" s="378">
        <v>62.028709999999997</v>
      </c>
      <c r="W15" s="379">
        <v>6.3483881175926491E-3</v>
      </c>
      <c r="X15" s="378">
        <v>0</v>
      </c>
      <c r="Y15" s="379">
        <v>0</v>
      </c>
      <c r="Z15" s="378">
        <v>0</v>
      </c>
      <c r="AA15" s="379">
        <v>0</v>
      </c>
      <c r="AB15" s="378">
        <v>0</v>
      </c>
      <c r="AC15" s="379">
        <v>0</v>
      </c>
      <c r="AD15" s="378">
        <v>0</v>
      </c>
      <c r="AE15" s="379">
        <v>0</v>
      </c>
      <c r="AF15" s="378">
        <v>0</v>
      </c>
      <c r="AG15" s="379">
        <v>0</v>
      </c>
      <c r="AH15" s="378">
        <v>0</v>
      </c>
      <c r="AI15" s="379">
        <v>0</v>
      </c>
      <c r="AJ15" s="378">
        <v>0</v>
      </c>
      <c r="AK15" s="379">
        <v>0</v>
      </c>
      <c r="AL15" s="378">
        <v>0</v>
      </c>
      <c r="AM15" s="379">
        <v>0</v>
      </c>
      <c r="AN15" s="378">
        <v>0</v>
      </c>
      <c r="AO15" s="379">
        <v>0</v>
      </c>
      <c r="AP15" s="378">
        <v>0</v>
      </c>
      <c r="AQ15" s="379">
        <v>0</v>
      </c>
      <c r="AR15" s="378">
        <v>62.028709999999997</v>
      </c>
      <c r="AS15" s="379">
        <v>2.7571853787830531E-4</v>
      </c>
    </row>
    <row r="16" spans="1:45" ht="19.5">
      <c r="A16" s="365" t="s">
        <v>421</v>
      </c>
      <c r="B16" s="378">
        <v>15.523100000000001</v>
      </c>
      <c r="C16" s="379">
        <v>3.5234143310521634E-3</v>
      </c>
      <c r="D16" s="378">
        <v>15.523100000000001</v>
      </c>
      <c r="E16" s="379">
        <v>3.6616046984537013E-3</v>
      </c>
      <c r="F16" s="378">
        <v>15.523100000000001</v>
      </c>
      <c r="G16" s="379">
        <v>3.9086303623995884E-3</v>
      </c>
      <c r="H16" s="378">
        <v>48.639060000000001</v>
      </c>
      <c r="I16" s="379">
        <v>3.1472158204051506E-3</v>
      </c>
      <c r="J16" s="378">
        <v>15.523100000000001</v>
      </c>
      <c r="K16" s="379">
        <v>1.3249185713347334E-2</v>
      </c>
      <c r="L16" s="378">
        <v>186.64929000000001</v>
      </c>
      <c r="M16" s="379">
        <v>6.563369605715714E-3</v>
      </c>
      <c r="N16" s="378">
        <v>48.639060000000001</v>
      </c>
      <c r="O16" s="379">
        <v>3.1751492848884773E-3</v>
      </c>
      <c r="P16" s="378">
        <v>521.30692999999997</v>
      </c>
      <c r="Q16" s="379">
        <v>4.0357207649446072E-2</v>
      </c>
      <c r="R16" s="378">
        <v>1666.0630199999998</v>
      </c>
      <c r="S16" s="379">
        <v>4.1641533644161691E-2</v>
      </c>
      <c r="T16" s="378">
        <v>1358.8348999999998</v>
      </c>
      <c r="U16" s="379">
        <v>4.2829779106347138E-2</v>
      </c>
      <c r="V16" s="378">
        <v>511.60222000000005</v>
      </c>
      <c r="W16" s="379">
        <v>5.2360422365417901E-2</v>
      </c>
      <c r="X16" s="378">
        <v>0</v>
      </c>
      <c r="Y16" s="379">
        <v>0</v>
      </c>
      <c r="Z16" s="378">
        <v>64.102910000000008</v>
      </c>
      <c r="AA16" s="379">
        <v>1.2804160791826096E-2</v>
      </c>
      <c r="AB16" s="378">
        <v>211.51561999999998</v>
      </c>
      <c r="AC16" s="379">
        <v>1.8937178840379751E-2</v>
      </c>
      <c r="AD16" s="378">
        <v>16.851489999999998</v>
      </c>
      <c r="AE16" s="379">
        <v>2.7965509046747564E-2</v>
      </c>
      <c r="AF16" s="378">
        <v>3.5699399999999994</v>
      </c>
      <c r="AG16" s="379">
        <v>8.0106519676287034E-3</v>
      </c>
      <c r="AH16" s="378">
        <v>557.57682000000011</v>
      </c>
      <c r="AI16" s="379">
        <v>6.2792555043467771E-2</v>
      </c>
      <c r="AJ16" s="378">
        <v>23.857890000000001</v>
      </c>
      <c r="AK16" s="379">
        <v>2.6742096120326601E-3</v>
      </c>
      <c r="AL16" s="378">
        <v>19.086310000000001</v>
      </c>
      <c r="AM16" s="379">
        <v>3.2168760204432101E-3</v>
      </c>
      <c r="AN16" s="378">
        <v>16.700520000000001</v>
      </c>
      <c r="AO16" s="379">
        <v>2.277055185222923E-3</v>
      </c>
      <c r="AP16" s="378">
        <v>40.558410000000002</v>
      </c>
      <c r="AQ16" s="379">
        <v>4.741168356582063E-3</v>
      </c>
      <c r="AR16" s="378">
        <v>5357.6467899999989</v>
      </c>
      <c r="AS16" s="379">
        <v>2.3814819611873206E-2</v>
      </c>
    </row>
    <row r="17" spans="1:45" ht="19.5">
      <c r="A17" s="366" t="s">
        <v>422</v>
      </c>
      <c r="B17" s="378">
        <v>0</v>
      </c>
      <c r="C17" s="379">
        <v>0</v>
      </c>
      <c r="D17" s="378">
        <v>0</v>
      </c>
      <c r="E17" s="379">
        <v>0</v>
      </c>
      <c r="F17" s="378">
        <v>0</v>
      </c>
      <c r="G17" s="379">
        <v>0</v>
      </c>
      <c r="H17" s="378">
        <v>0</v>
      </c>
      <c r="I17" s="379">
        <v>0</v>
      </c>
      <c r="J17" s="378">
        <v>0</v>
      </c>
      <c r="K17" s="379">
        <v>0</v>
      </c>
      <c r="L17" s="378">
        <v>0</v>
      </c>
      <c r="M17" s="379">
        <v>0</v>
      </c>
      <c r="N17" s="378">
        <v>0</v>
      </c>
      <c r="O17" s="379">
        <v>0</v>
      </c>
      <c r="P17" s="378">
        <v>0</v>
      </c>
      <c r="Q17" s="379">
        <v>0</v>
      </c>
      <c r="R17" s="378">
        <v>0</v>
      </c>
      <c r="S17" s="379">
        <v>0</v>
      </c>
      <c r="T17" s="378">
        <v>0</v>
      </c>
      <c r="U17" s="379">
        <v>0</v>
      </c>
      <c r="V17" s="378">
        <v>0</v>
      </c>
      <c r="W17" s="379">
        <v>0</v>
      </c>
      <c r="X17" s="378">
        <v>0</v>
      </c>
      <c r="Y17" s="379">
        <v>0</v>
      </c>
      <c r="Z17" s="378">
        <v>0</v>
      </c>
      <c r="AA17" s="379">
        <v>0</v>
      </c>
      <c r="AB17" s="378">
        <v>0</v>
      </c>
      <c r="AC17" s="379">
        <v>0</v>
      </c>
      <c r="AD17" s="378">
        <v>0</v>
      </c>
      <c r="AE17" s="379">
        <v>0</v>
      </c>
      <c r="AF17" s="378">
        <v>0</v>
      </c>
      <c r="AG17" s="379">
        <v>0</v>
      </c>
      <c r="AH17" s="378">
        <v>0</v>
      </c>
      <c r="AI17" s="379">
        <v>0</v>
      </c>
      <c r="AJ17" s="378">
        <v>0</v>
      </c>
      <c r="AK17" s="379">
        <v>0</v>
      </c>
      <c r="AL17" s="378">
        <v>0</v>
      </c>
      <c r="AM17" s="379">
        <v>0</v>
      </c>
      <c r="AN17" s="378">
        <v>0</v>
      </c>
      <c r="AO17" s="379">
        <v>0</v>
      </c>
      <c r="AP17" s="378">
        <v>0</v>
      </c>
      <c r="AQ17" s="379">
        <v>0</v>
      </c>
      <c r="AR17" s="378">
        <v>0</v>
      </c>
      <c r="AS17" s="379">
        <v>0</v>
      </c>
    </row>
    <row r="18" spans="1:45" s="261" customFormat="1" ht="19.5">
      <c r="A18" s="366" t="s">
        <v>423</v>
      </c>
      <c r="B18" s="378">
        <v>40.067779999999999</v>
      </c>
      <c r="C18" s="379">
        <v>9.0945359023291254E-3</v>
      </c>
      <c r="D18" s="378">
        <v>0</v>
      </c>
      <c r="E18" s="379">
        <v>0</v>
      </c>
      <c r="F18" s="378">
        <v>0</v>
      </c>
      <c r="G18" s="379">
        <v>0</v>
      </c>
      <c r="H18" s="378">
        <v>0</v>
      </c>
      <c r="I18" s="379">
        <v>0</v>
      </c>
      <c r="J18" s="378">
        <v>2.3693400000000002</v>
      </c>
      <c r="K18" s="379">
        <v>2.0222652484402199E-3</v>
      </c>
      <c r="L18" s="378">
        <v>0</v>
      </c>
      <c r="M18" s="379">
        <v>0</v>
      </c>
      <c r="N18" s="378">
        <v>0</v>
      </c>
      <c r="O18" s="379">
        <v>0</v>
      </c>
      <c r="P18" s="378">
        <v>238.04921999999999</v>
      </c>
      <c r="Q18" s="379">
        <v>1.842868615295153E-2</v>
      </c>
      <c r="R18" s="378">
        <v>678.42402000000004</v>
      </c>
      <c r="S18" s="379">
        <v>1.6956511437266897E-2</v>
      </c>
      <c r="T18" s="378">
        <v>480.75815</v>
      </c>
      <c r="U18" s="379">
        <v>1.5153250308831561E-2</v>
      </c>
      <c r="V18" s="378">
        <v>158.67574999999999</v>
      </c>
      <c r="W18" s="379">
        <v>1.6239822589412256E-2</v>
      </c>
      <c r="X18" s="378">
        <v>38.27608</v>
      </c>
      <c r="Y18" s="379">
        <v>5.4654358029104802E-2</v>
      </c>
      <c r="Z18" s="378">
        <v>17.809470000000001</v>
      </c>
      <c r="AA18" s="379">
        <v>3.5573317575942039E-3</v>
      </c>
      <c r="AB18" s="378">
        <v>23.456479999999999</v>
      </c>
      <c r="AC18" s="379">
        <v>2.1000792127115284E-3</v>
      </c>
      <c r="AD18" s="378">
        <v>15.604209999999998</v>
      </c>
      <c r="AE18" s="379">
        <v>2.5895613736372794E-2</v>
      </c>
      <c r="AF18" s="378">
        <v>3.00536</v>
      </c>
      <c r="AG18" s="379">
        <v>6.7437808471382159E-3</v>
      </c>
      <c r="AH18" s="378">
        <v>35.551230000000004</v>
      </c>
      <c r="AI18" s="379">
        <v>4.0036681701330094E-3</v>
      </c>
      <c r="AJ18" s="378">
        <v>286.58654999999999</v>
      </c>
      <c r="AK18" s="379">
        <v>3.2123230792382669E-2</v>
      </c>
      <c r="AL18" s="378">
        <v>115.40200999999999</v>
      </c>
      <c r="AM18" s="379">
        <v>1.9450273975427805E-2</v>
      </c>
      <c r="AN18" s="378">
        <v>171.41548999999998</v>
      </c>
      <c r="AO18" s="379">
        <v>2.3371878859582099E-2</v>
      </c>
      <c r="AP18" s="378">
        <v>275.62045000000001</v>
      </c>
      <c r="AQ18" s="379">
        <v>3.2219284630904135E-2</v>
      </c>
      <c r="AR18" s="378">
        <v>2581.07159</v>
      </c>
      <c r="AS18" s="379">
        <v>1.147290157983348E-2</v>
      </c>
    </row>
    <row r="19" spans="1:45" ht="19.5">
      <c r="A19" s="367" t="s">
        <v>424</v>
      </c>
      <c r="B19" s="378">
        <v>0</v>
      </c>
      <c r="C19" s="379">
        <v>0</v>
      </c>
      <c r="D19" s="378">
        <v>0</v>
      </c>
      <c r="E19" s="379">
        <v>0</v>
      </c>
      <c r="F19" s="378">
        <v>0</v>
      </c>
      <c r="G19" s="379">
        <v>0</v>
      </c>
      <c r="H19" s="378">
        <v>0</v>
      </c>
      <c r="I19" s="379">
        <v>0</v>
      </c>
      <c r="J19" s="378">
        <v>0</v>
      </c>
      <c r="K19" s="379">
        <v>0</v>
      </c>
      <c r="L19" s="378">
        <v>0</v>
      </c>
      <c r="M19" s="379">
        <v>0</v>
      </c>
      <c r="N19" s="378">
        <v>0</v>
      </c>
      <c r="O19" s="379">
        <v>0</v>
      </c>
      <c r="P19" s="378">
        <v>0</v>
      </c>
      <c r="Q19" s="379">
        <v>0</v>
      </c>
      <c r="R19" s="378">
        <v>0</v>
      </c>
      <c r="S19" s="379">
        <v>0</v>
      </c>
      <c r="T19" s="378">
        <v>0</v>
      </c>
      <c r="U19" s="379">
        <v>0</v>
      </c>
      <c r="V19" s="378">
        <v>0</v>
      </c>
      <c r="W19" s="379">
        <v>0</v>
      </c>
      <c r="X19" s="378">
        <v>0</v>
      </c>
      <c r="Y19" s="379">
        <v>0</v>
      </c>
      <c r="Z19" s="378">
        <v>0</v>
      </c>
      <c r="AA19" s="379">
        <v>0</v>
      </c>
      <c r="AB19" s="378">
        <v>0</v>
      </c>
      <c r="AC19" s="379">
        <v>0</v>
      </c>
      <c r="AD19" s="378">
        <v>0</v>
      </c>
      <c r="AE19" s="379">
        <v>0</v>
      </c>
      <c r="AF19" s="378">
        <v>0</v>
      </c>
      <c r="AG19" s="379">
        <v>0</v>
      </c>
      <c r="AH19" s="378">
        <v>0</v>
      </c>
      <c r="AI19" s="379">
        <v>0</v>
      </c>
      <c r="AJ19" s="378">
        <v>0</v>
      </c>
      <c r="AK19" s="379">
        <v>0</v>
      </c>
      <c r="AL19" s="378">
        <v>0</v>
      </c>
      <c r="AM19" s="379">
        <v>0</v>
      </c>
      <c r="AN19" s="378">
        <v>0</v>
      </c>
      <c r="AO19" s="379">
        <v>0</v>
      </c>
      <c r="AP19" s="378">
        <v>0</v>
      </c>
      <c r="AQ19" s="379">
        <v>0</v>
      </c>
      <c r="AR19" s="378">
        <v>0</v>
      </c>
      <c r="AS19" s="379">
        <v>0</v>
      </c>
    </row>
    <row r="20" spans="1:45" ht="18.75">
      <c r="A20" s="358" t="s">
        <v>425</v>
      </c>
      <c r="B20" s="378">
        <v>139.87647000000001</v>
      </c>
      <c r="C20" s="379">
        <v>3.174899079275325E-2</v>
      </c>
      <c r="D20" s="378">
        <v>116.49557</v>
      </c>
      <c r="E20" s="379">
        <v>2.7479094153941029E-2</v>
      </c>
      <c r="F20" s="378">
        <v>38.042529999999999</v>
      </c>
      <c r="G20" s="379">
        <v>9.5788977601443774E-3</v>
      </c>
      <c r="H20" s="378">
        <v>48.083669999999998</v>
      </c>
      <c r="I20" s="379">
        <v>3.1112790199304945E-3</v>
      </c>
      <c r="J20" s="378">
        <v>77.85942</v>
      </c>
      <c r="K20" s="379">
        <v>6.6454117741527763E-2</v>
      </c>
      <c r="L20" s="378">
        <v>140.62945000000002</v>
      </c>
      <c r="M20" s="379">
        <v>4.9451195758554332E-3</v>
      </c>
      <c r="N20" s="378">
        <v>0</v>
      </c>
      <c r="O20" s="379">
        <v>0</v>
      </c>
      <c r="P20" s="378">
        <v>0</v>
      </c>
      <c r="Q20" s="379">
        <v>0</v>
      </c>
      <c r="R20" s="378">
        <v>0</v>
      </c>
      <c r="S20" s="379">
        <v>0</v>
      </c>
      <c r="T20" s="378">
        <v>0</v>
      </c>
      <c r="U20" s="379">
        <v>0</v>
      </c>
      <c r="V20" s="378">
        <v>0</v>
      </c>
      <c r="W20" s="379">
        <v>0</v>
      </c>
      <c r="X20" s="378">
        <v>0</v>
      </c>
      <c r="Y20" s="379">
        <v>0</v>
      </c>
      <c r="Z20" s="378">
        <v>100.05278</v>
      </c>
      <c r="AA20" s="379">
        <v>1.9984925532853377E-2</v>
      </c>
      <c r="AB20" s="378">
        <v>445.23485999999997</v>
      </c>
      <c r="AC20" s="379">
        <v>3.9862267239608312E-2</v>
      </c>
      <c r="AD20" s="378">
        <v>24.512930000000001</v>
      </c>
      <c r="AE20" s="379">
        <v>4.0679878496043369E-2</v>
      </c>
      <c r="AF20" s="378">
        <v>0</v>
      </c>
      <c r="AG20" s="379">
        <v>0</v>
      </c>
      <c r="AH20" s="378">
        <v>0</v>
      </c>
      <c r="AI20" s="379">
        <v>0</v>
      </c>
      <c r="AJ20" s="378">
        <v>1012.31579</v>
      </c>
      <c r="AK20" s="379">
        <v>0.11346957404994473</v>
      </c>
      <c r="AL20" s="378">
        <v>454.48374000000001</v>
      </c>
      <c r="AM20" s="379">
        <v>7.6600340499936678E-2</v>
      </c>
      <c r="AN20" s="378">
        <v>605.45447999999999</v>
      </c>
      <c r="AO20" s="379">
        <v>8.2551517144403203E-2</v>
      </c>
      <c r="AP20" s="378">
        <v>305.08447999999999</v>
      </c>
      <c r="AQ20" s="379">
        <v>3.5663549992721436E-2</v>
      </c>
      <c r="AR20" s="378">
        <v>3508.12617</v>
      </c>
      <c r="AS20" s="379">
        <v>1.5593672966679772E-2</v>
      </c>
    </row>
    <row r="21" spans="1:45" ht="19.5">
      <c r="A21" s="365" t="s">
        <v>426</v>
      </c>
      <c r="B21" s="378">
        <v>903.78286999999989</v>
      </c>
      <c r="C21" s="379">
        <v>0.20513953503600788</v>
      </c>
      <c r="D21" s="378">
        <v>847.26755000000003</v>
      </c>
      <c r="E21" s="379">
        <v>0.19985433592048985</v>
      </c>
      <c r="F21" s="378">
        <v>739.42347999999993</v>
      </c>
      <c r="G21" s="379">
        <v>0.18618272539629094</v>
      </c>
      <c r="H21" s="378">
        <v>3055.2767999999996</v>
      </c>
      <c r="I21" s="379">
        <v>0.19769328356010216</v>
      </c>
      <c r="J21" s="378">
        <v>65.610849999999999</v>
      </c>
      <c r="K21" s="379">
        <v>5.5999789762391207E-2</v>
      </c>
      <c r="L21" s="378">
        <v>5977.4374900000003</v>
      </c>
      <c r="M21" s="379">
        <v>0.21019169985555064</v>
      </c>
      <c r="N21" s="378">
        <v>3031.9027900000001</v>
      </c>
      <c r="O21" s="379">
        <v>0.1979220810500836</v>
      </c>
      <c r="P21" s="378">
        <v>7916.2895199999994</v>
      </c>
      <c r="Q21" s="379">
        <v>0.61284307110932479</v>
      </c>
      <c r="R21" s="378">
        <v>24008.915120000001</v>
      </c>
      <c r="S21" s="379">
        <v>0.6000781691495094</v>
      </c>
      <c r="T21" s="378">
        <v>19108.8475</v>
      </c>
      <c r="U21" s="379">
        <v>0.60230107233915897</v>
      </c>
      <c r="V21" s="378">
        <v>5409.1842900000011</v>
      </c>
      <c r="W21" s="379">
        <v>0.55360818034914538</v>
      </c>
      <c r="X21" s="378">
        <v>399.51553000000001</v>
      </c>
      <c r="Y21" s="379">
        <v>0.57046763448105342</v>
      </c>
      <c r="Z21" s="378">
        <v>1519.87167</v>
      </c>
      <c r="AA21" s="379">
        <v>0.30358498928708927</v>
      </c>
      <c r="AB21" s="378">
        <v>4541.3493900000003</v>
      </c>
      <c r="AC21" s="379">
        <v>0.40659099112906888</v>
      </c>
      <c r="AD21" s="378">
        <v>230.38129999999998</v>
      </c>
      <c r="AE21" s="379">
        <v>0.38232407516198652</v>
      </c>
      <c r="AF21" s="378">
        <v>130.88847000000001</v>
      </c>
      <c r="AG21" s="379">
        <v>0.29370296972649701</v>
      </c>
      <c r="AH21" s="378">
        <v>1890.93895</v>
      </c>
      <c r="AI21" s="379">
        <v>0.2129516218082956</v>
      </c>
      <c r="AJ21" s="378">
        <v>3093.4867799999997</v>
      </c>
      <c r="AK21" s="379">
        <v>0.3467461741910941</v>
      </c>
      <c r="AL21" s="378">
        <v>2206.4508100000003</v>
      </c>
      <c r="AM21" s="379">
        <v>0.37188323468373391</v>
      </c>
      <c r="AN21" s="378">
        <v>2618.7909299999997</v>
      </c>
      <c r="AO21" s="379">
        <v>0.35706262237171416</v>
      </c>
      <c r="AP21" s="378">
        <v>3178.6826499999997</v>
      </c>
      <c r="AQ21" s="379">
        <v>0.37157939859566524</v>
      </c>
      <c r="AR21" s="378">
        <v>90874.294739999983</v>
      </c>
      <c r="AS21" s="379">
        <v>0.40393759077747976</v>
      </c>
    </row>
    <row r="22" spans="1:45" s="261" customFormat="1" ht="19.5">
      <c r="A22" s="365" t="s">
        <v>427</v>
      </c>
      <c r="B22" s="378">
        <v>371.78724999999991</v>
      </c>
      <c r="C22" s="379">
        <v>8.4387817172631302E-2</v>
      </c>
      <c r="D22" s="378">
        <v>372.32199000000003</v>
      </c>
      <c r="E22" s="379">
        <v>8.7823691654478286E-2</v>
      </c>
      <c r="F22" s="378">
        <v>357.18501000000003</v>
      </c>
      <c r="G22" s="379">
        <v>8.9937201659462382E-2</v>
      </c>
      <c r="H22" s="378">
        <v>1322.1268299999999</v>
      </c>
      <c r="I22" s="379">
        <v>8.5548908140044469E-2</v>
      </c>
      <c r="J22" s="378">
        <v>1.9524999999999999</v>
      </c>
      <c r="K22" s="379">
        <v>1.6664864044753089E-3</v>
      </c>
      <c r="L22" s="378">
        <v>2423.88211</v>
      </c>
      <c r="M22" s="379">
        <v>8.5233831688360948E-2</v>
      </c>
      <c r="N22" s="378">
        <v>1324.9039399999999</v>
      </c>
      <c r="O22" s="379">
        <v>8.6489496253359457E-2</v>
      </c>
      <c r="P22" s="378">
        <v>1490.54917</v>
      </c>
      <c r="Q22" s="379">
        <v>0.11539152638043676</v>
      </c>
      <c r="R22" s="378">
        <v>4610.1261199999999</v>
      </c>
      <c r="S22" s="379">
        <v>0.1152253664028919</v>
      </c>
      <c r="T22" s="378">
        <v>3521.3052200000002</v>
      </c>
      <c r="U22" s="379">
        <v>0.11098973446930685</v>
      </c>
      <c r="V22" s="378">
        <v>1121.9998800000001</v>
      </c>
      <c r="W22" s="379">
        <v>0.11483215927160793</v>
      </c>
      <c r="X22" s="378">
        <v>39.666199999999996</v>
      </c>
      <c r="Y22" s="379">
        <v>5.6639308321387055E-2</v>
      </c>
      <c r="Z22" s="378">
        <v>360.71300000000002</v>
      </c>
      <c r="AA22" s="379">
        <v>7.2050196343691197E-2</v>
      </c>
      <c r="AB22" s="378">
        <v>869.63699999999994</v>
      </c>
      <c r="AC22" s="379">
        <v>7.7859362798886084E-2</v>
      </c>
      <c r="AD22" s="378">
        <v>51.704999999999998</v>
      </c>
      <c r="AE22" s="379">
        <v>8.5805863176614219E-2</v>
      </c>
      <c r="AF22" s="378">
        <v>18.21</v>
      </c>
      <c r="AG22" s="379">
        <v>4.08617434272057E-2</v>
      </c>
      <c r="AH22" s="378">
        <v>494.43900000000002</v>
      </c>
      <c r="AI22" s="379">
        <v>5.5682171513401782E-2</v>
      </c>
      <c r="AJ22" s="378">
        <v>1021.6007999999999</v>
      </c>
      <c r="AK22" s="379">
        <v>0.1145103225398497</v>
      </c>
      <c r="AL22" s="378">
        <v>686.30873000000008</v>
      </c>
      <c r="AM22" s="379">
        <v>0.11567296644337399</v>
      </c>
      <c r="AN22" s="378">
        <v>840.88559999999984</v>
      </c>
      <c r="AO22" s="379">
        <v>0.11465169441785575</v>
      </c>
      <c r="AP22" s="378">
        <v>982.89690999999993</v>
      </c>
      <c r="AQ22" s="379">
        <v>0.11489798854230941</v>
      </c>
      <c r="AR22" s="378">
        <v>22284.202259999998</v>
      </c>
      <c r="AS22" s="379">
        <v>9.9053610254213359E-2</v>
      </c>
    </row>
    <row r="23" spans="1:45" s="261" customFormat="1" ht="19.5">
      <c r="A23" s="365" t="s">
        <v>428</v>
      </c>
      <c r="B23" s="378">
        <v>130.82561000000001</v>
      </c>
      <c r="C23" s="379">
        <v>2.9694637613791139E-2</v>
      </c>
      <c r="D23" s="378">
        <v>128.89577</v>
      </c>
      <c r="E23" s="379">
        <v>3.0404066007614947E-2</v>
      </c>
      <c r="F23" s="378">
        <v>114.11575000000001</v>
      </c>
      <c r="G23" s="379">
        <v>2.873371203419425E-2</v>
      </c>
      <c r="H23" s="378">
        <v>472.70034000000004</v>
      </c>
      <c r="I23" s="379">
        <v>3.0586322769372884E-2</v>
      </c>
      <c r="J23" s="378">
        <v>46.191410000000005</v>
      </c>
      <c r="K23" s="379">
        <v>3.9425022672750241E-2</v>
      </c>
      <c r="L23" s="378">
        <v>858.71627999999987</v>
      </c>
      <c r="M23" s="379">
        <v>3.0196055565415027E-2</v>
      </c>
      <c r="N23" s="378">
        <v>476.55809000000005</v>
      </c>
      <c r="O23" s="379">
        <v>3.1109628324875498E-2</v>
      </c>
      <c r="P23" s="378">
        <v>3401.9271899999999</v>
      </c>
      <c r="Q23" s="379">
        <v>0.26336170519568308</v>
      </c>
      <c r="R23" s="378">
        <v>10369.885870000002</v>
      </c>
      <c r="S23" s="379">
        <v>0.25918464437300942</v>
      </c>
      <c r="T23" s="378">
        <v>8176.7249099999999</v>
      </c>
      <c r="U23" s="379">
        <v>0.25772617534968095</v>
      </c>
      <c r="V23" s="378">
        <v>2349.0262399999997</v>
      </c>
      <c r="W23" s="379">
        <v>0.24041335487920573</v>
      </c>
      <c r="X23" s="378">
        <v>237.13138000000001</v>
      </c>
      <c r="Y23" s="379">
        <v>0.33859954683070215</v>
      </c>
      <c r="Z23" s="378">
        <v>404.07112999999998</v>
      </c>
      <c r="AA23" s="379">
        <v>8.0710715314716047E-2</v>
      </c>
      <c r="AB23" s="378">
        <v>1346.8790299999998</v>
      </c>
      <c r="AC23" s="379">
        <v>0.12058726002111429</v>
      </c>
      <c r="AD23" s="378">
        <v>40.212160000000004</v>
      </c>
      <c r="AE23" s="379">
        <v>6.6733180524052221E-2</v>
      </c>
      <c r="AF23" s="378">
        <v>53.421230000000001</v>
      </c>
      <c r="AG23" s="379">
        <v>0.11987284974331378</v>
      </c>
      <c r="AH23" s="378">
        <v>555.24247000000003</v>
      </c>
      <c r="AI23" s="379">
        <v>6.2529667858046881E-2</v>
      </c>
      <c r="AJ23" s="378">
        <v>1255.0050199999998</v>
      </c>
      <c r="AK23" s="379">
        <v>0.14067239339410317</v>
      </c>
      <c r="AL23" s="378">
        <v>875.31849999999986</v>
      </c>
      <c r="AM23" s="379">
        <v>0.14752935967718847</v>
      </c>
      <c r="AN23" s="378">
        <v>1033.5687600000001</v>
      </c>
      <c r="AO23" s="379">
        <v>0.14092334276073004</v>
      </c>
      <c r="AP23" s="378">
        <v>1267.8287599999999</v>
      </c>
      <c r="AQ23" s="379">
        <v>0.14820575063166119</v>
      </c>
      <c r="AR23" s="378">
        <v>33594.245899999994</v>
      </c>
      <c r="AS23" s="379">
        <v>0.1493269223343876</v>
      </c>
    </row>
    <row r="24" spans="1:45" ht="19.5">
      <c r="A24" s="365" t="s">
        <v>420</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c r="AH24" s="378">
        <v>0</v>
      </c>
      <c r="AI24" s="379">
        <v>0</v>
      </c>
      <c r="AJ24" s="378">
        <v>0</v>
      </c>
      <c r="AK24" s="379">
        <v>0</v>
      </c>
      <c r="AL24" s="378">
        <v>0</v>
      </c>
      <c r="AM24" s="379">
        <v>0</v>
      </c>
      <c r="AN24" s="378">
        <v>0</v>
      </c>
      <c r="AO24" s="379">
        <v>0</v>
      </c>
      <c r="AP24" s="378">
        <v>0</v>
      </c>
      <c r="AQ24" s="379">
        <v>0</v>
      </c>
      <c r="AR24" s="378">
        <v>0</v>
      </c>
      <c r="AS24" s="379">
        <v>0</v>
      </c>
    </row>
    <row r="25" spans="1:45" ht="19.5">
      <c r="A25" s="365" t="s">
        <v>429</v>
      </c>
      <c r="B25" s="378">
        <v>0</v>
      </c>
      <c r="C25" s="379">
        <v>0</v>
      </c>
      <c r="D25" s="378">
        <v>0</v>
      </c>
      <c r="E25" s="379">
        <v>0</v>
      </c>
      <c r="F25" s="378">
        <v>0</v>
      </c>
      <c r="G25" s="379">
        <v>0</v>
      </c>
      <c r="H25" s="378">
        <v>0</v>
      </c>
      <c r="I25" s="379">
        <v>0</v>
      </c>
      <c r="J25" s="378">
        <v>0</v>
      </c>
      <c r="K25" s="379">
        <v>0</v>
      </c>
      <c r="L25" s="378">
        <v>0</v>
      </c>
      <c r="M25" s="379">
        <v>0</v>
      </c>
      <c r="N25" s="378">
        <v>0</v>
      </c>
      <c r="O25" s="379">
        <v>0</v>
      </c>
      <c r="P25" s="378">
        <v>385.74624999999997</v>
      </c>
      <c r="Q25" s="379">
        <v>2.9862717365459035E-2</v>
      </c>
      <c r="R25" s="378">
        <v>1197.42066</v>
      </c>
      <c r="S25" s="379">
        <v>2.9928299290626053E-2</v>
      </c>
      <c r="T25" s="378">
        <v>944.2746800000001</v>
      </c>
      <c r="U25" s="379">
        <v>2.9763053598429533E-2</v>
      </c>
      <c r="V25" s="378">
        <v>291.31878</v>
      </c>
      <c r="W25" s="379">
        <v>2.981530135615568E-2</v>
      </c>
      <c r="X25" s="378">
        <v>0</v>
      </c>
      <c r="Y25" s="379">
        <v>0</v>
      </c>
      <c r="Z25" s="378">
        <v>99.59066</v>
      </c>
      <c r="AA25" s="379">
        <v>1.9892619913886644E-2</v>
      </c>
      <c r="AB25" s="378">
        <v>111.80038999999999</v>
      </c>
      <c r="AC25" s="379">
        <v>1.0009586903578109E-2</v>
      </c>
      <c r="AD25" s="378">
        <v>0</v>
      </c>
      <c r="AE25" s="379">
        <v>0</v>
      </c>
      <c r="AF25" s="378">
        <v>0</v>
      </c>
      <c r="AG25" s="379">
        <v>0</v>
      </c>
      <c r="AH25" s="378">
        <v>147.46633</v>
      </c>
      <c r="AI25" s="379">
        <v>1.660719619510578E-2</v>
      </c>
      <c r="AJ25" s="378">
        <v>0</v>
      </c>
      <c r="AK25" s="379">
        <v>0</v>
      </c>
      <c r="AL25" s="378">
        <v>0</v>
      </c>
      <c r="AM25" s="379">
        <v>0</v>
      </c>
      <c r="AN25" s="378">
        <v>0</v>
      </c>
      <c r="AO25" s="379">
        <v>0</v>
      </c>
      <c r="AP25" s="378">
        <v>0</v>
      </c>
      <c r="AQ25" s="379">
        <v>0</v>
      </c>
      <c r="AR25" s="378">
        <v>3177.6177499999999</v>
      </c>
      <c r="AS25" s="379">
        <v>1.4124558127456629E-2</v>
      </c>
    </row>
    <row r="26" spans="1:45" ht="19.5">
      <c r="A26" s="366" t="s">
        <v>422</v>
      </c>
      <c r="B26" s="378">
        <v>57.004449999999999</v>
      </c>
      <c r="C26" s="379">
        <v>1.2938800630270144E-2</v>
      </c>
      <c r="D26" s="378">
        <v>54.88158</v>
      </c>
      <c r="E26" s="379">
        <v>1.2945523200041401E-2</v>
      </c>
      <c r="F26" s="378">
        <v>55.431400000000004</v>
      </c>
      <c r="G26" s="379">
        <v>1.395731864578058E-2</v>
      </c>
      <c r="H26" s="378">
        <v>208.75382999999999</v>
      </c>
      <c r="I26" s="379">
        <v>1.3507525769333686E-2</v>
      </c>
      <c r="J26" s="378">
        <v>0</v>
      </c>
      <c r="K26" s="379">
        <v>0</v>
      </c>
      <c r="L26" s="378">
        <v>378.7414</v>
      </c>
      <c r="M26" s="379">
        <v>1.331813152456255E-2</v>
      </c>
      <c r="N26" s="378">
        <v>217.46231</v>
      </c>
      <c r="O26" s="379">
        <v>1.4195901361718265E-2</v>
      </c>
      <c r="P26" s="378">
        <v>273.28990000000005</v>
      </c>
      <c r="Q26" s="379">
        <v>2.1156859055751195E-2</v>
      </c>
      <c r="R26" s="378">
        <v>827.66007999999999</v>
      </c>
      <c r="S26" s="379">
        <v>2.068651344728218E-2</v>
      </c>
      <c r="T26" s="378">
        <v>636.31124</v>
      </c>
      <c r="U26" s="379">
        <v>2.0056203922997444E-2</v>
      </c>
      <c r="V26" s="378">
        <v>0</v>
      </c>
      <c r="W26" s="379">
        <v>0</v>
      </c>
      <c r="X26" s="378">
        <v>0</v>
      </c>
      <c r="Y26" s="379">
        <v>0</v>
      </c>
      <c r="Z26" s="378">
        <v>0</v>
      </c>
      <c r="AA26" s="379">
        <v>0</v>
      </c>
      <c r="AB26" s="378">
        <v>0</v>
      </c>
      <c r="AC26" s="379">
        <v>0</v>
      </c>
      <c r="AD26" s="378">
        <v>0</v>
      </c>
      <c r="AE26" s="379">
        <v>0</v>
      </c>
      <c r="AF26" s="378">
        <v>0</v>
      </c>
      <c r="AG26" s="379">
        <v>0</v>
      </c>
      <c r="AH26" s="378">
        <v>0</v>
      </c>
      <c r="AI26" s="379">
        <v>0</v>
      </c>
      <c r="AJ26" s="378">
        <v>0</v>
      </c>
      <c r="AK26" s="379">
        <v>0</v>
      </c>
      <c r="AL26" s="378">
        <v>0</v>
      </c>
      <c r="AM26" s="379">
        <v>0</v>
      </c>
      <c r="AN26" s="378">
        <v>0</v>
      </c>
      <c r="AO26" s="379">
        <v>0</v>
      </c>
      <c r="AP26" s="378">
        <v>0</v>
      </c>
      <c r="AQ26" s="379">
        <v>0</v>
      </c>
      <c r="AR26" s="378">
        <v>2709.5361899999998</v>
      </c>
      <c r="AS26" s="379">
        <v>1.2043928636193692E-2</v>
      </c>
    </row>
    <row r="27" spans="1:45" ht="39">
      <c r="A27" s="366" t="s">
        <v>430</v>
      </c>
      <c r="B27" s="378">
        <v>344.16555999999997</v>
      </c>
      <c r="C27" s="379">
        <v>7.8118279619315278E-2</v>
      </c>
      <c r="D27" s="378">
        <v>291.16821000000004</v>
      </c>
      <c r="E27" s="379">
        <v>6.8681055058355228E-2</v>
      </c>
      <c r="F27" s="378">
        <v>212.69132000000002</v>
      </c>
      <c r="G27" s="379">
        <v>5.3554493056853766E-2</v>
      </c>
      <c r="H27" s="378">
        <v>1051.6958</v>
      </c>
      <c r="I27" s="379">
        <v>6.8050526881351145E-2</v>
      </c>
      <c r="J27" s="378">
        <v>17.466939999999997</v>
      </c>
      <c r="K27" s="379">
        <v>1.490828068516566E-2</v>
      </c>
      <c r="L27" s="378">
        <v>2316.0977000000003</v>
      </c>
      <c r="M27" s="379">
        <v>8.1443681077212102E-2</v>
      </c>
      <c r="N27" s="378">
        <v>1012.9784499999998</v>
      </c>
      <c r="O27" s="379">
        <v>6.6127055110130367E-2</v>
      </c>
      <c r="P27" s="378">
        <v>1220.0129099999999</v>
      </c>
      <c r="Q27" s="379">
        <v>9.4447841588975165E-2</v>
      </c>
      <c r="R27" s="378">
        <v>3772.4427500000002</v>
      </c>
      <c r="S27" s="379">
        <v>9.428833111895063E-2</v>
      </c>
      <c r="T27" s="378">
        <v>2896.49737</v>
      </c>
      <c r="U27" s="379">
        <v>9.1296111499061028E-2</v>
      </c>
      <c r="V27" s="378">
        <v>1102.2498900000001</v>
      </c>
      <c r="W27" s="379">
        <v>0.11281082750703353</v>
      </c>
      <c r="X27" s="378">
        <v>122.71795000000002</v>
      </c>
      <c r="Y27" s="379">
        <v>0.17522877932896425</v>
      </c>
      <c r="Z27" s="378">
        <v>655.49687999999992</v>
      </c>
      <c r="AA27" s="379">
        <v>0.13093145771479536</v>
      </c>
      <c r="AB27" s="378">
        <v>2213.0329700000002</v>
      </c>
      <c r="AC27" s="379">
        <v>0.19813478140549035</v>
      </c>
      <c r="AD27" s="378">
        <v>138.46413999999999</v>
      </c>
      <c r="AE27" s="379">
        <v>0.22978503146132009</v>
      </c>
      <c r="AF27" s="378">
        <v>49.325040000000008</v>
      </c>
      <c r="AG27" s="379">
        <v>0.11068133602507735</v>
      </c>
      <c r="AH27" s="378">
        <v>693.7911499999999</v>
      </c>
      <c r="AI27" s="379">
        <v>7.8132586241741159E-2</v>
      </c>
      <c r="AJ27" s="378">
        <v>816.88096000000007</v>
      </c>
      <c r="AK27" s="379">
        <v>9.1563458257141225E-2</v>
      </c>
      <c r="AL27" s="378">
        <v>644.82358000000011</v>
      </c>
      <c r="AM27" s="379">
        <v>0.10868090856317141</v>
      </c>
      <c r="AN27" s="378">
        <v>744.33657000000005</v>
      </c>
      <c r="AO27" s="379">
        <v>0.10148758519312844</v>
      </c>
      <c r="AP27" s="378">
        <v>927.95698000000004</v>
      </c>
      <c r="AQ27" s="379">
        <v>0.10847565942169464</v>
      </c>
      <c r="AR27" s="378">
        <v>21244.293119999995</v>
      </c>
      <c r="AS27" s="379">
        <v>9.4431198670817756E-2</v>
      </c>
    </row>
    <row r="28" spans="1:45" ht="19.5">
      <c r="A28" s="367" t="s">
        <v>424</v>
      </c>
      <c r="B28" s="378">
        <v>0</v>
      </c>
      <c r="C28" s="379">
        <v>0</v>
      </c>
      <c r="D28" s="378">
        <v>0</v>
      </c>
      <c r="E28" s="379">
        <v>0</v>
      </c>
      <c r="F28" s="378">
        <v>0</v>
      </c>
      <c r="G28" s="379">
        <v>0</v>
      </c>
      <c r="H28" s="378">
        <v>0</v>
      </c>
      <c r="I28" s="379">
        <v>0</v>
      </c>
      <c r="J28" s="378">
        <v>0</v>
      </c>
      <c r="K28" s="379">
        <v>0</v>
      </c>
      <c r="L28" s="378">
        <v>0</v>
      </c>
      <c r="M28" s="379">
        <v>0</v>
      </c>
      <c r="N28" s="378">
        <v>0</v>
      </c>
      <c r="O28" s="379">
        <v>0</v>
      </c>
      <c r="P28" s="378">
        <v>1144.7641000000001</v>
      </c>
      <c r="Q28" s="379">
        <v>8.8622421523019579E-2</v>
      </c>
      <c r="R28" s="378">
        <v>3231.3796399999997</v>
      </c>
      <c r="S28" s="379">
        <v>8.0765014516749251E-2</v>
      </c>
      <c r="T28" s="378">
        <v>2933.7340800000002</v>
      </c>
      <c r="U28" s="379">
        <v>9.2469793499683123E-2</v>
      </c>
      <c r="V28" s="378">
        <v>544.58950000000004</v>
      </c>
      <c r="W28" s="379">
        <v>5.573653733514243E-2</v>
      </c>
      <c r="X28" s="378">
        <v>0</v>
      </c>
      <c r="Y28" s="379">
        <v>0</v>
      </c>
      <c r="Z28" s="378">
        <v>0</v>
      </c>
      <c r="AA28" s="379">
        <v>0</v>
      </c>
      <c r="AB28" s="378">
        <v>0</v>
      </c>
      <c r="AC28" s="379">
        <v>0</v>
      </c>
      <c r="AD28" s="378">
        <v>0</v>
      </c>
      <c r="AE28" s="379">
        <v>0</v>
      </c>
      <c r="AF28" s="378">
        <v>9.9321999999999999</v>
      </c>
      <c r="AG28" s="379">
        <v>2.2287040530900189E-2</v>
      </c>
      <c r="AH28" s="378">
        <v>0</v>
      </c>
      <c r="AI28" s="379">
        <v>0</v>
      </c>
      <c r="AJ28" s="378">
        <v>0</v>
      </c>
      <c r="AK28" s="379">
        <v>0</v>
      </c>
      <c r="AL28" s="378">
        <v>0</v>
      </c>
      <c r="AM28" s="379">
        <v>0</v>
      </c>
      <c r="AN28" s="378">
        <v>0</v>
      </c>
      <c r="AO28" s="379">
        <v>0</v>
      </c>
      <c r="AP28" s="378">
        <v>0</v>
      </c>
      <c r="AQ28" s="379">
        <v>0</v>
      </c>
      <c r="AR28" s="378">
        <v>7864.3995200000008</v>
      </c>
      <c r="AS28" s="379">
        <v>3.4957372754410763E-2</v>
      </c>
    </row>
    <row r="29" spans="1:45" ht="19.5">
      <c r="A29" s="365" t="s">
        <v>425</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c r="AH29" s="378">
        <v>0</v>
      </c>
      <c r="AI29" s="379">
        <v>0</v>
      </c>
      <c r="AJ29" s="378">
        <v>0</v>
      </c>
      <c r="AK29" s="379">
        <v>0</v>
      </c>
      <c r="AL29" s="378">
        <v>0</v>
      </c>
      <c r="AM29" s="379">
        <v>0</v>
      </c>
      <c r="AN29" s="378">
        <v>0</v>
      </c>
      <c r="AO29" s="379">
        <v>0</v>
      </c>
      <c r="AP29" s="378">
        <v>0</v>
      </c>
      <c r="AQ29" s="379">
        <v>0</v>
      </c>
      <c r="AR29" s="378">
        <v>0</v>
      </c>
      <c r="AS29" s="379">
        <v>0</v>
      </c>
    </row>
    <row r="30" spans="1:45" ht="19.5">
      <c r="A30" s="365" t="s">
        <v>431</v>
      </c>
      <c r="B30" s="378">
        <v>0</v>
      </c>
      <c r="C30" s="379">
        <v>0</v>
      </c>
      <c r="D30" s="378">
        <v>0</v>
      </c>
      <c r="E30" s="379">
        <v>0</v>
      </c>
      <c r="F30" s="378">
        <v>0</v>
      </c>
      <c r="G30" s="379">
        <v>0</v>
      </c>
      <c r="H30" s="378">
        <v>0</v>
      </c>
      <c r="I30" s="379">
        <v>0</v>
      </c>
      <c r="J30" s="378">
        <v>0</v>
      </c>
      <c r="K30" s="379">
        <v>0</v>
      </c>
      <c r="L30" s="378">
        <v>0</v>
      </c>
      <c r="M30" s="379">
        <v>0</v>
      </c>
      <c r="N30" s="378">
        <v>0</v>
      </c>
      <c r="O30" s="379">
        <v>0</v>
      </c>
      <c r="P30" s="378">
        <v>0</v>
      </c>
      <c r="Q30" s="379">
        <v>0</v>
      </c>
      <c r="R30" s="378">
        <v>0</v>
      </c>
      <c r="S30" s="379">
        <v>0</v>
      </c>
      <c r="T30" s="378">
        <v>0</v>
      </c>
      <c r="U30" s="379">
        <v>0</v>
      </c>
      <c r="V30" s="378">
        <v>0</v>
      </c>
      <c r="W30" s="379">
        <v>0</v>
      </c>
      <c r="X30" s="378">
        <v>0</v>
      </c>
      <c r="Y30" s="379">
        <v>0</v>
      </c>
      <c r="Z30" s="378">
        <v>0</v>
      </c>
      <c r="AA30" s="379">
        <v>0</v>
      </c>
      <c r="AB30" s="378">
        <v>0</v>
      </c>
      <c r="AC30" s="379">
        <v>0</v>
      </c>
      <c r="AD30" s="378">
        <v>0</v>
      </c>
      <c r="AE30" s="379">
        <v>0</v>
      </c>
      <c r="AF30" s="378">
        <v>0</v>
      </c>
      <c r="AG30" s="379">
        <v>0</v>
      </c>
      <c r="AH30" s="378">
        <v>0</v>
      </c>
      <c r="AI30" s="379">
        <v>0</v>
      </c>
      <c r="AJ30" s="378">
        <v>0</v>
      </c>
      <c r="AK30" s="379">
        <v>0</v>
      </c>
      <c r="AL30" s="378">
        <v>0</v>
      </c>
      <c r="AM30" s="379">
        <v>0</v>
      </c>
      <c r="AN30" s="378">
        <v>0</v>
      </c>
      <c r="AO30" s="379">
        <v>0</v>
      </c>
      <c r="AP30" s="378">
        <v>0</v>
      </c>
      <c r="AQ30" s="379">
        <v>0</v>
      </c>
      <c r="AR30" s="378">
        <v>0</v>
      </c>
      <c r="AS30" s="379">
        <v>0</v>
      </c>
    </row>
    <row r="31" spans="1:45" ht="18">
      <c r="A31" s="358" t="s">
        <v>432</v>
      </c>
      <c r="B31" s="376">
        <v>4412.997159999999</v>
      </c>
      <c r="C31" s="377">
        <v>1.0016567203996942</v>
      </c>
      <c r="D31" s="376">
        <v>4245.4518799999978</v>
      </c>
      <c r="E31" s="377">
        <v>1.0014215299049216</v>
      </c>
      <c r="F31" s="376">
        <v>3981.8507500000005</v>
      </c>
      <c r="G31" s="377">
        <v>1.002607903060186</v>
      </c>
      <c r="H31" s="376">
        <v>15477.530030000004</v>
      </c>
      <c r="I31" s="377">
        <v>1.0014816768912027</v>
      </c>
      <c r="J31" s="376">
        <v>1172.6111500000002</v>
      </c>
      <c r="K31" s="377">
        <v>1.0008402249480961</v>
      </c>
      <c r="L31" s="376">
        <v>28479.421139999995</v>
      </c>
      <c r="M31" s="377">
        <v>1.0014555485244736</v>
      </c>
      <c r="N31" s="376">
        <v>15342.56064</v>
      </c>
      <c r="O31" s="377">
        <v>1.0015596609896265</v>
      </c>
      <c r="P31" s="376">
        <v>12940.345439999999</v>
      </c>
      <c r="Q31" s="377">
        <v>1.0017825927954624</v>
      </c>
      <c r="R31" s="376">
        <v>40047.468950000009</v>
      </c>
      <c r="S31" s="377">
        <v>1.0009453457798649</v>
      </c>
      <c r="T31" s="376">
        <v>31764.341569999997</v>
      </c>
      <c r="U31" s="377">
        <v>1.0011957544670509</v>
      </c>
      <c r="V31" s="376">
        <v>9782.8705299999965</v>
      </c>
      <c r="W31" s="377">
        <v>1.0012373146015658</v>
      </c>
      <c r="X31" s="376">
        <v>700.99072000000001</v>
      </c>
      <c r="Y31" s="377">
        <v>1.0009436124587459</v>
      </c>
      <c r="Z31" s="376">
        <v>5013.2337999999991</v>
      </c>
      <c r="AA31" s="377">
        <v>1.0013625225784184</v>
      </c>
      <c r="AB31" s="376">
        <v>11186.223309999994</v>
      </c>
      <c r="AC31" s="377">
        <v>1.0015123770523171</v>
      </c>
      <c r="AD31" s="376">
        <v>603.13692999999978</v>
      </c>
      <c r="AE31" s="377">
        <v>1.0009222491508196</v>
      </c>
      <c r="AF31" s="376">
        <v>446.07127999999989</v>
      </c>
      <c r="AG31" s="377">
        <v>1.0009472923451526</v>
      </c>
      <c r="AH31" s="376">
        <v>8895.2133800000011</v>
      </c>
      <c r="AI31" s="377">
        <v>1.0017510695423832</v>
      </c>
      <c r="AJ31" s="376">
        <v>8933.9383200000048</v>
      </c>
      <c r="AK31" s="377">
        <v>1.0013971784030746</v>
      </c>
      <c r="AL31" s="376">
        <v>5946.3733900000007</v>
      </c>
      <c r="AM31" s="377">
        <v>1.0022233719819389</v>
      </c>
      <c r="AN31" s="376">
        <v>7346.7165199999999</v>
      </c>
      <c r="AO31" s="377">
        <v>1.0016980876181645</v>
      </c>
      <c r="AP31" s="376">
        <v>8564.754090000004</v>
      </c>
      <c r="AQ31" s="377">
        <v>1.0011965723857226</v>
      </c>
      <c r="AR31" s="376">
        <v>225284.10097999999</v>
      </c>
      <c r="AS31" s="377">
        <v>1.0013911772376709</v>
      </c>
    </row>
    <row r="32" spans="1:45" ht="19.5">
      <c r="A32" s="365" t="s">
        <v>433</v>
      </c>
      <c r="B32" s="378">
        <v>7.2990100000000018</v>
      </c>
      <c r="C32" s="379">
        <v>1.6567203996942013E-3</v>
      </c>
      <c r="D32" s="378">
        <v>6.0264700000000024</v>
      </c>
      <c r="E32" s="379">
        <v>1.4215299049217156E-3</v>
      </c>
      <c r="F32" s="378">
        <v>10.35727</v>
      </c>
      <c r="G32" s="379">
        <v>2.607903060185812E-3</v>
      </c>
      <c r="H32" s="378">
        <v>22.898769999999995</v>
      </c>
      <c r="I32" s="379">
        <v>1.4816768912026433E-3</v>
      </c>
      <c r="J32" s="378">
        <v>0.98443000000000003</v>
      </c>
      <c r="K32" s="379">
        <v>8.4022494809609652E-4</v>
      </c>
      <c r="L32" s="378">
        <v>41.39293</v>
      </c>
      <c r="M32" s="379">
        <v>1.4555485244734556E-3</v>
      </c>
      <c r="N32" s="378">
        <v>23.891930000000006</v>
      </c>
      <c r="O32" s="379">
        <v>1.5596609896265589E-3</v>
      </c>
      <c r="P32" s="378">
        <v>23.026319999999998</v>
      </c>
      <c r="Q32" s="379">
        <v>1.7825927954623452E-3</v>
      </c>
      <c r="R32" s="378">
        <v>37.822949999999999</v>
      </c>
      <c r="S32" s="379">
        <v>9.4534577986518512E-4</v>
      </c>
      <c r="T32" s="378">
        <v>37.936989999999994</v>
      </c>
      <c r="U32" s="379">
        <v>1.1957544670509273E-3</v>
      </c>
      <c r="V32" s="378">
        <v>12.08953</v>
      </c>
      <c r="W32" s="379">
        <v>1.2373146015656278E-3</v>
      </c>
      <c r="X32" s="378">
        <v>0.66083999999999998</v>
      </c>
      <c r="Y32" s="379">
        <v>9.4361245874586988E-4</v>
      </c>
      <c r="Z32" s="378">
        <v>6.8213500000000007</v>
      </c>
      <c r="AA32" s="379">
        <v>1.3625225784184047E-3</v>
      </c>
      <c r="AB32" s="378">
        <v>16.892240000000001</v>
      </c>
      <c r="AC32" s="379">
        <v>1.5123770523170653E-3</v>
      </c>
      <c r="AD32" s="378">
        <v>0.55573000000000006</v>
      </c>
      <c r="AE32" s="379">
        <v>9.2224915081984E-4</v>
      </c>
      <c r="AF32" s="378">
        <v>0.42215999999999998</v>
      </c>
      <c r="AG32" s="379">
        <v>9.4729234515261707E-4</v>
      </c>
      <c r="AH32" s="378">
        <v>15.548909999999999</v>
      </c>
      <c r="AI32" s="379">
        <v>1.7510695423832829E-3</v>
      </c>
      <c r="AJ32" s="378">
        <v>12.464889999999999</v>
      </c>
      <c r="AK32" s="379">
        <v>1.3971784030746132E-3</v>
      </c>
      <c r="AL32" s="378">
        <v>13.191670000000002</v>
      </c>
      <c r="AM32" s="379">
        <v>2.2233719819388913E-3</v>
      </c>
      <c r="AN32" s="378">
        <v>12.454219999999998</v>
      </c>
      <c r="AO32" s="379">
        <v>1.698087618164406E-3</v>
      </c>
      <c r="AP32" s="378">
        <v>10.236099999999999</v>
      </c>
      <c r="AQ32" s="379">
        <v>1.1965723857224591E-3</v>
      </c>
      <c r="AR32" s="378">
        <v>312.97471000000002</v>
      </c>
      <c r="AS32" s="379">
        <v>1.3911772376708565E-3</v>
      </c>
    </row>
    <row r="33" spans="1:45" ht="22.5" customHeight="1">
      <c r="A33" s="901" t="s">
        <v>434</v>
      </c>
      <c r="B33" s="902">
        <v>4405.6981499999993</v>
      </c>
      <c r="C33" s="903">
        <v>1</v>
      </c>
      <c r="D33" s="902">
        <v>4239.425409999998</v>
      </c>
      <c r="E33" s="903">
        <v>1</v>
      </c>
      <c r="F33" s="902">
        <v>3971.4934800000001</v>
      </c>
      <c r="G33" s="903">
        <v>1</v>
      </c>
      <c r="H33" s="902">
        <v>15454.631260000004</v>
      </c>
      <c r="I33" s="903">
        <v>1</v>
      </c>
      <c r="J33" s="902">
        <v>1171.6267200000002</v>
      </c>
      <c r="K33" s="903">
        <v>1</v>
      </c>
      <c r="L33" s="902">
        <v>28438.028209999993</v>
      </c>
      <c r="M33" s="903">
        <v>1</v>
      </c>
      <c r="N33" s="902">
        <v>15318.668710000002</v>
      </c>
      <c r="O33" s="903">
        <v>1</v>
      </c>
      <c r="P33" s="902">
        <v>12917.319119999998</v>
      </c>
      <c r="Q33" s="903">
        <v>1</v>
      </c>
      <c r="R33" s="902">
        <v>40009.646000000015</v>
      </c>
      <c r="S33" s="903">
        <v>1</v>
      </c>
      <c r="T33" s="902">
        <v>31726.404579999995</v>
      </c>
      <c r="U33" s="903">
        <v>1</v>
      </c>
      <c r="V33" s="902">
        <v>9770.7809999999954</v>
      </c>
      <c r="W33" s="903">
        <v>1</v>
      </c>
      <c r="X33" s="902">
        <v>700.32988</v>
      </c>
      <c r="Y33" s="903">
        <v>1</v>
      </c>
      <c r="Z33" s="902">
        <v>5006.4124499999989</v>
      </c>
      <c r="AA33" s="903">
        <v>1</v>
      </c>
      <c r="AB33" s="902">
        <v>11169.331069999993</v>
      </c>
      <c r="AC33" s="903">
        <v>1</v>
      </c>
      <c r="AD33" s="902">
        <v>602.58119999999985</v>
      </c>
      <c r="AE33" s="903">
        <v>1</v>
      </c>
      <c r="AF33" s="902">
        <v>445.64911999999993</v>
      </c>
      <c r="AG33" s="903">
        <v>1</v>
      </c>
      <c r="AH33" s="902">
        <v>8879.6644700000015</v>
      </c>
      <c r="AI33" s="903">
        <v>1</v>
      </c>
      <c r="AJ33" s="902">
        <v>8921.4734300000055</v>
      </c>
      <c r="AK33" s="903">
        <v>1</v>
      </c>
      <c r="AL33" s="902">
        <v>5933.1817200000005</v>
      </c>
      <c r="AM33" s="903">
        <v>1</v>
      </c>
      <c r="AN33" s="902">
        <v>7334.2622999999994</v>
      </c>
      <c r="AO33" s="903">
        <v>1</v>
      </c>
      <c r="AP33" s="902">
        <v>8554.5179900000021</v>
      </c>
      <c r="AQ33" s="903">
        <v>1</v>
      </c>
      <c r="AR33" s="902">
        <v>224971.12626999998</v>
      </c>
      <c r="AS33" s="903">
        <v>1</v>
      </c>
    </row>
    <row r="34" spans="1:45" ht="19.5">
      <c r="A34" s="367" t="s">
        <v>435</v>
      </c>
      <c r="B34" s="378">
        <v>-0.66333000000000009</v>
      </c>
      <c r="C34" s="379">
        <v>-1.5056183547209202E-4</v>
      </c>
      <c r="D34" s="378">
        <v>-0.65027000000000001</v>
      </c>
      <c r="E34" s="379">
        <v>-1.5338635242081081E-4</v>
      </c>
      <c r="F34" s="378">
        <v>0</v>
      </c>
      <c r="G34" s="379">
        <v>0</v>
      </c>
      <c r="H34" s="378">
        <v>-2.3640700000000003</v>
      </c>
      <c r="I34" s="379">
        <v>-1.5296838599564231E-4</v>
      </c>
      <c r="J34" s="378">
        <v>-8.906E-2</v>
      </c>
      <c r="K34" s="379">
        <v>-7.6013971412328308E-5</v>
      </c>
      <c r="L34" s="378">
        <v>-4.4395099999999994</v>
      </c>
      <c r="M34" s="379">
        <v>-1.5611173767803222E-4</v>
      </c>
      <c r="N34" s="378">
        <v>-2.3640700000000003</v>
      </c>
      <c r="O34" s="379">
        <v>-1.543260739398809E-4</v>
      </c>
      <c r="P34" s="378">
        <v>0</v>
      </c>
      <c r="Q34" s="379">
        <v>0</v>
      </c>
      <c r="R34" s="378">
        <v>0</v>
      </c>
      <c r="S34" s="379">
        <v>0</v>
      </c>
      <c r="T34" s="378">
        <v>0</v>
      </c>
      <c r="U34" s="379">
        <v>0</v>
      </c>
      <c r="V34" s="378">
        <v>0</v>
      </c>
      <c r="W34" s="379">
        <v>0</v>
      </c>
      <c r="X34" s="378">
        <v>0</v>
      </c>
      <c r="Y34" s="379">
        <v>0</v>
      </c>
      <c r="Z34" s="378">
        <v>0</v>
      </c>
      <c r="AA34" s="379">
        <v>0</v>
      </c>
      <c r="AB34" s="378">
        <v>0</v>
      </c>
      <c r="AC34" s="379">
        <v>0</v>
      </c>
      <c r="AD34" s="378">
        <v>0</v>
      </c>
      <c r="AE34" s="379">
        <v>0</v>
      </c>
      <c r="AF34" s="378">
        <v>0</v>
      </c>
      <c r="AG34" s="379">
        <v>0</v>
      </c>
      <c r="AH34" s="378">
        <v>0</v>
      </c>
      <c r="AI34" s="379">
        <v>0</v>
      </c>
      <c r="AJ34" s="378">
        <v>-2.3469300000000004</v>
      </c>
      <c r="AK34" s="379">
        <v>-2.6306529055032999E-4</v>
      </c>
      <c r="AL34" s="378">
        <v>-1.6304400000000001</v>
      </c>
      <c r="AM34" s="379">
        <v>-2.7480028034604001E-4</v>
      </c>
      <c r="AN34" s="378">
        <v>-1.48847</v>
      </c>
      <c r="AO34" s="379">
        <v>-2.029474729857971E-4</v>
      </c>
      <c r="AP34" s="378">
        <v>-1.5863999999999998</v>
      </c>
      <c r="AQ34" s="379">
        <v>-1.8544586636610715E-4</v>
      </c>
      <c r="AR34" s="378">
        <v>-17.62255</v>
      </c>
      <c r="AS34" s="379">
        <v>-7.8332496672707365E-5</v>
      </c>
    </row>
    <row r="35" spans="1:45" ht="28.5">
      <c r="A35" s="367" t="s">
        <v>436</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9">
        <v>0</v>
      </c>
      <c r="V35" s="378">
        <v>0</v>
      </c>
      <c r="W35" s="379">
        <v>0</v>
      </c>
      <c r="X35" s="378">
        <v>0</v>
      </c>
      <c r="Y35" s="379">
        <v>0</v>
      </c>
      <c r="Z35" s="378">
        <v>0</v>
      </c>
      <c r="AA35" s="379">
        <v>0</v>
      </c>
      <c r="AB35" s="378">
        <v>0</v>
      </c>
      <c r="AC35" s="379">
        <v>0</v>
      </c>
      <c r="AD35" s="378">
        <v>0</v>
      </c>
      <c r="AE35" s="379">
        <v>0</v>
      </c>
      <c r="AF35" s="378">
        <v>0</v>
      </c>
      <c r="AG35" s="379">
        <v>0</v>
      </c>
      <c r="AH35" s="378">
        <v>0</v>
      </c>
      <c r="AI35" s="379">
        <v>0</v>
      </c>
      <c r="AJ35" s="378">
        <v>0</v>
      </c>
      <c r="AK35" s="379">
        <v>0</v>
      </c>
      <c r="AL35" s="378">
        <v>0</v>
      </c>
      <c r="AM35" s="379">
        <v>0</v>
      </c>
      <c r="AN35" s="378">
        <v>0</v>
      </c>
      <c r="AO35" s="379">
        <v>0</v>
      </c>
      <c r="AP35" s="378">
        <v>0</v>
      </c>
      <c r="AQ35" s="379">
        <v>0</v>
      </c>
      <c r="AR35" s="378">
        <v>0</v>
      </c>
      <c r="AS35" s="379">
        <v>0</v>
      </c>
    </row>
    <row r="36" spans="1:45" ht="12.75" customHeight="1">
      <c r="A36" s="33" t="s">
        <v>520</v>
      </c>
      <c r="B36" s="33"/>
      <c r="C36" s="33"/>
    </row>
    <row r="38" spans="1:45">
      <c r="A38" s="608" t="s">
        <v>81</v>
      </c>
      <c r="B38" s="608"/>
      <c r="C38" s="608"/>
      <c r="AS38" s="24" t="s">
        <v>966</v>
      </c>
    </row>
    <row r="40" spans="1:45" ht="12.75" customHeight="1"/>
    <row r="41" spans="1:45" ht="15" customHeight="1">
      <c r="AM41" s="1066"/>
      <c r="AN41" s="1066"/>
      <c r="AP41" s="1066"/>
      <c r="AQ41" s="1066"/>
    </row>
    <row r="51" spans="1:3">
      <c r="A51" s="33"/>
      <c r="B51" s="33"/>
      <c r="C51" s="33"/>
    </row>
    <row r="52" spans="1:3">
      <c r="A52" s="531"/>
      <c r="B52" s="531"/>
      <c r="C52" s="531"/>
    </row>
  </sheetData>
  <mergeCells count="28">
    <mergeCell ref="AR5:AS5"/>
    <mergeCell ref="P5:W5"/>
    <mergeCell ref="B5:O5"/>
    <mergeCell ref="X5:AI5"/>
    <mergeCell ref="AJ5:AQ5"/>
    <mergeCell ref="A6:A8"/>
    <mergeCell ref="D6:E6"/>
    <mergeCell ref="F6:G6"/>
    <mergeCell ref="H6:I6"/>
    <mergeCell ref="J6:K6"/>
    <mergeCell ref="B6:C6"/>
    <mergeCell ref="L6:M6"/>
    <mergeCell ref="N6:O6"/>
    <mergeCell ref="P6:Q6"/>
    <mergeCell ref="R6:S6"/>
    <mergeCell ref="T6:U6"/>
    <mergeCell ref="V6:W6"/>
    <mergeCell ref="X6:Y6"/>
    <mergeCell ref="Z6:AA6"/>
    <mergeCell ref="AB6:AC6"/>
    <mergeCell ref="AN6:AO6"/>
    <mergeCell ref="AP6:AQ6"/>
    <mergeCell ref="AR6:AS6"/>
    <mergeCell ref="AD6:AE6"/>
    <mergeCell ref="AF6:AG6"/>
    <mergeCell ref="AH6:AI6"/>
    <mergeCell ref="AJ6:AK6"/>
    <mergeCell ref="AL6:AM6"/>
  </mergeCells>
  <hyperlinks>
    <hyperlink ref="A38" location="'2 Sadržaj'!A1" display="Sadržaj / Contents" xr:uid="{00000000-0004-0000-0E00-000000000000}"/>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89" t="s">
        <v>1278</v>
      </c>
      <c r="B1" s="588"/>
      <c r="C1" s="588"/>
      <c r="D1" s="588"/>
      <c r="E1" s="588"/>
      <c r="F1" s="588"/>
      <c r="G1" s="544"/>
      <c r="H1" s="544"/>
      <c r="I1" s="544"/>
    </row>
    <row r="2" spans="1:9">
      <c r="A2" s="590" t="s">
        <v>1279</v>
      </c>
      <c r="B2" s="588"/>
      <c r="C2" s="588"/>
      <c r="D2" s="588"/>
      <c r="E2" s="588"/>
      <c r="F2" s="588"/>
      <c r="G2" s="544"/>
      <c r="H2" s="544"/>
      <c r="I2" s="544"/>
    </row>
    <row r="4" spans="1:9">
      <c r="A4" s="58" t="s">
        <v>83</v>
      </c>
      <c r="I4" s="59"/>
    </row>
    <row r="5" spans="1:9">
      <c r="A5" s="543" t="s">
        <v>84</v>
      </c>
      <c r="I5" s="60"/>
    </row>
    <row r="7" spans="1:9" ht="26.25" customHeight="1">
      <c r="A7" s="1199" t="s">
        <v>644</v>
      </c>
      <c r="B7" s="1199"/>
      <c r="C7" s="1199"/>
      <c r="D7" s="58"/>
      <c r="E7" s="1199" t="s">
        <v>646</v>
      </c>
      <c r="F7" s="1199"/>
      <c r="G7" s="1199"/>
      <c r="I7" s="58"/>
    </row>
    <row r="8" spans="1:9" ht="27.75" customHeight="1">
      <c r="A8" s="1200" t="s">
        <v>645</v>
      </c>
      <c r="B8" s="1200"/>
      <c r="C8" s="1200"/>
      <c r="E8" s="1200" t="s">
        <v>647</v>
      </c>
      <c r="F8" s="1200"/>
      <c r="G8" s="1200"/>
      <c r="H8" s="545"/>
    </row>
    <row r="9" spans="1:9">
      <c r="B9" s="544"/>
    </row>
    <row r="10" spans="1:9" ht="26.25" customHeight="1">
      <c r="A10" s="138" t="s">
        <v>516</v>
      </c>
      <c r="B10" s="138" t="s">
        <v>517</v>
      </c>
      <c r="C10" s="138" t="s">
        <v>518</v>
      </c>
      <c r="E10" s="138" t="s">
        <v>519</v>
      </c>
      <c r="F10" s="138" t="s">
        <v>517</v>
      </c>
      <c r="G10" s="138" t="s">
        <v>518</v>
      </c>
    </row>
    <row r="11" spans="1:9">
      <c r="A11" s="80" t="s">
        <v>851</v>
      </c>
      <c r="B11" s="179">
        <v>1521</v>
      </c>
      <c r="C11" s="81">
        <v>1513</v>
      </c>
      <c r="E11" s="82" t="s">
        <v>1398</v>
      </c>
      <c r="F11" s="81">
        <v>11113</v>
      </c>
      <c r="G11" s="81">
        <v>11097</v>
      </c>
    </row>
    <row r="12" spans="1:9">
      <c r="A12" s="80" t="s">
        <v>1082</v>
      </c>
      <c r="B12" s="81">
        <v>4427</v>
      </c>
      <c r="C12" s="81">
        <v>4419</v>
      </c>
      <c r="E12" s="82" t="s">
        <v>1457</v>
      </c>
      <c r="F12" s="81">
        <v>11723</v>
      </c>
      <c r="G12" s="81">
        <v>11701</v>
      </c>
    </row>
    <row r="13" spans="1:9">
      <c r="A13" s="80" t="s">
        <v>1300</v>
      </c>
      <c r="B13" s="81">
        <v>7820</v>
      </c>
      <c r="C13" s="81">
        <v>7813</v>
      </c>
      <c r="E13" s="82" t="s">
        <v>1560</v>
      </c>
      <c r="F13" s="81">
        <v>12006</v>
      </c>
      <c r="G13" s="81">
        <v>11982</v>
      </c>
    </row>
    <row r="14" spans="1:9">
      <c r="A14" s="80" t="s">
        <v>1397</v>
      </c>
      <c r="B14" s="81">
        <v>11113</v>
      </c>
      <c r="C14" s="81">
        <v>11097</v>
      </c>
      <c r="E14" s="82" t="s">
        <v>1561</v>
      </c>
      <c r="F14" s="81">
        <v>12555</v>
      </c>
      <c r="G14" s="81">
        <v>12540</v>
      </c>
    </row>
    <row r="15" spans="1:9">
      <c r="A15" s="80">
        <v>20223</v>
      </c>
      <c r="B15" s="81">
        <v>13311</v>
      </c>
      <c r="C15" s="81">
        <v>13288</v>
      </c>
      <c r="E15" s="82" t="s">
        <v>1583</v>
      </c>
      <c r="F15" s="81">
        <v>13311</v>
      </c>
      <c r="G15" s="81">
        <v>13288</v>
      </c>
    </row>
    <row r="16" spans="1:9" ht="15">
      <c r="A16" s="33" t="s">
        <v>520</v>
      </c>
      <c r="E16" s="33" t="s">
        <v>515</v>
      </c>
      <c r="F16"/>
      <c r="G16"/>
    </row>
    <row r="17" spans="1:9">
      <c r="A17" s="33"/>
    </row>
    <row r="18" spans="1:9">
      <c r="A18" s="868"/>
    </row>
    <row r="19" spans="1:9">
      <c r="A19" s="869"/>
    </row>
    <row r="21" spans="1:9">
      <c r="A21" s="58" t="s">
        <v>85</v>
      </c>
    </row>
    <row r="22" spans="1:9">
      <c r="A22" s="543" t="s">
        <v>86</v>
      </c>
    </row>
    <row r="23" spans="1:9">
      <c r="E23" s="33"/>
    </row>
    <row r="24" spans="1:9" ht="29.25" customHeight="1">
      <c r="A24" s="1199" t="s">
        <v>648</v>
      </c>
      <c r="B24" s="1199"/>
      <c r="C24" s="1199"/>
      <c r="E24" s="1199" t="s">
        <v>650</v>
      </c>
      <c r="F24" s="1199"/>
      <c r="G24" s="1199"/>
    </row>
    <row r="25" spans="1:9" ht="27" customHeight="1">
      <c r="A25" s="1200" t="s">
        <v>649</v>
      </c>
      <c r="B25" s="1200"/>
      <c r="C25" s="1200"/>
      <c r="E25" s="1200" t="s">
        <v>651</v>
      </c>
      <c r="F25" s="1200"/>
      <c r="G25" s="1200"/>
      <c r="H25" s="1201"/>
      <c r="I25" s="1201"/>
    </row>
    <row r="26" spans="1:9">
      <c r="H26" s="74"/>
      <c r="I26" s="75"/>
    </row>
    <row r="27" spans="1:9" ht="25.5" customHeight="1">
      <c r="A27" s="138" t="s">
        <v>516</v>
      </c>
      <c r="B27" s="138" t="s">
        <v>517</v>
      </c>
      <c r="C27" s="138" t="s">
        <v>518</v>
      </c>
      <c r="E27" s="138" t="s">
        <v>519</v>
      </c>
      <c r="F27" s="138" t="s">
        <v>517</v>
      </c>
      <c r="G27" s="138" t="s">
        <v>518</v>
      </c>
    </row>
    <row r="28" spans="1:9">
      <c r="A28" s="80" t="s">
        <v>851</v>
      </c>
      <c r="B28" s="81">
        <v>7714</v>
      </c>
      <c r="C28" s="81">
        <v>7908</v>
      </c>
      <c r="E28" s="82" t="s">
        <v>1398</v>
      </c>
      <c r="F28" s="81">
        <v>5232</v>
      </c>
      <c r="G28" s="81">
        <v>5366</v>
      </c>
    </row>
    <row r="29" spans="1:9">
      <c r="A29" s="80" t="s">
        <v>1082</v>
      </c>
      <c r="B29" s="81">
        <v>6273</v>
      </c>
      <c r="C29" s="81">
        <v>6390</v>
      </c>
      <c r="E29" s="82" t="s">
        <v>1457</v>
      </c>
      <c r="F29" s="81">
        <v>4990</v>
      </c>
      <c r="G29" s="81">
        <v>5129</v>
      </c>
    </row>
    <row r="30" spans="1:9">
      <c r="A30" s="80" t="s">
        <v>1300</v>
      </c>
      <c r="B30" s="81">
        <v>5674</v>
      </c>
      <c r="C30" s="81">
        <v>5806</v>
      </c>
      <c r="E30" s="82" t="s">
        <v>1560</v>
      </c>
      <c r="F30" s="81">
        <v>4807</v>
      </c>
      <c r="G30" s="81">
        <v>4944</v>
      </c>
    </row>
    <row r="31" spans="1:9">
      <c r="A31" s="80" t="s">
        <v>1397</v>
      </c>
      <c r="B31" s="81">
        <v>5232</v>
      </c>
      <c r="C31" s="81">
        <v>5366</v>
      </c>
      <c r="E31" s="82" t="s">
        <v>1561</v>
      </c>
      <c r="F31" s="81">
        <v>4589</v>
      </c>
      <c r="G31" s="81">
        <v>4727</v>
      </c>
    </row>
    <row r="32" spans="1:9">
      <c r="A32" s="80" t="s">
        <v>1584</v>
      </c>
      <c r="B32" s="81">
        <v>4398</v>
      </c>
      <c r="C32" s="81">
        <v>4539</v>
      </c>
      <c r="E32" s="82" t="s">
        <v>1583</v>
      </c>
      <c r="F32" s="81">
        <v>4398</v>
      </c>
      <c r="G32" s="81">
        <v>4539</v>
      </c>
    </row>
    <row r="33" spans="1:9" ht="15">
      <c r="A33" s="33" t="s">
        <v>515</v>
      </c>
      <c r="E33" s="33"/>
      <c r="F33" s="261"/>
      <c r="G33" s="261"/>
    </row>
    <row r="35" spans="1:9">
      <c r="A35" s="868"/>
    </row>
    <row r="36" spans="1:9">
      <c r="A36" s="869"/>
    </row>
    <row r="37" spans="1:9">
      <c r="A37" s="608"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967</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xr:uid="{00000000-0004-0000-0F00-000000000000}"/>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CCFF"/>
  </sheetPr>
  <dimension ref="A1:F62"/>
  <sheetViews>
    <sheetView showGridLines="0" zoomScaleNormal="100" workbookViewId="0"/>
  </sheetViews>
  <sheetFormatPr defaultColWidth="9.140625" defaultRowHeight="14.25"/>
  <cols>
    <col min="1" max="1" width="54" style="814" customWidth="1"/>
    <col min="2" max="2" width="14.28515625" style="814" bestFit="1" customWidth="1"/>
    <col min="3" max="3" width="12.5703125" style="814" customWidth="1"/>
    <col min="4" max="4" width="13.7109375" style="814" customWidth="1"/>
    <col min="5" max="16384" width="9.140625" style="814"/>
  </cols>
  <sheetData>
    <row r="1" spans="1:4">
      <c r="A1" s="148" t="s">
        <v>920</v>
      </c>
      <c r="B1" s="283"/>
      <c r="C1" s="283"/>
      <c r="D1" s="283"/>
    </row>
    <row r="2" spans="1:4">
      <c r="A2" s="519" t="s">
        <v>921</v>
      </c>
      <c r="B2" s="283"/>
      <c r="C2" s="283"/>
      <c r="D2" s="283"/>
    </row>
    <row r="3" spans="1:4">
      <c r="A3" s="283"/>
      <c r="B3" s="283"/>
      <c r="C3" s="283"/>
      <c r="D3" s="283"/>
    </row>
    <row r="4" spans="1:4">
      <c r="A4" s="283"/>
      <c r="B4" s="283"/>
      <c r="C4" s="283"/>
      <c r="D4" s="13" t="s">
        <v>1381</v>
      </c>
    </row>
    <row r="5" spans="1:4" ht="35.25" customHeight="1">
      <c r="A5" s="1202" t="s">
        <v>299</v>
      </c>
      <c r="B5" s="815" t="s">
        <v>922</v>
      </c>
      <c r="C5" s="1204" t="s">
        <v>337</v>
      </c>
      <c r="D5" s="1204"/>
    </row>
    <row r="6" spans="1:4" ht="22.5">
      <c r="A6" s="1203"/>
      <c r="B6" s="816" t="s">
        <v>1583</v>
      </c>
      <c r="C6" s="817" t="s">
        <v>338</v>
      </c>
      <c r="D6" s="817" t="s">
        <v>339</v>
      </c>
    </row>
    <row r="7" spans="1:4">
      <c r="A7" s="450" t="s">
        <v>923</v>
      </c>
      <c r="B7" s="451">
        <v>1699.47434</v>
      </c>
      <c r="C7" s="452">
        <v>0.62389163542049419</v>
      </c>
      <c r="D7" s="451">
        <v>652.93016</v>
      </c>
    </row>
    <row r="8" spans="1:4">
      <c r="A8" s="450" t="s">
        <v>954</v>
      </c>
      <c r="B8" s="451">
        <v>1117.8950300000001</v>
      </c>
      <c r="C8" s="452">
        <v>-0.25768437705660407</v>
      </c>
      <c r="D8" s="451">
        <v>-388.06145999999995</v>
      </c>
    </row>
    <row r="9" spans="1:4">
      <c r="A9" s="450" t="s">
        <v>955</v>
      </c>
      <c r="B9" s="451">
        <v>392947.34532000008</v>
      </c>
      <c r="C9" s="452">
        <v>0.21748193047926953</v>
      </c>
      <c r="D9" s="451">
        <v>70193.195560000066</v>
      </c>
    </row>
    <row r="10" spans="1:4">
      <c r="A10" s="450" t="s">
        <v>1474</v>
      </c>
      <c r="B10" s="451">
        <v>0</v>
      </c>
      <c r="C10" s="510" t="s">
        <v>139</v>
      </c>
      <c r="D10" s="505" t="s">
        <v>139</v>
      </c>
    </row>
    <row r="11" spans="1:4">
      <c r="A11" s="450" t="s">
        <v>924</v>
      </c>
      <c r="B11" s="451">
        <v>58.645559999999996</v>
      </c>
      <c r="C11" s="452">
        <v>-0.75013174997325371</v>
      </c>
      <c r="D11" s="451">
        <v>-176.06037000000001</v>
      </c>
    </row>
    <row r="12" spans="1:4">
      <c r="A12" s="450" t="s">
        <v>925</v>
      </c>
      <c r="B12" s="451">
        <v>377.09195999999997</v>
      </c>
      <c r="C12" s="452">
        <v>2.4869133011518247</v>
      </c>
      <c r="D12" s="451">
        <v>268.94703999999996</v>
      </c>
    </row>
    <row r="13" spans="1:4">
      <c r="A13" s="450" t="s">
        <v>956</v>
      </c>
      <c r="B13" s="451">
        <v>31986.491700000002</v>
      </c>
      <c r="C13" s="452">
        <v>-0.32585342981925808</v>
      </c>
      <c r="D13" s="451">
        <v>-15460.893059999995</v>
      </c>
    </row>
    <row r="14" spans="1:4" ht="22.5">
      <c r="A14" s="453" t="s">
        <v>957</v>
      </c>
      <c r="B14" s="451">
        <v>58.328229999999998</v>
      </c>
      <c r="C14" s="452">
        <v>-0.32055503939106472</v>
      </c>
      <c r="D14" s="451">
        <v>-27.518650000000008</v>
      </c>
    </row>
    <row r="15" spans="1:4">
      <c r="A15" s="818" t="s">
        <v>926</v>
      </c>
      <c r="B15" s="819">
        <v>428245.27214000007</v>
      </c>
      <c r="C15" s="820">
        <v>0.14754505147107155</v>
      </c>
      <c r="D15" s="819">
        <v>55061.429300000069</v>
      </c>
    </row>
    <row r="16" spans="1:4">
      <c r="A16" s="450" t="s">
        <v>958</v>
      </c>
      <c r="B16" s="451">
        <v>0</v>
      </c>
      <c r="C16" s="452" t="s">
        <v>139</v>
      </c>
      <c r="D16" s="451" t="s">
        <v>139</v>
      </c>
    </row>
    <row r="17" spans="1:4">
      <c r="A17" s="453" t="s">
        <v>959</v>
      </c>
      <c r="B17" s="451">
        <v>22817.79124000001</v>
      </c>
      <c r="C17" s="452">
        <v>6.230175405911402E-2</v>
      </c>
      <c r="D17" s="451">
        <v>1338.2152600000129</v>
      </c>
    </row>
    <row r="18" spans="1:4" ht="22.5">
      <c r="A18" s="453" t="s">
        <v>961</v>
      </c>
      <c r="B18" s="451">
        <v>0</v>
      </c>
      <c r="C18" s="510" t="s">
        <v>139</v>
      </c>
      <c r="D18" s="505" t="s">
        <v>139</v>
      </c>
    </row>
    <row r="19" spans="1:4">
      <c r="A19" s="450" t="s">
        <v>962</v>
      </c>
      <c r="B19" s="451">
        <v>0</v>
      </c>
      <c r="C19" s="510" t="s">
        <v>139</v>
      </c>
      <c r="D19" s="505" t="s">
        <v>139</v>
      </c>
    </row>
    <row r="20" spans="1:4">
      <c r="A20" s="450" t="s">
        <v>1475</v>
      </c>
      <c r="B20" s="451">
        <v>0</v>
      </c>
      <c r="C20" s="510" t="s">
        <v>139</v>
      </c>
      <c r="D20" s="505" t="s">
        <v>139</v>
      </c>
    </row>
    <row r="21" spans="1:4">
      <c r="A21" s="450" t="s">
        <v>1476</v>
      </c>
      <c r="B21" s="451">
        <v>381101.64959000004</v>
      </c>
      <c r="C21" s="510">
        <v>0.14717047081594264</v>
      </c>
      <c r="D21" s="505">
        <v>48891.521030000033</v>
      </c>
    </row>
    <row r="22" spans="1:4">
      <c r="A22" s="450" t="s">
        <v>1477</v>
      </c>
      <c r="B22" s="451">
        <v>0</v>
      </c>
      <c r="C22" s="510" t="s">
        <v>139</v>
      </c>
      <c r="D22" s="505" t="s">
        <v>139</v>
      </c>
    </row>
    <row r="23" spans="1:4">
      <c r="A23" s="450" t="s">
        <v>1478</v>
      </c>
      <c r="B23" s="451">
        <v>0</v>
      </c>
      <c r="C23" s="510" t="s">
        <v>139</v>
      </c>
      <c r="D23" s="505" t="s">
        <v>139</v>
      </c>
    </row>
    <row r="24" spans="1:4">
      <c r="A24" s="450" t="s">
        <v>1479</v>
      </c>
      <c r="B24" s="451">
        <v>0</v>
      </c>
      <c r="C24" s="510" t="s">
        <v>139</v>
      </c>
      <c r="D24" s="505" t="s">
        <v>139</v>
      </c>
    </row>
    <row r="25" spans="1:4">
      <c r="A25" s="450" t="s">
        <v>1480</v>
      </c>
      <c r="B25" s="451">
        <v>1927.8927200000001</v>
      </c>
      <c r="C25" s="510">
        <v>2.5897901443469933</v>
      </c>
      <c r="D25" s="505">
        <v>1390.8438557269892</v>
      </c>
    </row>
    <row r="26" spans="1:4">
      <c r="A26" s="453" t="s">
        <v>963</v>
      </c>
      <c r="B26" s="451">
        <v>22211.641680000001</v>
      </c>
      <c r="C26" s="452">
        <v>0.1792286806114641</v>
      </c>
      <c r="D26" s="451">
        <v>3375.9043500000016</v>
      </c>
    </row>
    <row r="27" spans="1:4" ht="22.5">
      <c r="A27" s="453" t="s">
        <v>964</v>
      </c>
      <c r="B27" s="451">
        <v>186.29691999999997</v>
      </c>
      <c r="C27" s="452">
        <v>0.53517660302733905</v>
      </c>
      <c r="D27" s="451">
        <v>64.94480999999999</v>
      </c>
    </row>
    <row r="28" spans="1:4">
      <c r="A28" s="818" t="s">
        <v>927</v>
      </c>
      <c r="B28" s="819">
        <v>428245.27215000003</v>
      </c>
      <c r="C28" s="820">
        <v>0.14754505148472843</v>
      </c>
      <c r="D28" s="819">
        <v>55061.429305727062</v>
      </c>
    </row>
    <row r="29" spans="1:4">
      <c r="A29" s="450" t="s">
        <v>981</v>
      </c>
      <c r="B29" s="451">
        <v>0</v>
      </c>
      <c r="C29" s="452" t="s">
        <v>139</v>
      </c>
      <c r="D29" s="451" t="s">
        <v>139</v>
      </c>
    </row>
    <row r="30" spans="1:4">
      <c r="A30" s="33" t="s">
        <v>520</v>
      </c>
      <c r="B30" s="821"/>
      <c r="C30" s="821"/>
      <c r="D30" s="822"/>
    </row>
    <row r="31" spans="1:4">
      <c r="A31" s="868"/>
      <c r="B31" s="821"/>
      <c r="C31" s="821"/>
      <c r="D31" s="822"/>
    </row>
    <row r="32" spans="1:4">
      <c r="A32" s="869"/>
      <c r="B32" s="824"/>
      <c r="C32" s="824"/>
      <c r="D32" s="822"/>
    </row>
    <row r="33" spans="1:6">
      <c r="A33" s="869"/>
      <c r="B33" s="824"/>
      <c r="C33" s="824"/>
      <c r="D33" s="822"/>
    </row>
    <row r="34" spans="1:6">
      <c r="A34" s="148" t="s">
        <v>970</v>
      </c>
      <c r="B34" s="824"/>
      <c r="C34" s="824"/>
      <c r="D34" s="822"/>
    </row>
    <row r="35" spans="1:6">
      <c r="A35" s="519" t="s">
        <v>971</v>
      </c>
      <c r="B35" s="824"/>
      <c r="C35" s="824"/>
      <c r="D35" s="822"/>
    </row>
    <row r="36" spans="1:6">
      <c r="A36" s="823"/>
      <c r="B36" s="824"/>
      <c r="C36" s="824"/>
      <c r="D36" s="822"/>
    </row>
    <row r="37" spans="1:6">
      <c r="A37" s="825"/>
      <c r="B37" s="283"/>
      <c r="C37" s="283"/>
      <c r="D37" s="13" t="s">
        <v>1381</v>
      </c>
    </row>
    <row r="38" spans="1:6" ht="40.5" customHeight="1">
      <c r="A38" s="1202" t="s">
        <v>299</v>
      </c>
      <c r="B38" s="815" t="s">
        <v>300</v>
      </c>
      <c r="C38" s="1204" t="s">
        <v>357</v>
      </c>
      <c r="D38" s="1204"/>
    </row>
    <row r="39" spans="1:6" ht="24">
      <c r="A39" s="1205"/>
      <c r="B39" s="816" t="s">
        <v>1585</v>
      </c>
      <c r="C39" s="817" t="s">
        <v>338</v>
      </c>
      <c r="D39" s="817" t="s">
        <v>339</v>
      </c>
    </row>
    <row r="40" spans="1:6">
      <c r="A40" s="79" t="s">
        <v>1483</v>
      </c>
      <c r="B40" s="451">
        <v>16712.036659999801</v>
      </c>
      <c r="C40" s="510" t="s">
        <v>139</v>
      </c>
      <c r="D40" s="505" t="s">
        <v>139</v>
      </c>
    </row>
    <row r="41" spans="1:6">
      <c r="A41" s="79" t="s">
        <v>1484</v>
      </c>
      <c r="B41" s="451">
        <v>-15871.135819999803</v>
      </c>
      <c r="C41" s="510" t="s">
        <v>139</v>
      </c>
      <c r="D41" s="505" t="s">
        <v>139</v>
      </c>
    </row>
    <row r="42" spans="1:6">
      <c r="A42" s="79" t="s">
        <v>1485</v>
      </c>
      <c r="B42" s="451">
        <v>840.90084000000081</v>
      </c>
      <c r="C42" s="510" t="s">
        <v>139</v>
      </c>
      <c r="D42" s="505" t="s">
        <v>139</v>
      </c>
    </row>
    <row r="43" spans="1:6">
      <c r="A43" s="79" t="s">
        <v>1486</v>
      </c>
      <c r="B43" s="451">
        <v>0</v>
      </c>
      <c r="C43" s="510" t="s">
        <v>139</v>
      </c>
      <c r="D43" s="505" t="s">
        <v>139</v>
      </c>
    </row>
    <row r="44" spans="1:6">
      <c r="A44" s="79" t="s">
        <v>1487</v>
      </c>
      <c r="B44" s="509">
        <v>0</v>
      </c>
      <c r="C44" s="510" t="s">
        <v>139</v>
      </c>
      <c r="D44" s="505" t="s">
        <v>139</v>
      </c>
    </row>
    <row r="45" spans="1:6">
      <c r="A45" s="79" t="s">
        <v>1488</v>
      </c>
      <c r="B45" s="509">
        <v>0</v>
      </c>
      <c r="C45" s="510" t="s">
        <v>139</v>
      </c>
      <c r="D45" s="505" t="s">
        <v>139</v>
      </c>
    </row>
    <row r="46" spans="1:6">
      <c r="A46" s="79" t="s">
        <v>1489</v>
      </c>
      <c r="B46" s="509">
        <v>2604.4052000000052</v>
      </c>
      <c r="C46" s="510" t="s">
        <v>139</v>
      </c>
      <c r="D46" s="505" t="s">
        <v>139</v>
      </c>
    </row>
    <row r="47" spans="1:6" ht="22.5">
      <c r="A47" s="79" t="s">
        <v>1490</v>
      </c>
      <c r="B47" s="509">
        <v>-1791.0521399999996</v>
      </c>
      <c r="C47" s="510" t="s">
        <v>139</v>
      </c>
      <c r="D47" s="505" t="s">
        <v>139</v>
      </c>
    </row>
    <row r="48" spans="1:6" ht="22.5">
      <c r="A48" s="79" t="s">
        <v>1491</v>
      </c>
      <c r="B48" s="509">
        <v>0</v>
      </c>
      <c r="C48" s="510" t="s">
        <v>139</v>
      </c>
      <c r="D48" s="505" t="s">
        <v>139</v>
      </c>
      <c r="E48" s="969"/>
      <c r="F48" s="969"/>
    </row>
    <row r="49" spans="1:5">
      <c r="A49" s="79" t="s">
        <v>1492</v>
      </c>
      <c r="B49" s="509">
        <v>0</v>
      </c>
      <c r="C49" s="510" t="s">
        <v>139</v>
      </c>
      <c r="D49" s="505" t="s">
        <v>139</v>
      </c>
    </row>
    <row r="50" spans="1:5">
      <c r="A50" s="79" t="s">
        <v>1493</v>
      </c>
      <c r="B50" s="509">
        <v>1090.0048999999999</v>
      </c>
      <c r="C50" s="826">
        <v>4.8576613189146911E-2</v>
      </c>
      <c r="D50" s="509">
        <v>50.495829999999842</v>
      </c>
    </row>
    <row r="51" spans="1:5">
      <c r="A51" s="79" t="s">
        <v>1494</v>
      </c>
      <c r="B51" s="509">
        <v>-1405.2743800000003</v>
      </c>
      <c r="C51" s="826">
        <v>0.85321206769634395</v>
      </c>
      <c r="D51" s="509">
        <v>8168.2263699999994</v>
      </c>
    </row>
    <row r="52" spans="1:5">
      <c r="A52" s="79" t="s">
        <v>1495</v>
      </c>
      <c r="B52" s="509">
        <v>-2.5200000000000001E-3</v>
      </c>
      <c r="C52" s="510" t="s">
        <v>139</v>
      </c>
      <c r="D52" s="505" t="s">
        <v>139</v>
      </c>
    </row>
    <row r="53" spans="1:5" ht="33.75">
      <c r="A53" s="79" t="s">
        <v>1496</v>
      </c>
      <c r="B53" s="509">
        <v>0</v>
      </c>
      <c r="C53" s="510" t="s">
        <v>139</v>
      </c>
      <c r="D53" s="505" t="s">
        <v>139</v>
      </c>
    </row>
    <row r="54" spans="1:5" ht="22.5">
      <c r="A54" s="79" t="s">
        <v>1497</v>
      </c>
      <c r="B54" s="509">
        <v>1338.9819000000059</v>
      </c>
      <c r="C54" s="826">
        <v>1.1151151581528276</v>
      </c>
      <c r="D54" s="509">
        <v>12970.655100000007</v>
      </c>
    </row>
    <row r="55" spans="1:5">
      <c r="A55" s="79" t="s">
        <v>1498</v>
      </c>
      <c r="B55" s="509">
        <v>0</v>
      </c>
      <c r="C55" s="826">
        <v>1</v>
      </c>
      <c r="D55" s="509">
        <v>8.5381599999999995</v>
      </c>
    </row>
    <row r="56" spans="1:5" ht="22.5">
      <c r="A56" s="79" t="s">
        <v>1499</v>
      </c>
      <c r="B56" s="509">
        <v>1338.9819000000009</v>
      </c>
      <c r="C56" s="826">
        <v>1.1150307205418304</v>
      </c>
      <c r="D56" s="509">
        <v>12979.193260000002</v>
      </c>
    </row>
    <row r="57" spans="1:5">
      <c r="A57" s="79" t="s">
        <v>1500</v>
      </c>
      <c r="B57" s="509">
        <v>0</v>
      </c>
      <c r="C57" s="826" t="s">
        <v>139</v>
      </c>
      <c r="D57" s="509" t="s">
        <v>139</v>
      </c>
    </row>
    <row r="58" spans="1:5" ht="21.75">
      <c r="A58" s="827" t="s">
        <v>960</v>
      </c>
      <c r="B58" s="828">
        <v>1338.9819000000009</v>
      </c>
      <c r="C58" s="829">
        <v>1.1150307205418304</v>
      </c>
      <c r="D58" s="828">
        <v>12979.193260000002</v>
      </c>
    </row>
    <row r="59" spans="1:5">
      <c r="A59" s="33" t="s">
        <v>520</v>
      </c>
    </row>
    <row r="60" spans="1:5">
      <c r="A60" s="868"/>
    </row>
    <row r="61" spans="1:5">
      <c r="A61" s="608" t="s">
        <v>81</v>
      </c>
    </row>
    <row r="62" spans="1:5">
      <c r="E62" s="61" t="s">
        <v>1025</v>
      </c>
    </row>
  </sheetData>
  <mergeCells count="4">
    <mergeCell ref="A5:A6"/>
    <mergeCell ref="C5:D5"/>
    <mergeCell ref="A38:A39"/>
    <mergeCell ref="C38:D38"/>
  </mergeCells>
  <hyperlinks>
    <hyperlink ref="A61" location="'2 Sadržaj'!A1" display="Sadržaj / Contents" xr:uid="{00000000-0004-0000-1000-000000000000}"/>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CCFF"/>
  </sheetPr>
  <dimension ref="A1:H58"/>
  <sheetViews>
    <sheetView showGridLines="0" zoomScaleNormal="100" workbookViewId="0"/>
  </sheetViews>
  <sheetFormatPr defaultColWidth="9.140625" defaultRowHeight="14.25"/>
  <cols>
    <col min="1" max="1" width="57.140625" style="814" customWidth="1"/>
    <col min="2" max="2" width="13.140625" style="814" customWidth="1"/>
    <col min="3" max="3" width="13.42578125" style="814" customWidth="1"/>
    <col min="4" max="4" width="12.85546875" style="814" customWidth="1"/>
    <col min="5" max="5" width="12.7109375" style="814" bestFit="1" customWidth="1"/>
    <col min="6" max="6" width="15.7109375" style="814" bestFit="1" customWidth="1"/>
    <col min="7" max="16384" width="9.140625" style="814"/>
  </cols>
  <sheetData>
    <row r="1" spans="1:8">
      <c r="A1" s="830" t="s">
        <v>973</v>
      </c>
      <c r="B1" s="831"/>
      <c r="C1" s="831"/>
      <c r="D1" s="832"/>
      <c r="E1" s="691" t="s">
        <v>1481</v>
      </c>
    </row>
    <row r="2" spans="1:8">
      <c r="A2" s="519" t="s">
        <v>974</v>
      </c>
      <c r="B2" s="832"/>
      <c r="C2" s="832"/>
      <c r="D2" s="832"/>
      <c r="E2" s="524" t="s">
        <v>1482</v>
      </c>
    </row>
    <row r="3" spans="1:8">
      <c r="A3" s="832"/>
      <c r="B3" s="832"/>
      <c r="C3" s="13" t="s">
        <v>1381</v>
      </c>
      <c r="D3" s="832"/>
    </row>
    <row r="4" spans="1:8" ht="24">
      <c r="A4" s="815" t="s">
        <v>407</v>
      </c>
      <c r="B4" s="844" t="s">
        <v>928</v>
      </c>
      <c r="C4" s="844" t="s">
        <v>929</v>
      </c>
      <c r="D4" s="832"/>
      <c r="E4" s="1066"/>
      <c r="F4" s="1068"/>
      <c r="G4" s="1068"/>
      <c r="H4" s="1069"/>
    </row>
    <row r="5" spans="1:8" ht="15">
      <c r="A5" s="859" t="s">
        <v>972</v>
      </c>
      <c r="B5" s="842">
        <v>18370.339455149624</v>
      </c>
      <c r="C5" s="843">
        <v>5.1348992445918874E-2</v>
      </c>
      <c r="D5" s="1072"/>
      <c r="E5" s="1066"/>
      <c r="F5" s="1067"/>
      <c r="G5" s="1067"/>
      <c r="H5" s="1068"/>
    </row>
    <row r="6" spans="1:8" ht="15">
      <c r="A6" s="79" t="s">
        <v>930</v>
      </c>
      <c r="B6" s="842">
        <v>5813.3182828301251</v>
      </c>
      <c r="C6" s="843">
        <v>1.6249456757157939E-2</v>
      </c>
      <c r="D6" s="1072"/>
      <c r="E6" s="1066"/>
      <c r="F6" s="1067"/>
      <c r="G6" s="1067"/>
      <c r="H6" s="1068"/>
    </row>
    <row r="7" spans="1:8" ht="15">
      <c r="A7" s="79" t="s">
        <v>934</v>
      </c>
      <c r="B7" s="842">
        <v>7177.1599439049996</v>
      </c>
      <c r="C7" s="843">
        <v>2.0061683271694754E-2</v>
      </c>
      <c r="D7" s="1072"/>
      <c r="E7" s="1066"/>
      <c r="F7" s="1067"/>
      <c r="G7" s="1067"/>
      <c r="H7" s="1068"/>
    </row>
    <row r="8" spans="1:8" ht="15">
      <c r="A8" s="79" t="s">
        <v>931</v>
      </c>
      <c r="B8" s="842">
        <v>255898.74266634692</v>
      </c>
      <c r="C8" s="843">
        <v>0.71529122454026872</v>
      </c>
      <c r="D8" s="1072"/>
      <c r="E8" s="43"/>
      <c r="F8" s="1067"/>
      <c r="G8" s="1067"/>
      <c r="H8" s="1069"/>
    </row>
    <row r="9" spans="1:8" ht="15">
      <c r="A9" s="79" t="s">
        <v>932</v>
      </c>
      <c r="B9" s="842">
        <v>164.24794</v>
      </c>
      <c r="C9" s="843">
        <v>4.5910780532438687E-4</v>
      </c>
      <c r="D9" s="1072"/>
      <c r="E9" s="1066"/>
      <c r="F9" s="1067"/>
      <c r="G9" s="1067"/>
      <c r="H9" s="1068"/>
    </row>
    <row r="10" spans="1:8" ht="15">
      <c r="A10" s="79" t="s">
        <v>933</v>
      </c>
      <c r="B10" s="842">
        <v>23510.450619999996</v>
      </c>
      <c r="C10" s="843">
        <v>6.5716692619314246E-2</v>
      </c>
      <c r="D10" s="1072"/>
      <c r="E10" s="1066"/>
      <c r="F10" s="1067"/>
      <c r="G10" s="1067"/>
      <c r="H10" s="1068"/>
    </row>
    <row r="11" spans="1:8" ht="15">
      <c r="A11" s="79" t="s">
        <v>935</v>
      </c>
      <c r="B11" s="842">
        <v>23276.22005</v>
      </c>
      <c r="C11" s="843">
        <v>6.5061968530034472E-2</v>
      </c>
      <c r="D11" s="1072"/>
      <c r="E11" s="1066"/>
      <c r="F11" s="1067"/>
      <c r="G11" s="1067"/>
      <c r="H11" s="1068"/>
    </row>
    <row r="12" spans="1:8" ht="15">
      <c r="A12" s="841" t="s">
        <v>940</v>
      </c>
      <c r="B12" s="842">
        <v>8000.7161752150005</v>
      </c>
      <c r="C12" s="843">
        <v>2.236369749432645E-2</v>
      </c>
      <c r="D12" s="1072"/>
      <c r="E12" s="1066"/>
      <c r="F12" s="1067"/>
      <c r="G12" s="1067"/>
      <c r="H12" s="1068"/>
    </row>
    <row r="13" spans="1:8" ht="15">
      <c r="A13" s="79" t="s">
        <v>936</v>
      </c>
      <c r="B13" s="842">
        <v>15543.42828</v>
      </c>
      <c r="C13" s="843">
        <v>4.3447176535960259E-2</v>
      </c>
      <c r="D13" s="1072"/>
      <c r="E13" s="43"/>
      <c r="F13" s="1067"/>
      <c r="G13" s="1067"/>
      <c r="H13" s="1069"/>
    </row>
    <row r="14" spans="1:8" ht="21.75">
      <c r="A14" s="860" t="s">
        <v>990</v>
      </c>
      <c r="B14" s="861">
        <v>357754.62341344665</v>
      </c>
      <c r="C14" s="862">
        <v>1</v>
      </c>
      <c r="D14" s="1072"/>
      <c r="E14" s="1066"/>
      <c r="F14" s="1067"/>
      <c r="G14" s="1067"/>
      <c r="H14" s="1068"/>
    </row>
    <row r="15" spans="1:8">
      <c r="A15" s="33" t="s">
        <v>520</v>
      </c>
      <c r="B15" s="832"/>
      <c r="C15" s="832"/>
      <c r="D15" s="1072"/>
    </row>
    <row r="16" spans="1:8">
      <c r="A16" s="868"/>
      <c r="B16" s="832"/>
      <c r="C16" s="832"/>
      <c r="D16" s="832"/>
    </row>
    <row r="17" spans="1:5">
      <c r="A17" s="869"/>
      <c r="B17" s="832"/>
      <c r="C17" s="832"/>
      <c r="D17" s="832"/>
    </row>
    <row r="18" spans="1:5">
      <c r="A18" s="869"/>
      <c r="B18" s="832"/>
      <c r="C18" s="832"/>
      <c r="D18" s="832"/>
    </row>
    <row r="19" spans="1:5">
      <c r="A19" s="833" t="s">
        <v>975</v>
      </c>
      <c r="B19" s="832"/>
      <c r="C19" s="832"/>
      <c r="E19" s="691" t="s">
        <v>1562</v>
      </c>
    </row>
    <row r="20" spans="1:5">
      <c r="A20" s="519" t="s">
        <v>976</v>
      </c>
      <c r="B20" s="832"/>
      <c r="C20" s="832"/>
      <c r="E20" s="524" t="s">
        <v>1563</v>
      </c>
    </row>
    <row r="21" spans="1:5">
      <c r="A21" s="832"/>
      <c r="B21" s="13" t="s">
        <v>1381</v>
      </c>
      <c r="C21" s="832"/>
      <c r="D21" s="832"/>
    </row>
    <row r="22" spans="1:5" ht="24">
      <c r="A22" s="847" t="s">
        <v>945</v>
      </c>
      <c r="B22" s="848" t="s">
        <v>946</v>
      </c>
      <c r="C22" s="832"/>
      <c r="D22" s="832"/>
    </row>
    <row r="23" spans="1:5">
      <c r="A23" s="834" t="s">
        <v>937</v>
      </c>
      <c r="B23" s="835">
        <v>13372.049304365131</v>
      </c>
      <c r="C23" s="832"/>
      <c r="D23" s="832"/>
    </row>
    <row r="24" spans="1:5">
      <c r="A24" s="834" t="s">
        <v>938</v>
      </c>
      <c r="B24" s="835">
        <v>19779.334999999999</v>
      </c>
      <c r="C24" s="832"/>
      <c r="D24" s="832"/>
    </row>
    <row r="25" spans="1:5" ht="21.75">
      <c r="A25" s="845" t="s">
        <v>993</v>
      </c>
      <c r="B25" s="837">
        <v>6407.2856956348696</v>
      </c>
      <c r="C25" s="832"/>
      <c r="D25" s="832"/>
    </row>
    <row r="26" spans="1:5">
      <c r="A26" s="834" t="s">
        <v>939</v>
      </c>
      <c r="B26" s="835">
        <v>4457.3497681217104</v>
      </c>
      <c r="C26" s="832"/>
      <c r="D26" s="832"/>
    </row>
    <row r="27" spans="1:5">
      <c r="A27" s="834" t="s">
        <v>949</v>
      </c>
      <c r="B27" s="835">
        <v>19779.334999999999</v>
      </c>
      <c r="C27" s="832"/>
      <c r="D27" s="832"/>
    </row>
    <row r="28" spans="1:5" ht="32.25">
      <c r="A28" s="845" t="s">
        <v>941</v>
      </c>
      <c r="B28" s="837">
        <v>15321.985231878292</v>
      </c>
      <c r="C28" s="832"/>
      <c r="D28" s="832"/>
    </row>
    <row r="29" spans="1:5" ht="22.5">
      <c r="A29" s="846" t="s">
        <v>942</v>
      </c>
      <c r="B29" s="835">
        <v>6131.7937443778619</v>
      </c>
      <c r="C29" s="832"/>
      <c r="D29" s="832"/>
    </row>
    <row r="30" spans="1:5">
      <c r="A30" s="834" t="s">
        <v>949</v>
      </c>
      <c r="B30" s="835">
        <v>19779.334999999999</v>
      </c>
      <c r="C30" s="832"/>
      <c r="D30" s="832"/>
    </row>
    <row r="31" spans="1:5" ht="32.25">
      <c r="A31" s="845" t="s">
        <v>943</v>
      </c>
      <c r="B31" s="837">
        <v>13647.541255622142</v>
      </c>
      <c r="C31" s="832"/>
      <c r="D31" s="832"/>
    </row>
    <row r="32" spans="1:5">
      <c r="A32" s="33" t="s">
        <v>520</v>
      </c>
      <c r="B32" s="832"/>
      <c r="C32" s="832"/>
      <c r="D32" s="832"/>
    </row>
    <row r="33" spans="1:4">
      <c r="A33" s="56" t="s">
        <v>994</v>
      </c>
      <c r="B33" s="832"/>
      <c r="C33" s="832"/>
      <c r="D33" s="832"/>
    </row>
    <row r="34" spans="1:4">
      <c r="A34" s="868"/>
      <c r="B34" s="832"/>
      <c r="C34" s="832"/>
      <c r="D34" s="832"/>
    </row>
    <row r="35" spans="1:4">
      <c r="A35" s="869"/>
    </row>
    <row r="36" spans="1:4">
      <c r="A36" s="869"/>
    </row>
    <row r="37" spans="1:4">
      <c r="A37" s="833" t="s">
        <v>977</v>
      </c>
      <c r="B37" s="832"/>
      <c r="C37" s="832"/>
      <c r="D37" s="832"/>
    </row>
    <row r="38" spans="1:4">
      <c r="A38" s="519" t="s">
        <v>978</v>
      </c>
      <c r="B38" s="832"/>
      <c r="C38" s="832"/>
      <c r="D38" s="832"/>
    </row>
    <row r="39" spans="1:4">
      <c r="A39" s="832"/>
      <c r="C39" s="832"/>
      <c r="D39" s="13" t="s">
        <v>1381</v>
      </c>
    </row>
    <row r="40" spans="1:4" ht="78.75" customHeight="1">
      <c r="A40" s="856" t="s">
        <v>947</v>
      </c>
      <c r="B40" s="856" t="s">
        <v>922</v>
      </c>
      <c r="C40" s="1204" t="s">
        <v>337</v>
      </c>
      <c r="D40" s="1204"/>
    </row>
    <row r="41" spans="1:4" ht="22.5">
      <c r="A41" s="857"/>
      <c r="B41" s="870" t="s">
        <v>1398</v>
      </c>
      <c r="C41" s="858" t="s">
        <v>338</v>
      </c>
      <c r="D41" s="858" t="s">
        <v>339</v>
      </c>
    </row>
    <row r="42" spans="1:4">
      <c r="A42" s="834" t="s">
        <v>948</v>
      </c>
      <c r="B42" s="835">
        <v>1548.4789262724798</v>
      </c>
      <c r="C42" s="838">
        <v>0.30645825499786539</v>
      </c>
      <c r="D42" s="835">
        <v>363.22947773574896</v>
      </c>
    </row>
    <row r="43" spans="1:4">
      <c r="A43" s="834" t="s">
        <v>950</v>
      </c>
      <c r="B43" s="835">
        <v>393.19466321587362</v>
      </c>
      <c r="C43" s="838">
        <v>3.8435863260446679E-2</v>
      </c>
      <c r="D43" s="835">
        <v>14.553403676421711</v>
      </c>
    </row>
    <row r="44" spans="1:4">
      <c r="A44" s="834" t="s">
        <v>951</v>
      </c>
      <c r="B44" s="835">
        <v>256480.32417413231</v>
      </c>
      <c r="C44" s="838">
        <v>0.47173256484999015</v>
      </c>
      <c r="D44" s="835">
        <v>82209.311695533892</v>
      </c>
    </row>
    <row r="45" spans="1:4">
      <c r="A45" s="834" t="s">
        <v>952</v>
      </c>
      <c r="B45" s="835">
        <v>22032.731058464393</v>
      </c>
      <c r="C45" s="838">
        <v>6.1370399283521282E-2</v>
      </c>
      <c r="D45" s="835">
        <v>1273.9732550268757</v>
      </c>
    </row>
    <row r="46" spans="1:4">
      <c r="A46" s="834" t="s">
        <v>953</v>
      </c>
      <c r="B46" s="835">
        <v>46168.905796005041</v>
      </c>
      <c r="C46" s="838">
        <v>0.38559070461133205</v>
      </c>
      <c r="D46" s="835">
        <v>12848.167108633619</v>
      </c>
    </row>
    <row r="47" spans="1:4">
      <c r="A47" s="836" t="s">
        <v>965</v>
      </c>
      <c r="B47" s="839">
        <v>326623.63461809012</v>
      </c>
      <c r="C47" s="840">
        <v>0.42063148317924903</v>
      </c>
      <c r="D47" s="839">
        <v>96709.234940606548</v>
      </c>
    </row>
    <row r="48" spans="1:4">
      <c r="A48" s="33" t="s">
        <v>520</v>
      </c>
    </row>
    <row r="49" spans="1:5">
      <c r="E49" s="814" t="s">
        <v>944</v>
      </c>
    </row>
    <row r="50" spans="1:5">
      <c r="A50" s="868"/>
    </row>
    <row r="51" spans="1:5">
      <c r="A51" s="869"/>
    </row>
    <row r="54" spans="1:5">
      <c r="A54" s="608" t="s">
        <v>81</v>
      </c>
    </row>
    <row r="58" spans="1:5">
      <c r="E58" s="61" t="s">
        <v>1026</v>
      </c>
    </row>
  </sheetData>
  <mergeCells count="1">
    <mergeCell ref="C40:D40"/>
  </mergeCells>
  <hyperlinks>
    <hyperlink ref="A54" location="'2 Sadržaj'!A1" display="Sadržaj / Contents" xr:uid="{00000000-0004-0000-1100-000000000000}"/>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99FF"/>
  </sheetPr>
  <dimension ref="A1:S114"/>
  <sheetViews>
    <sheetView showGridLines="0" topLeftCell="A4" zoomScaleNormal="100" workbookViewId="0">
      <selection activeCell="A4" sqref="A4"/>
    </sheetView>
  </sheetViews>
  <sheetFormatPr defaultRowHeight="15"/>
  <cols>
    <col min="1" max="1" width="39.140625" customWidth="1"/>
    <col min="2" max="2" width="23.28515625" style="261" bestFit="1" customWidth="1"/>
    <col min="3" max="4" width="11" bestFit="1" customWidth="1"/>
    <col min="5" max="5" width="10.7109375" customWidth="1"/>
    <col min="6" max="9" width="10" customWidth="1"/>
    <col min="10" max="10" width="10.85546875" customWidth="1"/>
    <col min="11" max="14" width="10" customWidth="1"/>
    <col min="15" max="15" width="10.85546875" customWidth="1"/>
    <col min="16" max="16" width="7.7109375" bestFit="1" customWidth="1"/>
    <col min="17" max="17" width="11.42578125" customWidth="1"/>
  </cols>
  <sheetData>
    <row r="1" spans="1:19" ht="18">
      <c r="A1" s="591" t="s">
        <v>87</v>
      </c>
      <c r="B1" s="591"/>
      <c r="C1" s="540"/>
      <c r="D1" s="540"/>
      <c r="E1" s="197"/>
      <c r="F1" s="197"/>
      <c r="G1" s="197"/>
      <c r="H1" s="197"/>
      <c r="I1" s="197"/>
      <c r="J1" s="197"/>
      <c r="K1" s="197"/>
      <c r="L1" s="197"/>
      <c r="M1" s="197"/>
      <c r="N1" s="197"/>
      <c r="O1" s="197"/>
      <c r="P1" s="197"/>
      <c r="Q1" s="197"/>
    </row>
    <row r="2" spans="1:19" ht="18">
      <c r="A2" s="592" t="s">
        <v>88</v>
      </c>
      <c r="B2" s="592"/>
      <c r="C2" s="540"/>
      <c r="D2" s="540"/>
      <c r="E2" s="197"/>
      <c r="F2" s="197"/>
      <c r="G2" s="197"/>
      <c r="H2" s="197"/>
      <c r="I2" s="197"/>
      <c r="J2" s="197"/>
      <c r="K2" s="197"/>
      <c r="L2" s="197"/>
      <c r="M2" s="197"/>
      <c r="N2" s="197"/>
      <c r="O2" s="197"/>
      <c r="P2" s="197"/>
      <c r="Q2" s="197"/>
    </row>
    <row r="3" spans="1:19" s="261" customFormat="1" ht="18">
      <c r="A3" s="541"/>
      <c r="B3" s="541"/>
      <c r="C3" s="540"/>
      <c r="D3" s="540"/>
      <c r="E3" s="197"/>
      <c r="F3" s="197"/>
      <c r="G3" s="197"/>
      <c r="H3" s="197"/>
      <c r="I3" s="197"/>
      <c r="J3" s="197"/>
      <c r="K3" s="197"/>
      <c r="L3" s="197"/>
      <c r="M3" s="197"/>
      <c r="N3" s="197"/>
      <c r="O3" s="197"/>
      <c r="P3" s="197"/>
      <c r="Q3" s="197"/>
    </row>
    <row r="4" spans="1:19" ht="12.6" customHeight="1">
      <c r="A4" s="148" t="s">
        <v>1666</v>
      </c>
      <c r="B4" s="148"/>
    </row>
    <row r="5" spans="1:19" ht="12.75" customHeight="1">
      <c r="A5" s="519" t="s">
        <v>1667</v>
      </c>
      <c r="B5" s="519"/>
      <c r="I5" s="52"/>
      <c r="K5" s="52"/>
    </row>
    <row r="6" spans="1:19" ht="12.75" customHeight="1">
      <c r="N6" s="974"/>
      <c r="O6" s="974"/>
      <c r="P6" s="974"/>
      <c r="Q6" s="24" t="s">
        <v>1399</v>
      </c>
    </row>
    <row r="7" spans="1:19" ht="24" customHeight="1">
      <c r="A7" s="949"/>
      <c r="B7" s="948"/>
      <c r="C7" s="1206" t="s">
        <v>509</v>
      </c>
      <c r="D7" s="1206"/>
      <c r="E7" s="1206"/>
      <c r="F7" s="1206"/>
      <c r="G7" s="1206"/>
      <c r="H7" s="1206" t="s">
        <v>510</v>
      </c>
      <c r="I7" s="1206"/>
      <c r="J7" s="1206"/>
      <c r="K7" s="1206"/>
      <c r="L7" s="1206"/>
      <c r="M7" s="1206" t="s">
        <v>511</v>
      </c>
      <c r="N7" s="1206"/>
      <c r="O7" s="1206"/>
      <c r="P7" s="1206"/>
      <c r="Q7" s="1206"/>
    </row>
    <row r="8" spans="1:19" ht="48" customHeight="1">
      <c r="A8" s="948" t="s">
        <v>1276</v>
      </c>
      <c r="B8" s="948" t="s">
        <v>1277</v>
      </c>
      <c r="C8" s="1207" t="s">
        <v>1410</v>
      </c>
      <c r="D8" s="1207"/>
      <c r="E8" s="1207"/>
      <c r="F8" s="1207" t="s">
        <v>512</v>
      </c>
      <c r="G8" s="1207"/>
      <c r="H8" s="1207" t="s">
        <v>1410</v>
      </c>
      <c r="I8" s="1207"/>
      <c r="J8" s="1207"/>
      <c r="K8" s="1207" t="s">
        <v>513</v>
      </c>
      <c r="L8" s="1207"/>
      <c r="M8" s="1207" t="s">
        <v>1410</v>
      </c>
      <c r="N8" s="1207"/>
      <c r="O8" s="1207"/>
      <c r="P8" s="1207" t="s">
        <v>513</v>
      </c>
      <c r="Q8" s="1207"/>
    </row>
    <row r="9" spans="1:19" ht="48">
      <c r="A9" s="949"/>
      <c r="B9" s="948"/>
      <c r="C9" s="793" t="s">
        <v>1668</v>
      </c>
      <c r="D9" s="793" t="s">
        <v>1669</v>
      </c>
      <c r="E9" s="380" t="s">
        <v>1670</v>
      </c>
      <c r="F9" s="793" t="s">
        <v>1668</v>
      </c>
      <c r="G9" s="793" t="s">
        <v>1669</v>
      </c>
      <c r="H9" s="793" t="s">
        <v>1668</v>
      </c>
      <c r="I9" s="793" t="s">
        <v>1669</v>
      </c>
      <c r="J9" s="1100" t="s">
        <v>1670</v>
      </c>
      <c r="K9" s="793" t="s">
        <v>1668</v>
      </c>
      <c r="L9" s="793" t="s">
        <v>1669</v>
      </c>
      <c r="M9" s="793" t="s">
        <v>1668</v>
      </c>
      <c r="N9" s="793" t="s">
        <v>1669</v>
      </c>
      <c r="O9" s="1100" t="s">
        <v>1670</v>
      </c>
      <c r="P9" s="793" t="s">
        <v>1668</v>
      </c>
      <c r="Q9" s="793" t="s">
        <v>1669</v>
      </c>
    </row>
    <row r="10" spans="1:19">
      <c r="A10" s="83" t="s">
        <v>1626</v>
      </c>
      <c r="B10" s="83" t="s">
        <v>1627</v>
      </c>
      <c r="C10" s="84">
        <v>80801.117060000004</v>
      </c>
      <c r="D10" s="84">
        <v>97254.857940000002</v>
      </c>
      <c r="E10" s="85">
        <v>120.36325917101126</v>
      </c>
      <c r="F10" s="86">
        <v>0.14082491049299101</v>
      </c>
      <c r="G10" s="87">
        <v>0.15127082194044403</v>
      </c>
      <c r="H10" s="84">
        <v>0</v>
      </c>
      <c r="I10" s="84">
        <v>0</v>
      </c>
      <c r="J10" s="85">
        <v>0</v>
      </c>
      <c r="K10" s="86">
        <v>0</v>
      </c>
      <c r="L10" s="87">
        <v>0</v>
      </c>
      <c r="M10" s="84">
        <v>80801.117060000004</v>
      </c>
      <c r="N10" s="84">
        <v>97254.857940000002</v>
      </c>
      <c r="O10" s="88">
        <v>120.36325917101126</v>
      </c>
      <c r="P10" s="89">
        <v>0.11587638297614693</v>
      </c>
      <c r="Q10" s="87">
        <v>0.12521184573943939</v>
      </c>
      <c r="R10" s="63"/>
    </row>
    <row r="11" spans="1:19">
      <c r="A11" s="83" t="s">
        <v>1628</v>
      </c>
      <c r="B11" s="83" t="s">
        <v>1629</v>
      </c>
      <c r="C11" s="84">
        <v>6210.5139100000006</v>
      </c>
      <c r="D11" s="84">
        <v>6698.6234400000003</v>
      </c>
      <c r="E11" s="85">
        <v>107.85940643678551</v>
      </c>
      <c r="F11" s="86">
        <v>1.0824046712643623E-2</v>
      </c>
      <c r="G11" s="87">
        <v>1.0419081319963159E-2</v>
      </c>
      <c r="H11" s="84">
        <v>17847.57979</v>
      </c>
      <c r="I11" s="84">
        <v>17628.257559999998</v>
      </c>
      <c r="J11" s="85">
        <v>98.771137417058156</v>
      </c>
      <c r="K11" s="86">
        <v>0.14447458757974008</v>
      </c>
      <c r="L11" s="87">
        <v>0.13174717703825101</v>
      </c>
      <c r="M11" s="84">
        <v>24058.093699999998</v>
      </c>
      <c r="N11" s="84">
        <v>24326.881000000001</v>
      </c>
      <c r="O11" s="88">
        <v>101.11724271819594</v>
      </c>
      <c r="P11" s="89">
        <v>3.4501563600749893E-2</v>
      </c>
      <c r="Q11" s="87">
        <v>3.1319912810657685E-2</v>
      </c>
      <c r="R11" s="63"/>
      <c r="S11" s="261"/>
    </row>
    <row r="12" spans="1:19">
      <c r="A12" s="83" t="s">
        <v>1630</v>
      </c>
      <c r="B12" s="83" t="s">
        <v>1631</v>
      </c>
      <c r="C12" s="84">
        <v>59471.276389999999</v>
      </c>
      <c r="D12" s="84">
        <v>65626.025859999994</v>
      </c>
      <c r="E12" s="85">
        <v>110.34911278789185</v>
      </c>
      <c r="F12" s="86">
        <v>0.10365001721828521</v>
      </c>
      <c r="G12" s="87">
        <v>0.10207513622251695</v>
      </c>
      <c r="H12" s="84">
        <v>16820.146559999997</v>
      </c>
      <c r="I12" s="84">
        <v>16782.476979999999</v>
      </c>
      <c r="J12" s="85">
        <v>99.776044876507925</v>
      </c>
      <c r="K12" s="86">
        <v>0.13615760601044402</v>
      </c>
      <c r="L12" s="87">
        <v>0.12542612100480521</v>
      </c>
      <c r="M12" s="84">
        <v>76291.422950000007</v>
      </c>
      <c r="N12" s="84">
        <v>82408.502840000001</v>
      </c>
      <c r="O12" s="88">
        <v>108.01804403885482</v>
      </c>
      <c r="P12" s="89">
        <v>0.10940905850329845</v>
      </c>
      <c r="Q12" s="87">
        <v>0.10609774116976343</v>
      </c>
      <c r="R12" s="63"/>
      <c r="S12" s="261"/>
    </row>
    <row r="13" spans="1:19">
      <c r="A13" s="83" t="s">
        <v>1632</v>
      </c>
      <c r="B13" s="83" t="s">
        <v>1633</v>
      </c>
      <c r="C13" s="84">
        <v>168056.95463999998</v>
      </c>
      <c r="D13" s="84">
        <v>177296.2782</v>
      </c>
      <c r="E13" s="85">
        <v>105.49773353908016</v>
      </c>
      <c r="F13" s="86">
        <v>0.2928994852549956</v>
      </c>
      <c r="G13" s="87">
        <v>0.27576775390327229</v>
      </c>
      <c r="H13" s="84">
        <v>14146.28075</v>
      </c>
      <c r="I13" s="84">
        <v>19207.536550000001</v>
      </c>
      <c r="J13" s="85">
        <v>135.77799627651248</v>
      </c>
      <c r="K13" s="87">
        <v>0.11451289761363584</v>
      </c>
      <c r="L13" s="87">
        <v>0.14355013305816069</v>
      </c>
      <c r="M13" s="84">
        <v>182203.23538999999</v>
      </c>
      <c r="N13" s="84">
        <v>196503.81474999999</v>
      </c>
      <c r="O13" s="88">
        <v>107.84869672011592</v>
      </c>
      <c r="P13" s="89">
        <v>0.26129653464898134</v>
      </c>
      <c r="Q13" s="87">
        <v>0.25299101619034636</v>
      </c>
      <c r="R13" s="63"/>
      <c r="S13" s="261"/>
    </row>
    <row r="14" spans="1:19">
      <c r="A14" s="83" t="s">
        <v>1634</v>
      </c>
      <c r="B14" s="83" t="s">
        <v>1635</v>
      </c>
      <c r="C14" s="84">
        <v>87921.563280000002</v>
      </c>
      <c r="D14" s="84">
        <v>97774.001499999998</v>
      </c>
      <c r="E14" s="85">
        <v>111.20594067307852</v>
      </c>
      <c r="F14" s="86">
        <v>0.15323484043068059</v>
      </c>
      <c r="G14" s="87">
        <v>0.15207830112132706</v>
      </c>
      <c r="H14" s="84">
        <v>0</v>
      </c>
      <c r="I14" s="84">
        <v>0</v>
      </c>
      <c r="J14" s="85">
        <v>0</v>
      </c>
      <c r="K14" s="86">
        <v>0</v>
      </c>
      <c r="L14" s="87">
        <v>0</v>
      </c>
      <c r="M14" s="84">
        <v>87921.563280000002</v>
      </c>
      <c r="N14" s="84">
        <v>97774.001499999998</v>
      </c>
      <c r="O14" s="88">
        <v>111.20594067307852</v>
      </c>
      <c r="P14" s="89">
        <v>0.12608777092684934</v>
      </c>
      <c r="Q14" s="87">
        <v>0.12588022287481546</v>
      </c>
      <c r="R14" s="63"/>
      <c r="S14" s="261"/>
    </row>
    <row r="15" spans="1:19">
      <c r="A15" s="83" t="s">
        <v>1636</v>
      </c>
      <c r="B15" s="83" t="s">
        <v>1637</v>
      </c>
      <c r="C15" s="84">
        <v>36366.625260000001</v>
      </c>
      <c r="D15" s="84">
        <v>44741.426740000003</v>
      </c>
      <c r="E15" s="85">
        <v>123.02881122492147</v>
      </c>
      <c r="F15" s="86">
        <v>6.3381880517428144E-2</v>
      </c>
      <c r="G15" s="87">
        <v>6.9591098492205156E-2</v>
      </c>
      <c r="H15" s="84">
        <v>14565.18773</v>
      </c>
      <c r="I15" s="84">
        <v>15587.622369999999</v>
      </c>
      <c r="J15" s="85">
        <v>107.01971480871535</v>
      </c>
      <c r="K15" s="86">
        <v>0.11790391274744599</v>
      </c>
      <c r="L15" s="87">
        <v>0.1164962127990256</v>
      </c>
      <c r="M15" s="84">
        <v>50931.812989999999</v>
      </c>
      <c r="N15" s="84">
        <v>60329.04911</v>
      </c>
      <c r="O15" s="88">
        <v>118.45062166124944</v>
      </c>
      <c r="P15" s="89">
        <v>7.3040998471794336E-2</v>
      </c>
      <c r="Q15" s="87">
        <v>7.7671303529420213E-2</v>
      </c>
      <c r="R15" s="63"/>
      <c r="S15" s="261"/>
    </row>
    <row r="16" spans="1:19">
      <c r="A16" s="83" t="s">
        <v>1638</v>
      </c>
      <c r="B16" s="83" t="s">
        <v>1639</v>
      </c>
      <c r="C16" s="84">
        <v>10210.28865</v>
      </c>
      <c r="D16" s="84">
        <v>15157.979509999999</v>
      </c>
      <c r="E16" s="85">
        <v>148.45789408705892</v>
      </c>
      <c r="F16" s="86">
        <v>1.7795087958699218E-2</v>
      </c>
      <c r="G16" s="87">
        <v>2.3576817323086502E-2</v>
      </c>
      <c r="H16" s="84">
        <v>11015.142179999999</v>
      </c>
      <c r="I16" s="84">
        <v>14800.789630000001</v>
      </c>
      <c r="J16" s="85">
        <v>134.36766759918484</v>
      </c>
      <c r="K16" s="86">
        <v>8.9166606470607576E-2</v>
      </c>
      <c r="L16" s="87">
        <v>0.1106157114537598</v>
      </c>
      <c r="M16" s="84">
        <v>21225.430829999998</v>
      </c>
      <c r="N16" s="84">
        <v>29958.76914</v>
      </c>
      <c r="O16" s="88">
        <v>141.14563506365351</v>
      </c>
      <c r="P16" s="89">
        <v>3.0439259272423677E-2</v>
      </c>
      <c r="Q16" s="87">
        <v>3.8570749673146429E-2</v>
      </c>
      <c r="R16" s="63"/>
      <c r="S16" s="261"/>
    </row>
    <row r="17" spans="1:19">
      <c r="A17" s="83" t="s">
        <v>1640</v>
      </c>
      <c r="B17" s="83" t="s">
        <v>1641</v>
      </c>
      <c r="C17" s="84">
        <v>0</v>
      </c>
      <c r="D17" s="84">
        <v>0</v>
      </c>
      <c r="E17" s="85">
        <v>0</v>
      </c>
      <c r="F17" s="86">
        <v>0</v>
      </c>
      <c r="G17" s="87">
        <v>0</v>
      </c>
      <c r="H17" s="84">
        <v>3604.5269500000004</v>
      </c>
      <c r="I17" s="84">
        <v>4269.1844000000001</v>
      </c>
      <c r="J17" s="85">
        <v>118.43951950477162</v>
      </c>
      <c r="K17" s="86">
        <v>2.9178328414763088E-2</v>
      </c>
      <c r="L17" s="87">
        <v>3.1906329428269341E-2</v>
      </c>
      <c r="M17" s="84">
        <v>3604.5269500000004</v>
      </c>
      <c r="N17" s="84">
        <v>4269.1844000000001</v>
      </c>
      <c r="O17" s="88">
        <v>118.43951950477162</v>
      </c>
      <c r="P17" s="89">
        <v>5.1692298386900896E-3</v>
      </c>
      <c r="Q17" s="87">
        <v>5.49640881544247E-3</v>
      </c>
      <c r="R17" s="63"/>
      <c r="S17" s="261"/>
    </row>
    <row r="18" spans="1:19">
      <c r="A18" s="83" t="s">
        <v>1642</v>
      </c>
      <c r="B18" s="83" t="s">
        <v>1643</v>
      </c>
      <c r="C18" s="84">
        <v>17077.22666</v>
      </c>
      <c r="D18" s="84">
        <v>21565.33354</v>
      </c>
      <c r="E18" s="85">
        <v>126.28123974317502</v>
      </c>
      <c r="F18" s="86">
        <v>2.9763188967761773E-2</v>
      </c>
      <c r="G18" s="87">
        <v>3.3542856358169754E-2</v>
      </c>
      <c r="H18" s="84">
        <v>0</v>
      </c>
      <c r="I18" s="84">
        <v>0</v>
      </c>
      <c r="J18" s="85">
        <v>0</v>
      </c>
      <c r="K18" s="86">
        <v>0</v>
      </c>
      <c r="L18" s="87">
        <v>0</v>
      </c>
      <c r="M18" s="84">
        <v>17077.22666</v>
      </c>
      <c r="N18" s="84">
        <v>21565.33354</v>
      </c>
      <c r="O18" s="88">
        <v>126.28123974317502</v>
      </c>
      <c r="P18" s="89">
        <v>2.449034529009303E-2</v>
      </c>
      <c r="Q18" s="87">
        <v>2.7764527898399789E-2</v>
      </c>
      <c r="R18" s="63"/>
      <c r="S18" s="261"/>
    </row>
    <row r="19" spans="1:19">
      <c r="A19" s="83" t="s">
        <v>1644</v>
      </c>
      <c r="B19" s="83" t="s">
        <v>1645</v>
      </c>
      <c r="C19" s="84">
        <v>1040.8313599999999</v>
      </c>
      <c r="D19" s="84">
        <v>959.19864000000007</v>
      </c>
      <c r="E19" s="85">
        <v>92.156969597841496</v>
      </c>
      <c r="F19" s="86">
        <v>1.8140217418214251E-3</v>
      </c>
      <c r="G19" s="87">
        <v>1.4919436391184972E-3</v>
      </c>
      <c r="H19" s="84">
        <v>0</v>
      </c>
      <c r="I19" s="84">
        <v>0</v>
      </c>
      <c r="J19" s="85">
        <v>0</v>
      </c>
      <c r="K19" s="86">
        <v>0</v>
      </c>
      <c r="L19" s="87">
        <v>0</v>
      </c>
      <c r="M19" s="84">
        <v>1040.8313599999999</v>
      </c>
      <c r="N19" s="84">
        <v>959.19864000000007</v>
      </c>
      <c r="O19" s="88">
        <v>92.156969597841496</v>
      </c>
      <c r="P19" s="89">
        <v>1.4926498255634863E-3</v>
      </c>
      <c r="Q19" s="87">
        <v>1.2349309298179832E-3</v>
      </c>
      <c r="R19" s="63"/>
      <c r="S19" s="261"/>
    </row>
    <row r="20" spans="1:19">
      <c r="A20" s="83" t="s">
        <v>1646</v>
      </c>
      <c r="B20" s="83" t="s">
        <v>1647</v>
      </c>
      <c r="C20" s="84">
        <v>2036.50296</v>
      </c>
      <c r="D20" s="84">
        <v>2474.4644800000001</v>
      </c>
      <c r="E20" s="85">
        <v>121.50556756372208</v>
      </c>
      <c r="F20" s="86">
        <v>3.5493364138487224E-3</v>
      </c>
      <c r="G20" s="87">
        <v>3.8487977226079675E-3</v>
      </c>
      <c r="H20" s="84">
        <v>12375.893689999999</v>
      </c>
      <c r="I20" s="84">
        <v>13222.20218</v>
      </c>
      <c r="J20" s="85">
        <v>106.83836263625824</v>
      </c>
      <c r="K20" s="86">
        <v>0.1001817701801381</v>
      </c>
      <c r="L20" s="87">
        <v>9.8817923751960912E-2</v>
      </c>
      <c r="M20" s="84">
        <v>14412.396650000001</v>
      </c>
      <c r="N20" s="84">
        <v>15696.666660000001</v>
      </c>
      <c r="O20" s="88">
        <v>108.9108705594777</v>
      </c>
      <c r="P20" s="89">
        <v>2.0668729029815432E-2</v>
      </c>
      <c r="Q20" s="87">
        <v>2.0208847620422746E-2</v>
      </c>
      <c r="R20" s="63"/>
      <c r="S20" s="261"/>
    </row>
    <row r="21" spans="1:19">
      <c r="A21" s="83" t="s">
        <v>1648</v>
      </c>
      <c r="B21" s="83" t="s">
        <v>1649</v>
      </c>
      <c r="C21" s="84">
        <v>34580.960880000006</v>
      </c>
      <c r="D21" s="84">
        <v>34163.815590000006</v>
      </c>
      <c r="E21" s="85">
        <v>98.793713999308636</v>
      </c>
      <c r="F21" s="86">
        <v>6.0269720244974345E-2</v>
      </c>
      <c r="G21" s="87">
        <v>5.3138615123055066E-2</v>
      </c>
      <c r="H21" s="84">
        <v>3340.11697</v>
      </c>
      <c r="I21" s="84">
        <v>3410.3962299999998</v>
      </c>
      <c r="J21" s="85">
        <v>102.10409577362796</v>
      </c>
      <c r="K21" s="85">
        <v>2.7037952898197468E-2</v>
      </c>
      <c r="L21" s="87">
        <v>2.548805940434613E-2</v>
      </c>
      <c r="M21" s="84">
        <v>37921.077850000001</v>
      </c>
      <c r="N21" s="84">
        <v>37574.211819999997</v>
      </c>
      <c r="O21" s="88">
        <v>99.085294908092905</v>
      </c>
      <c r="P21" s="89">
        <v>5.4382383557295869E-2</v>
      </c>
      <c r="Q21" s="87">
        <v>4.8375335832472041E-2</v>
      </c>
      <c r="R21" s="63"/>
      <c r="S21" s="261"/>
    </row>
    <row r="22" spans="1:19">
      <c r="A22" s="83" t="s">
        <v>1650</v>
      </c>
      <c r="B22" s="83" t="s">
        <v>1651</v>
      </c>
      <c r="C22" s="84">
        <v>31066.322110000001</v>
      </c>
      <c r="D22" s="84">
        <v>36038.222729999994</v>
      </c>
      <c r="E22" s="85">
        <v>116.00414945288802</v>
      </c>
      <c r="F22" s="86">
        <v>5.4144202328768862E-2</v>
      </c>
      <c r="G22" s="87">
        <v>5.605407985895302E-2</v>
      </c>
      <c r="H22" s="84">
        <v>9136.0115600000008</v>
      </c>
      <c r="I22" s="84">
        <v>10538.19247</v>
      </c>
      <c r="J22" s="85">
        <v>115.34784518157942</v>
      </c>
      <c r="K22" s="85">
        <v>7.3955209489764542E-2</v>
      </c>
      <c r="L22" s="87">
        <v>7.8758612658269653E-2</v>
      </c>
      <c r="M22" s="84">
        <v>40202.33367</v>
      </c>
      <c r="N22" s="84">
        <v>46576.415200000003</v>
      </c>
      <c r="O22" s="88">
        <v>115.85500379734547</v>
      </c>
      <c r="P22" s="89">
        <v>5.7653918440515262E-2</v>
      </c>
      <c r="Q22" s="87">
        <v>5.9965322438868811E-2</v>
      </c>
      <c r="R22" s="63"/>
      <c r="S22" s="261"/>
    </row>
    <row r="23" spans="1:19">
      <c r="A23" s="83" t="s">
        <v>1652</v>
      </c>
      <c r="B23" s="83" t="s">
        <v>1653</v>
      </c>
      <c r="C23" s="84">
        <v>38929.874830000001</v>
      </c>
      <c r="D23" s="84">
        <v>43168.589169999999</v>
      </c>
      <c r="E23" s="85">
        <v>110.88807595326142</v>
      </c>
      <c r="F23" s="86">
        <v>6.7849261717101469E-2</v>
      </c>
      <c r="G23" s="87">
        <v>6.7144696975280471E-2</v>
      </c>
      <c r="H23" s="84">
        <v>20683.502039999999</v>
      </c>
      <c r="I23" s="84">
        <v>18357.024989999998</v>
      </c>
      <c r="J23" s="85">
        <v>88.752015758739461</v>
      </c>
      <c r="K23" s="85">
        <v>0.1674311285952633</v>
      </c>
      <c r="L23" s="87">
        <v>0.1371937194031517</v>
      </c>
      <c r="M23" s="84">
        <v>59613.37687</v>
      </c>
      <c r="N23" s="84">
        <v>61525.614159999997</v>
      </c>
      <c r="O23" s="88">
        <v>103.20773187227768</v>
      </c>
      <c r="P23" s="89">
        <v>8.5491175617782966E-2</v>
      </c>
      <c r="Q23" s="87">
        <v>7.9211834476987236E-2</v>
      </c>
      <c r="R23" s="63"/>
      <c r="S23" s="261"/>
    </row>
    <row r="24" spans="1:19" s="261" customFormat="1">
      <c r="A24" s="83" t="s">
        <v>1654</v>
      </c>
      <c r="B24" s="83" t="s">
        <v>1655</v>
      </c>
      <c r="C24" s="84">
        <v>0</v>
      </c>
      <c r="D24" s="84">
        <v>0</v>
      </c>
      <c r="E24" s="85">
        <v>0</v>
      </c>
      <c r="F24" s="86">
        <v>0</v>
      </c>
      <c r="G24" s="87">
        <v>0</v>
      </c>
      <c r="H24" s="84">
        <v>0</v>
      </c>
      <c r="I24" s="84">
        <v>0</v>
      </c>
      <c r="J24" s="85">
        <v>0</v>
      </c>
      <c r="K24" s="85">
        <v>0</v>
      </c>
      <c r="L24" s="87">
        <v>0</v>
      </c>
      <c r="M24" s="84">
        <v>0</v>
      </c>
      <c r="N24" s="84">
        <v>0</v>
      </c>
      <c r="O24" s="88">
        <v>0</v>
      </c>
      <c r="P24" s="89">
        <v>0</v>
      </c>
      <c r="Q24" s="87">
        <v>0</v>
      </c>
      <c r="R24" s="63"/>
    </row>
    <row r="25" spans="1:19" ht="18.75" customHeight="1">
      <c r="A25" s="1085" t="s">
        <v>514</v>
      </c>
      <c r="B25" s="381"/>
      <c r="C25" s="382">
        <v>573770.05799</v>
      </c>
      <c r="D25" s="382">
        <v>642918.81734000007</v>
      </c>
      <c r="E25" s="383">
        <v>112.05165002723186</v>
      </c>
      <c r="F25" s="384">
        <v>1</v>
      </c>
      <c r="G25" s="385">
        <v>1</v>
      </c>
      <c r="H25" s="386">
        <v>123534.38821999999</v>
      </c>
      <c r="I25" s="382">
        <v>133803.68336</v>
      </c>
      <c r="J25" s="383">
        <v>108.31290403260962</v>
      </c>
      <c r="K25" s="384">
        <v>1</v>
      </c>
      <c r="L25" s="385">
        <v>1</v>
      </c>
      <c r="M25" s="387">
        <v>697304.44620999997</v>
      </c>
      <c r="N25" s="388">
        <v>776722.50069999998</v>
      </c>
      <c r="O25" s="389">
        <v>111.38929414858234</v>
      </c>
      <c r="P25" s="390">
        <v>1</v>
      </c>
      <c r="Q25" s="385">
        <v>1</v>
      </c>
      <c r="S25" s="261" t="str">
        <f t="shared" ref="S25:S26" si="0">IF(A25=R25,"OK","")</f>
        <v/>
      </c>
    </row>
    <row r="26" spans="1:19" ht="12.75" customHeight="1">
      <c r="A26" s="33" t="s">
        <v>515</v>
      </c>
      <c r="B26" s="33"/>
      <c r="S26" s="261" t="str">
        <f t="shared" si="0"/>
        <v/>
      </c>
    </row>
    <row r="27" spans="1:19" ht="12.75" customHeight="1">
      <c r="N27" s="76"/>
    </row>
    <row r="28" spans="1:19" ht="12.75" customHeight="1">
      <c r="A28" s="1076" t="s">
        <v>1413</v>
      </c>
      <c r="B28" s="285"/>
    </row>
    <row r="29" spans="1:19" ht="12.75" customHeight="1">
      <c r="A29" s="1077" t="s">
        <v>1414</v>
      </c>
      <c r="B29" s="864"/>
    </row>
    <row r="30" spans="1:19">
      <c r="A30" s="542"/>
      <c r="B30" s="944"/>
    </row>
    <row r="31" spans="1:19" ht="12.75" customHeight="1">
      <c r="A31" s="1092"/>
      <c r="B31" s="542"/>
    </row>
    <row r="32" spans="1:19" ht="12.75" customHeight="1">
      <c r="A32" s="50"/>
      <c r="B32" s="865"/>
    </row>
    <row r="33" spans="1:2" ht="12.75" customHeight="1">
      <c r="A33" s="865"/>
      <c r="B33" s="865"/>
    </row>
    <row r="34" spans="1:2" ht="12.75" customHeight="1">
      <c r="A34" s="608" t="s">
        <v>81</v>
      </c>
    </row>
    <row r="35" spans="1:2" ht="12.75" customHeight="1">
      <c r="B35" s="608"/>
    </row>
    <row r="36" spans="1:2" ht="12.75" customHeight="1"/>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c r="Q50" s="24" t="s">
        <v>1027</v>
      </c>
    </row>
    <row r="102" spans="1:2">
      <c r="A102" s="638"/>
      <c r="B102" s="638"/>
    </row>
    <row r="104" spans="1:2">
      <c r="A104" s="639"/>
      <c r="B104" s="639"/>
    </row>
    <row r="106" spans="1:2">
      <c r="A106" s="639"/>
      <c r="B106" s="639"/>
    </row>
    <row r="108" spans="1:2">
      <c r="A108" s="639"/>
      <c r="B108" s="639"/>
    </row>
    <row r="110" spans="1:2">
      <c r="A110" s="639"/>
      <c r="B110" s="639"/>
    </row>
    <row r="112" spans="1:2">
      <c r="A112" s="639"/>
      <c r="B112" s="639"/>
    </row>
    <row r="114" spans="1:2">
      <c r="A114" s="639"/>
      <c r="B114" s="639"/>
    </row>
  </sheetData>
  <mergeCells count="9">
    <mergeCell ref="C7:G7"/>
    <mergeCell ref="H7:L7"/>
    <mergeCell ref="M7:Q7"/>
    <mergeCell ref="C8:E8"/>
    <mergeCell ref="F8:G8"/>
    <mergeCell ref="H8:J8"/>
    <mergeCell ref="K8:L8"/>
    <mergeCell ref="M8:O8"/>
    <mergeCell ref="P8:Q8"/>
  </mergeCells>
  <hyperlinks>
    <hyperlink ref="A34" location="'2 Sadržaj'!A1" display="Sadržaj / Contents" xr:uid="{00000000-0004-0000-1200-000000000000}"/>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980</v>
      </c>
    </row>
    <row r="2" spans="1:1">
      <c r="A2" s="1"/>
    </row>
    <row r="3" spans="1:1">
      <c r="A3" s="655" t="s">
        <v>608</v>
      </c>
    </row>
    <row r="4" spans="1:1">
      <c r="A4" s="625"/>
    </row>
    <row r="5" spans="1:1">
      <c r="A5" s="802" t="s">
        <v>746</v>
      </c>
    </row>
    <row r="6" spans="1:1">
      <c r="A6" s="803" t="s">
        <v>911</v>
      </c>
    </row>
    <row r="7" spans="1:1">
      <c r="A7" s="802" t="s">
        <v>626</v>
      </c>
    </row>
    <row r="8" spans="1:1">
      <c r="A8" s="803" t="s">
        <v>627</v>
      </c>
    </row>
    <row r="9" spans="1:1">
      <c r="A9" s="802" t="s">
        <v>715</v>
      </c>
    </row>
    <row r="10" spans="1:1">
      <c r="A10" s="803" t="s">
        <v>716</v>
      </c>
    </row>
    <row r="11" spans="1:1">
      <c r="A11" s="802" t="s">
        <v>628</v>
      </c>
    </row>
    <row r="12" spans="1:1" s="261" customFormat="1">
      <c r="A12" s="803" t="s">
        <v>756</v>
      </c>
    </row>
    <row r="13" spans="1:1">
      <c r="A13" s="802" t="s">
        <v>719</v>
      </c>
    </row>
    <row r="14" spans="1:1">
      <c r="A14" s="803" t="s">
        <v>912</v>
      </c>
    </row>
    <row r="15" spans="1:1">
      <c r="A15" s="802" t="s">
        <v>630</v>
      </c>
    </row>
    <row r="16" spans="1:1">
      <c r="A16" s="803" t="s">
        <v>913</v>
      </c>
    </row>
    <row r="17" spans="1:2">
      <c r="A17" s="802" t="s">
        <v>631</v>
      </c>
    </row>
    <row r="18" spans="1:2">
      <c r="A18" s="803" t="s">
        <v>632</v>
      </c>
      <c r="B18" s="150"/>
    </row>
    <row r="19" spans="1:2">
      <c r="A19" s="802" t="s">
        <v>633</v>
      </c>
      <c r="B19" s="546"/>
    </row>
    <row r="20" spans="1:2">
      <c r="A20" s="803" t="s">
        <v>634</v>
      </c>
      <c r="B20" s="337"/>
    </row>
    <row r="21" spans="1:2">
      <c r="A21" s="802" t="s">
        <v>635</v>
      </c>
      <c r="B21" s="150"/>
    </row>
    <row r="22" spans="1:2">
      <c r="A22" s="803" t="s">
        <v>896</v>
      </c>
      <c r="B22" s="546"/>
    </row>
    <row r="23" spans="1:2">
      <c r="A23" s="802" t="s">
        <v>636</v>
      </c>
      <c r="B23" s="150"/>
    </row>
    <row r="24" spans="1:2">
      <c r="A24" s="803" t="s">
        <v>897</v>
      </c>
      <c r="B24" s="546"/>
    </row>
    <row r="25" spans="1:2">
      <c r="A25" s="802" t="s">
        <v>765</v>
      </c>
      <c r="B25" s="305"/>
    </row>
    <row r="26" spans="1:2">
      <c r="A26" s="803" t="s">
        <v>914</v>
      </c>
      <c r="B26" s="551"/>
    </row>
    <row r="27" spans="1:2">
      <c r="A27" s="802" t="s">
        <v>639</v>
      </c>
      <c r="B27" s="136"/>
    </row>
    <row r="28" spans="1:2">
      <c r="A28" s="803" t="s">
        <v>638</v>
      </c>
      <c r="B28" s="522"/>
    </row>
    <row r="29" spans="1:2">
      <c r="A29" s="802" t="s">
        <v>717</v>
      </c>
      <c r="B29" s="151"/>
    </row>
    <row r="30" spans="1:2">
      <c r="A30" s="803" t="s">
        <v>915</v>
      </c>
      <c r="B30" s="549"/>
    </row>
    <row r="31" spans="1:2">
      <c r="A31" s="802" t="s">
        <v>641</v>
      </c>
      <c r="B31" s="150"/>
    </row>
    <row r="32" spans="1:2">
      <c r="A32" s="803" t="s">
        <v>900</v>
      </c>
      <c r="B32" s="546"/>
    </row>
    <row r="33" spans="1:2">
      <c r="A33" s="802" t="s">
        <v>642</v>
      </c>
      <c r="B33" s="136"/>
    </row>
    <row r="34" spans="1:2">
      <c r="A34" s="803" t="s">
        <v>901</v>
      </c>
      <c r="B34" s="522"/>
    </row>
    <row r="35" spans="1:2">
      <c r="A35" s="802" t="s">
        <v>718</v>
      </c>
      <c r="B35" s="136"/>
    </row>
    <row r="36" spans="1:2">
      <c r="A36" s="803" t="s">
        <v>916</v>
      </c>
      <c r="B36" s="522"/>
    </row>
    <row r="37" spans="1:2">
      <c r="A37" s="802" t="s">
        <v>643</v>
      </c>
      <c r="B37" s="150"/>
    </row>
    <row r="38" spans="1:2">
      <c r="A38" s="803" t="s">
        <v>902</v>
      </c>
      <c r="B38" s="548"/>
    </row>
    <row r="39" spans="1:2">
      <c r="A39" s="802" t="s">
        <v>1038</v>
      </c>
      <c r="B39" s="152"/>
    </row>
    <row r="40" spans="1:2">
      <c r="A40" s="803" t="s">
        <v>1039</v>
      </c>
      <c r="B40" s="548"/>
    </row>
    <row r="41" spans="1:2">
      <c r="A41" s="802" t="s">
        <v>1040</v>
      </c>
      <c r="B41" s="151"/>
    </row>
    <row r="42" spans="1:2">
      <c r="A42" s="803" t="s">
        <v>1041</v>
      </c>
      <c r="B42" s="522"/>
    </row>
    <row r="43" spans="1:2">
      <c r="A43" s="802" t="s">
        <v>1042</v>
      </c>
      <c r="B43" s="151"/>
    </row>
    <row r="44" spans="1:2">
      <c r="A44" s="803" t="s">
        <v>1043</v>
      </c>
      <c r="B44" s="522"/>
    </row>
    <row r="45" spans="1:2" s="261" customFormat="1">
      <c r="A45" s="802" t="s">
        <v>1044</v>
      </c>
      <c r="B45" s="522"/>
    </row>
    <row r="46" spans="1:2" s="261" customFormat="1">
      <c r="A46" s="803" t="s">
        <v>903</v>
      </c>
      <c r="B46" s="522"/>
    </row>
    <row r="47" spans="1:2" s="261" customFormat="1">
      <c r="A47" s="802" t="s">
        <v>1018</v>
      </c>
      <c r="B47" s="522"/>
    </row>
    <row r="48" spans="1:2" s="261" customFormat="1">
      <c r="A48" s="803" t="s">
        <v>1019</v>
      </c>
      <c r="B48" s="522"/>
    </row>
    <row r="49" spans="1:5" s="261" customFormat="1">
      <c r="A49" s="802" t="s">
        <v>1021</v>
      </c>
      <c r="B49" s="522"/>
    </row>
    <row r="50" spans="1:5" s="261" customFormat="1">
      <c r="A50" s="803" t="s">
        <v>1022</v>
      </c>
      <c r="B50" s="522"/>
    </row>
    <row r="51" spans="1:5" s="261" customFormat="1">
      <c r="A51" s="802" t="s">
        <v>1045</v>
      </c>
      <c r="B51" s="522"/>
    </row>
    <row r="52" spans="1:5" s="261" customFormat="1">
      <c r="A52" s="803" t="s">
        <v>1046</v>
      </c>
      <c r="B52" s="522"/>
    </row>
    <row r="53" spans="1:5">
      <c r="A53" s="627"/>
      <c r="B53" s="546"/>
    </row>
    <row r="54" spans="1:5">
      <c r="A54" s="635" t="s">
        <v>609</v>
      </c>
      <c r="B54" s="136"/>
    </row>
    <row r="55" spans="1:5">
      <c r="A55" s="626"/>
      <c r="B55" s="522"/>
    </row>
    <row r="56" spans="1:5">
      <c r="A56" s="804" t="s">
        <v>83</v>
      </c>
      <c r="B56" s="153"/>
    </row>
    <row r="57" spans="1:5">
      <c r="A57" s="805" t="s">
        <v>84</v>
      </c>
      <c r="B57" s="522"/>
    </row>
    <row r="58" spans="1:5" ht="15" customHeight="1">
      <c r="A58" s="849" t="s">
        <v>644</v>
      </c>
      <c r="C58" s="730"/>
      <c r="D58" s="58"/>
      <c r="E58" s="58"/>
    </row>
    <row r="59" spans="1:5">
      <c r="A59" s="805" t="s">
        <v>720</v>
      </c>
      <c r="C59" s="731"/>
    </row>
    <row r="60" spans="1:5">
      <c r="A60" s="849" t="s">
        <v>646</v>
      </c>
      <c r="C60" s="731"/>
    </row>
    <row r="61" spans="1:5">
      <c r="A61" s="805" t="s">
        <v>721</v>
      </c>
      <c r="C61" s="731"/>
    </row>
    <row r="62" spans="1:5">
      <c r="A62" s="849" t="s">
        <v>85</v>
      </c>
    </row>
    <row r="63" spans="1:5">
      <c r="A63" s="805" t="s">
        <v>86</v>
      </c>
    </row>
    <row r="64" spans="1:5">
      <c r="A64" s="849" t="s">
        <v>648</v>
      </c>
    </row>
    <row r="65" spans="1:1">
      <c r="A65" s="805" t="s">
        <v>722</v>
      </c>
    </row>
    <row r="66" spans="1:1">
      <c r="A66" s="849" t="s">
        <v>650</v>
      </c>
    </row>
    <row r="67" spans="1:1">
      <c r="A67" s="805" t="s">
        <v>723</v>
      </c>
    </row>
    <row r="68" spans="1:1" s="261" customFormat="1">
      <c r="A68" s="849" t="s">
        <v>920</v>
      </c>
    </row>
    <row r="69" spans="1:1" s="261" customFormat="1">
      <c r="A69" s="805" t="s">
        <v>921</v>
      </c>
    </row>
    <row r="70" spans="1:1" s="261" customFormat="1">
      <c r="A70" s="849" t="s">
        <v>970</v>
      </c>
    </row>
    <row r="71" spans="1:1" s="261" customFormat="1">
      <c r="A71" s="805" t="s">
        <v>971</v>
      </c>
    </row>
    <row r="72" spans="1:1" s="261" customFormat="1">
      <c r="A72" s="849" t="s">
        <v>973</v>
      </c>
    </row>
    <row r="73" spans="1:1" s="261" customFormat="1">
      <c r="A73" s="805" t="s">
        <v>974</v>
      </c>
    </row>
    <row r="74" spans="1:1" s="261" customFormat="1">
      <c r="A74" s="849" t="s">
        <v>975</v>
      </c>
    </row>
    <row r="75" spans="1:1" s="261" customFormat="1">
      <c r="A75" s="805" t="s">
        <v>976</v>
      </c>
    </row>
    <row r="76" spans="1:1" s="261" customFormat="1">
      <c r="A76" s="849" t="s">
        <v>977</v>
      </c>
    </row>
    <row r="77" spans="1:1" s="261" customFormat="1">
      <c r="A77" s="805" t="s">
        <v>978</v>
      </c>
    </row>
    <row r="78" spans="1:1">
      <c r="A78" s="626"/>
    </row>
    <row r="79" spans="1:1">
      <c r="A79" s="636" t="s">
        <v>610</v>
      </c>
    </row>
    <row r="80" spans="1:1">
      <c r="A80" s="628"/>
    </row>
    <row r="81" spans="1:1">
      <c r="A81" s="851" t="s">
        <v>1456</v>
      </c>
    </row>
    <row r="82" spans="1:1">
      <c r="A82" s="852" t="s">
        <v>1455</v>
      </c>
    </row>
    <row r="83" spans="1:1">
      <c r="A83" s="851" t="s">
        <v>724</v>
      </c>
    </row>
    <row r="84" spans="1:1">
      <c r="A84" s="852" t="s">
        <v>725</v>
      </c>
    </row>
    <row r="85" spans="1:1">
      <c r="A85" s="629"/>
    </row>
    <row r="86" spans="1:1">
      <c r="A86" s="637" t="s">
        <v>611</v>
      </c>
    </row>
    <row r="87" spans="1:1">
      <c r="A87" s="630"/>
    </row>
    <row r="88" spans="1:1">
      <c r="A88" s="807" t="s">
        <v>652</v>
      </c>
    </row>
    <row r="89" spans="1:1">
      <c r="A89" s="850" t="s">
        <v>653</v>
      </c>
    </row>
    <row r="90" spans="1:1" s="261" customFormat="1">
      <c r="A90" s="807" t="s">
        <v>654</v>
      </c>
    </row>
    <row r="91" spans="1:1" s="261" customFormat="1">
      <c r="A91" s="850" t="s">
        <v>655</v>
      </c>
    </row>
    <row r="92" spans="1:1">
      <c r="A92" s="807" t="s">
        <v>871</v>
      </c>
    </row>
    <row r="93" spans="1:1">
      <c r="A93" s="850" t="s">
        <v>872</v>
      </c>
    </row>
    <row r="94" spans="1:1">
      <c r="A94" s="807" t="s">
        <v>879</v>
      </c>
    </row>
    <row r="95" spans="1:1">
      <c r="A95" s="850" t="s">
        <v>880</v>
      </c>
    </row>
    <row r="96" spans="1:1">
      <c r="A96" s="807" t="s">
        <v>881</v>
      </c>
    </row>
    <row r="97" spans="1:5">
      <c r="A97" s="850" t="s">
        <v>882</v>
      </c>
    </row>
    <row r="98" spans="1:5">
      <c r="A98" s="807" t="s">
        <v>883</v>
      </c>
    </row>
    <row r="99" spans="1:5">
      <c r="A99" s="850" t="s">
        <v>884</v>
      </c>
    </row>
    <row r="100" spans="1:5">
      <c r="A100" s="807" t="s">
        <v>885</v>
      </c>
    </row>
    <row r="101" spans="1:5">
      <c r="A101" s="850" t="s">
        <v>886</v>
      </c>
    </row>
    <row r="102" spans="1:5" s="261" customFormat="1">
      <c r="A102" s="807" t="s">
        <v>1005</v>
      </c>
    </row>
    <row r="103" spans="1:5" s="261" customFormat="1">
      <c r="A103" s="850" t="s">
        <v>1006</v>
      </c>
    </row>
    <row r="104" spans="1:5">
      <c r="A104" s="631"/>
    </row>
    <row r="105" spans="1:5" s="261" customFormat="1">
      <c r="A105" s="732" t="s">
        <v>729</v>
      </c>
    </row>
    <row r="106" spans="1:5" s="261" customFormat="1">
      <c r="A106" s="631"/>
    </row>
    <row r="107" spans="1:5" s="261" customFormat="1">
      <c r="A107" s="853" t="s">
        <v>659</v>
      </c>
      <c r="E107" s="148"/>
    </row>
    <row r="108" spans="1:5" s="261" customFormat="1">
      <c r="A108" s="850" t="s">
        <v>660</v>
      </c>
      <c r="E108" s="148"/>
    </row>
    <row r="109" spans="1:5" s="261" customFormat="1">
      <c r="A109" s="853" t="s">
        <v>661</v>
      </c>
      <c r="E109" s="148"/>
    </row>
    <row r="110" spans="1:5" s="261" customFormat="1">
      <c r="A110" s="850" t="s">
        <v>662</v>
      </c>
      <c r="E110" s="148"/>
    </row>
    <row r="111" spans="1:5" s="261" customFormat="1">
      <c r="A111" s="853" t="s">
        <v>663</v>
      </c>
      <c r="E111" s="148"/>
    </row>
    <row r="112" spans="1:5" s="261" customFormat="1">
      <c r="A112" s="850" t="s">
        <v>664</v>
      </c>
      <c r="E112" s="709"/>
    </row>
    <row r="113" spans="1:5" s="261" customFormat="1">
      <c r="A113" s="853" t="s">
        <v>852</v>
      </c>
      <c r="E113" s="709"/>
    </row>
    <row r="114" spans="1:5" s="261" customFormat="1">
      <c r="A114" s="850" t="s">
        <v>853</v>
      </c>
      <c r="E114" s="709"/>
    </row>
    <row r="115" spans="1:5" s="261" customFormat="1">
      <c r="A115" s="631"/>
      <c r="E115" s="709"/>
    </row>
    <row r="116" spans="1:5">
      <c r="A116" s="654" t="s">
        <v>726</v>
      </c>
      <c r="E116" s="148"/>
    </row>
    <row r="117" spans="1:5">
      <c r="A117" s="628"/>
      <c r="E117" s="709"/>
    </row>
    <row r="118" spans="1:5">
      <c r="A118" s="854" t="s">
        <v>730</v>
      </c>
    </row>
    <row r="119" spans="1:5">
      <c r="A119" s="850" t="s">
        <v>731</v>
      </c>
    </row>
    <row r="120" spans="1:5">
      <c r="A120" s="854" t="s">
        <v>732</v>
      </c>
    </row>
    <row r="121" spans="1:5">
      <c r="A121" s="850" t="s">
        <v>733</v>
      </c>
      <c r="C121" s="640"/>
    </row>
    <row r="122" spans="1:5">
      <c r="A122" s="854" t="s">
        <v>698</v>
      </c>
    </row>
    <row r="123" spans="1:5">
      <c r="A123" s="850" t="s">
        <v>699</v>
      </c>
    </row>
    <row r="124" spans="1:5">
      <c r="A124" s="854" t="s">
        <v>734</v>
      </c>
    </row>
    <row r="125" spans="1:5">
      <c r="A125" s="850" t="s">
        <v>735</v>
      </c>
    </row>
    <row r="126" spans="1:5">
      <c r="A126" s="854" t="s">
        <v>736</v>
      </c>
    </row>
    <row r="127" spans="1:5">
      <c r="A127" s="850" t="s">
        <v>737</v>
      </c>
    </row>
    <row r="128" spans="1:5">
      <c r="A128" s="854" t="s">
        <v>738</v>
      </c>
    </row>
    <row r="129" spans="1:1">
      <c r="A129" s="850" t="s">
        <v>806</v>
      </c>
    </row>
    <row r="130" spans="1:1">
      <c r="A130" s="854" t="s">
        <v>705</v>
      </c>
    </row>
    <row r="131" spans="1:1">
      <c r="A131" s="850" t="s">
        <v>802</v>
      </c>
    </row>
    <row r="132" spans="1:1">
      <c r="A132" s="854" t="s">
        <v>706</v>
      </c>
    </row>
    <row r="133" spans="1:1">
      <c r="A133" s="850" t="s">
        <v>804</v>
      </c>
    </row>
    <row r="134" spans="1:1">
      <c r="A134" s="854" t="s">
        <v>707</v>
      </c>
    </row>
    <row r="135" spans="1:1">
      <c r="A135" s="850" t="s">
        <v>739</v>
      </c>
    </row>
    <row r="136" spans="1:1">
      <c r="A136" s="854" t="s">
        <v>740</v>
      </c>
    </row>
    <row r="137" spans="1:1">
      <c r="A137" s="850" t="s">
        <v>741</v>
      </c>
    </row>
    <row r="138" spans="1:1">
      <c r="A138" s="854" t="s">
        <v>742</v>
      </c>
    </row>
    <row r="139" spans="1:1">
      <c r="A139" s="850" t="s">
        <v>743</v>
      </c>
    </row>
    <row r="140" spans="1:1">
      <c r="A140" s="854" t="s">
        <v>744</v>
      </c>
    </row>
    <row r="141" spans="1:1">
      <c r="A141" s="850" t="s">
        <v>745</v>
      </c>
    </row>
    <row r="142" spans="1:1">
      <c r="A142" s="641"/>
    </row>
    <row r="143" spans="1:1">
      <c r="A143" s="642" t="s">
        <v>727</v>
      </c>
    </row>
    <row r="144" spans="1:1">
      <c r="A144" s="631"/>
    </row>
    <row r="145" spans="1:1">
      <c r="A145" s="855" t="s">
        <v>673</v>
      </c>
    </row>
    <row r="146" spans="1:1">
      <c r="A146" s="850" t="s">
        <v>674</v>
      </c>
    </row>
    <row r="147" spans="1:1">
      <c r="A147" s="855" t="s">
        <v>675</v>
      </c>
    </row>
    <row r="148" spans="1:1">
      <c r="A148" s="850" t="s">
        <v>676</v>
      </c>
    </row>
    <row r="149" spans="1:1">
      <c r="A149" s="855" t="s">
        <v>677</v>
      </c>
    </row>
    <row r="150" spans="1:1">
      <c r="A150" s="850" t="s">
        <v>678</v>
      </c>
    </row>
    <row r="151" spans="1:1">
      <c r="A151" s="855" t="s">
        <v>679</v>
      </c>
    </row>
    <row r="152" spans="1:1">
      <c r="A152" s="850" t="s">
        <v>979</v>
      </c>
    </row>
    <row r="153" spans="1:1">
      <c r="A153" s="855" t="s">
        <v>680</v>
      </c>
    </row>
    <row r="154" spans="1:1">
      <c r="A154" s="850" t="s">
        <v>681</v>
      </c>
    </row>
    <row r="155" spans="1:1">
      <c r="A155" s="855" t="s">
        <v>682</v>
      </c>
    </row>
    <row r="156" spans="1:1">
      <c r="A156" s="850" t="s">
        <v>683</v>
      </c>
    </row>
    <row r="157" spans="1:1">
      <c r="A157" s="855" t="s">
        <v>684</v>
      </c>
    </row>
    <row r="158" spans="1:1">
      <c r="A158" s="850" t="s">
        <v>685</v>
      </c>
    </row>
    <row r="159" spans="1:1" s="261" customFormat="1">
      <c r="A159" s="855" t="s">
        <v>816</v>
      </c>
    </row>
    <row r="160" spans="1:1" s="261" customFormat="1">
      <c r="A160" s="850" t="s">
        <v>817</v>
      </c>
    </row>
    <row r="161" spans="1:8">
      <c r="A161" s="643"/>
    </row>
    <row r="162" spans="1:8">
      <c r="A162" s="624" t="s">
        <v>728</v>
      </c>
    </row>
    <row r="163" spans="1:8">
      <c r="A163" s="188"/>
      <c r="B163" s="188"/>
      <c r="C163" s="188"/>
      <c r="D163" s="188"/>
      <c r="E163" s="188"/>
    </row>
    <row r="164" spans="1:8">
      <c r="A164" s="62" t="s">
        <v>688</v>
      </c>
    </row>
    <row r="165" spans="1:8">
      <c r="A165" s="850" t="s">
        <v>689</v>
      </c>
    </row>
    <row r="166" spans="1:8">
      <c r="A166" s="62" t="s">
        <v>690</v>
      </c>
    </row>
    <row r="167" spans="1:8">
      <c r="A167" s="850" t="s">
        <v>691</v>
      </c>
      <c r="H167" s="234"/>
    </row>
    <row r="168" spans="1:8">
      <c r="A168" s="62" t="s">
        <v>692</v>
      </c>
    </row>
    <row r="169" spans="1:8">
      <c r="A169" s="850" t="s">
        <v>693</v>
      </c>
      <c r="F169" s="62"/>
    </row>
    <row r="170" spans="1:8">
      <c r="A170" s="62" t="s">
        <v>694</v>
      </c>
    </row>
    <row r="171" spans="1:8">
      <c r="A171" s="850" t="s">
        <v>695</v>
      </c>
    </row>
    <row r="172" spans="1:8">
      <c r="A172" s="62" t="s">
        <v>696</v>
      </c>
    </row>
    <row r="173" spans="1:8" s="261" customFormat="1">
      <c r="A173" s="850" t="s">
        <v>697</v>
      </c>
    </row>
    <row r="174" spans="1:8">
      <c r="A174" s="62" t="s">
        <v>821</v>
      </c>
    </row>
    <row r="175" spans="1:8" s="261" customFormat="1">
      <c r="A175" s="850" t="s">
        <v>822</v>
      </c>
    </row>
    <row r="176" spans="1:8" s="261" customFormat="1">
      <c r="A176" s="632"/>
    </row>
    <row r="177" spans="1:1">
      <c r="A177" s="633"/>
    </row>
    <row r="178" spans="1:1">
      <c r="A178" s="25" t="s">
        <v>4</v>
      </c>
    </row>
    <row r="179" spans="1:1">
      <c r="A179" s="634" t="s">
        <v>5</v>
      </c>
    </row>
    <row r="180" spans="1:1">
      <c r="A180" s="632"/>
    </row>
  </sheetData>
  <hyperlinks>
    <hyperlink ref="A5" location="'3 Tablice 1.1, 1.2'!A4" display="Tablica 1.1: Članstvo obveznih mirovinskih fondova (OMF-ova)" xr:uid="{00000000-0004-0000-0100-000000000000}"/>
    <hyperlink ref="A6" location="'3 Tablice 1.1, 1.2'!A5" display="Table 1.1: Mandatory pension funds' (OMFs') membership" xr:uid="{00000000-0004-0000-0100-000001000000}"/>
    <hyperlink ref="A7" location="'3 Tablice 1.1, 1.2'!A31" display="Tablica 1.2: Struktura članova OMF-a prema dobi i spolu " xr:uid="{00000000-0004-0000-0100-000002000000}"/>
    <hyperlink ref="A8" location="'3 Tablice 1.1, 1.2'!A32" display="Table 1.2: Mandatory pension funds members age and gender structure" xr:uid="{00000000-0004-0000-0100-000003000000}"/>
    <hyperlink ref="A81" location="'19 Tablica 3.1'!A4" display="Tablica 3.1: Zaračunata bruto premija osiguranja " xr:uid="{00000000-0004-0000-0100-000004000000}"/>
    <hyperlink ref="A82" location="'19 Tablica 3.1'!A5" display="Table 3.1: Written premium " xr:uid="{00000000-0004-0000-0100-000005000000}"/>
    <hyperlink ref="A83" location="'20 Tablica 3.2'!A1" display="Tablica 3.2: Podaci o osiguranju" xr:uid="{00000000-0004-0000-0100-000006000000}"/>
    <hyperlink ref="A84" location="'20 Tablica 3.2'!A2" display="Table 3.2: Insurance data" xr:uid="{00000000-0004-0000-0100-000007000000}"/>
    <hyperlink ref="A118" location="'24 Tablica 6.1'!A4" display="Tablica 6.1: Otvoreni investicijski fondovi / UCITS fondovi" xr:uid="{00000000-0004-0000-0100-000008000000}"/>
    <hyperlink ref="A119" location="'24 Tablica 6.1'!A5" display="Table 6.1: Open-ended Investment funds / UCITS funds" xr:uid="{00000000-0004-0000-0100-000009000000}"/>
    <hyperlink ref="A120" location="'25 Tablice 6.2, 6.3'!A1" display="Tablica 6.2: Struktura ulaganja UCITS fondova" xr:uid="{00000000-0004-0000-0100-00000A000000}"/>
    <hyperlink ref="A121" location="'25 Tablice 6.2, 6.3'!A2" display="Table 6.2: UCITS funds investment structure" xr:uid="{00000000-0004-0000-0100-00000B000000}"/>
    <hyperlink ref="A124" location="'26 Tablice 6.4 - 6.8'!A1" display="Tablica 6.4: Osnovni alternativni fondovi s privatnom ponudom" xr:uid="{00000000-0004-0000-0100-00000C000000}"/>
    <hyperlink ref="A125" location="'26 Tablice 6.4 - 6.8'!A2" display="Table 6.4: Base alternative funds with private offering" xr:uid="{00000000-0004-0000-0100-00000D000000}"/>
    <hyperlink ref="A130" location="'26 Tablice 6.4 - 6.8'!A58" display="Tablica 6.7: Alternativni investicijski fondovi rizičnog kapitala s privatnom ponudom" xr:uid="{00000000-0004-0000-0100-00000E000000}"/>
    <hyperlink ref="A131" location="'26 Tablice 6.4 - 6.8'!A59" display="Table 6.7: Private equity open-ended alternative investment funds with private offering" xr:uid="{00000000-0004-0000-0100-00000F000000}"/>
    <hyperlink ref="A132" location="'26 Tablice 6.4 - 6.8'!A68" display="Tablica 6.8: Alternativni investicijski fondovi rizičnog kapitala s privatnom ponudom - Fondovi za gospodarsku suradnju" xr:uid="{00000000-0004-0000-0100-000010000000}"/>
    <hyperlink ref="A133" location="'26 Tablice 6.4 - 6.8'!A69" display="Table 6.8: Private equity open-ended alternative investment funds with private offering - Funds for Economic Cooperation" xr:uid="{00000000-0004-0000-0100-000011000000}"/>
    <hyperlink ref="A136" location="'27 Tablice 6.9 - 6.12 '!A12" display="Tablica 6.10: Zatvoreni alternativni investicijski fondovi" xr:uid="{00000000-0004-0000-0100-000012000000}"/>
    <hyperlink ref="A137" location="'27 Tablice 6.9 - 6.12 '!A13" display="Table 6.10: Closed-ended alternative investment funds" xr:uid="{00000000-0004-0000-0100-000013000000}"/>
    <hyperlink ref="A138" location="'27 Tablice 6.9 - 6.12 '!A22" display="Tablica 6.11: Zatvoreni alternativni investicijski fondovi s javnom ponudom za ulaganje u nekretnine" xr:uid="{00000000-0004-0000-0100-000014000000}"/>
    <hyperlink ref="A139" location="'27 Tablice 6.9 - 6.12 '!A23" display="Table 6.11: Closed-ended alternative investment funds with public offering in real estate" xr:uid="{00000000-0004-0000-0100-000015000000}"/>
    <hyperlink ref="A140" location="'27 Tablice 6.9 - 6.12 '!A34" display="Tablica 6.12: Investicijski fondovi osnovani posebnim zakonom" xr:uid="{00000000-0004-0000-0100-000016000000}"/>
    <hyperlink ref="A141" location="'27 Tablice 6.9 - 6.12 '!A35" display="Table 6.12: Investment Funds established under special legal act" xr:uid="{00000000-0004-0000-0100-000017000000}"/>
    <hyperlink ref="A56" location="'16 Tablice 2.1 - 2.4'!A4" display="A / OBVEZNO MIROVINSKO OSIGURANJE" xr:uid="{00000000-0004-0000-0100-000018000000}"/>
    <hyperlink ref="A57" location="'16 Tablice 2.1 - 2.4'!A5" display="A / MANDATORY PENSION INSURANCE" xr:uid="{00000000-0004-0000-0100-000019000000}"/>
    <hyperlink ref="A58" location="'16 Tablice 2.1 - 2.4'!A7" display="Tablica 2.1: Broj korisnika i broj ugovora po godinama" xr:uid="{00000000-0004-0000-0100-00001A000000}"/>
    <hyperlink ref="A60" location="'16 Tablice 2.1 - 2.4'!E7" display="Tablica 2.2: Broj korisnika i broj ugovora u zadnjih godinu dana" xr:uid="{00000000-0004-0000-0100-00001B000000}"/>
    <hyperlink ref="A61" location="'16 Tablice 2.1 - 2.4'!E8" display="Table 2.2: Number of pensioners and contracts over the past year" xr:uid="{00000000-0004-0000-0100-00001C000000}"/>
    <hyperlink ref="A62" location="'16 Tablice 2.1 - 2.4'!A21" display="B / DOBROVOLJNO MIROVINSKO OSIGURANJE" xr:uid="{00000000-0004-0000-0100-00001D000000}"/>
    <hyperlink ref="A63" location="'16 Tablice 2.1 - 2.4'!A22" display="B / VOLUNTARY PENSION INSURANCE" xr:uid="{00000000-0004-0000-0100-00001E000000}"/>
    <hyperlink ref="A64" location="'16 Tablice 2.1 - 2.4'!A24" display="Tablica 2.3: Broj korisnika i broj ugovora po godinama" xr:uid="{00000000-0004-0000-0100-00001F000000}"/>
    <hyperlink ref="A65" location="'16 Tablice 2.1 - 2.4'!A25" display="Table 2.3: Number of pensioners and contracts per year" xr:uid="{00000000-0004-0000-0100-000020000000}"/>
    <hyperlink ref="A66" location="'16 Tablice 2.1 - 2.4'!E24" display="Tablica 2.4: Broj korisnika i broj ugovora u zadnjih godinu dana" xr:uid="{00000000-0004-0000-0100-000021000000}"/>
    <hyperlink ref="A59" location="'16 Tablice 2.1 - 2.4'!A8" display="Table 2.1: Number of pensioners and contracts per year" xr:uid="{00000000-0004-0000-0100-000022000000}"/>
    <hyperlink ref="A122" location="'25 Tablice 6.2, 6.3'!A41" display="Tablica 6.3: Izdavanje i otkup udjela UCITS fondova" xr:uid="{00000000-0004-0000-0100-000023000000}"/>
    <hyperlink ref="A123" location="'25 Tablice 6.2, 6.3'!A42" display="Table 6.3: Sales and redemptions in UCITS funds" xr:uid="{00000000-0004-0000-0100-000024000000}"/>
    <hyperlink ref="A134" location="'27 Tablice 6.9 - 6.12 '!A1" display="Tablica 6.9: Otvoreni alternativni investicijski fondovi s javnom ponudom " xr:uid="{00000000-0004-0000-0100-000025000000}"/>
    <hyperlink ref="A135" location="'27 Tablice 6.9 - 6.12 '!A2" display="Table 6.9: Opened-ended alternative investment funds with public offering " xr:uid="{00000000-0004-0000-0100-000026000000}"/>
    <hyperlink ref="A126" location="'26 Tablice 6.4 - 6.8'!A21" display="Tablica 6.5: Posebni alternativni investicijski fondovi s privatnom ponudom" xr:uid="{00000000-0004-0000-0100-000027000000}"/>
    <hyperlink ref="A127" location="'26 Tablice 6.4 - 6.8'!A22" display="Table 6.5: Special alternative Investment funds with private offering" xr:uid="{00000000-0004-0000-0100-000028000000}"/>
    <hyperlink ref="A128" location="'26 Tablice 6.4 - 6.8'!A47" display="Tablica 6.6: Zatvoreni alternativni investicijski fondovi s privatnom ponudom" xr:uid="{00000000-0004-0000-0100-000029000000}"/>
    <hyperlink ref="A129" location="'26 Tablice 6.4 - 6.8'!A48" display="Table 6.6: Closed-ended alternative Investment funds with private offering" xr:uid="{00000000-0004-0000-0100-00002A000000}"/>
    <hyperlink ref="A9" location="'4 Tablice 1.3, 1.4'!A1" display="Tablica 1.3: Uplate i isplate na prolazni račun Regosa" xr:uid="{00000000-0004-0000-0100-00002B000000}"/>
    <hyperlink ref="A10" location="'4 Tablice 1.3, 1.4'!A2" display="Table 1.3: Payments to the transit account of Regos" xr:uid="{00000000-0004-0000-0100-00002C000000}"/>
    <hyperlink ref="A11" location="'4 Tablice 1.3, 1.4'!A31" display="Tablica 1.4: Privremeni račun uplate i isplate" xr:uid="{00000000-0004-0000-0100-00002D000000}"/>
    <hyperlink ref="A13" location="'5 Tablice 1.5 - 1.7'!A1" display="Tablica 1.5: Neto mirovinski doprinosi proslijeđeni OMF-ovima " xr:uid="{00000000-0004-0000-0100-00002E000000}"/>
    <hyperlink ref="A14" location="'5 Tablice 1.5 - 1.7'!A2" display="Table 1.5: Net pension contributions transferred to OMFs " xr:uid="{00000000-0004-0000-0100-00002F000000}"/>
    <hyperlink ref="A15" location="'5 Tablice 1.5 - 1.7'!A29" display="Tablica 1.6: Ulazne i izlazne naknade proslijeđene OMD-ima " xr:uid="{00000000-0004-0000-0100-000030000000}"/>
    <hyperlink ref="A16" location="'5 Tablice 1.5 - 1.7'!A30" display="Table 1.6: Exit and entry fees2)transferred to OMDs " xr:uid="{00000000-0004-0000-0100-000031000000}"/>
    <hyperlink ref="A17" location="'5 Tablice 1.5 - 1.7'!A58" display="Tablica 1.7: Isplate po zatvaranju osobnih računa" xr:uid="{00000000-0004-0000-0100-000032000000}"/>
    <hyperlink ref="A18" location="'5 Tablice 1.5 - 1.7'!A59" display="Table 1.7: Payments after closing of personal accounts" xr:uid="{00000000-0004-0000-0100-000033000000}"/>
    <hyperlink ref="A19" location="'6 Tablice 1.8, 1.9'!A1" display="Tablica 1.8: Neto imovina OMF-ova " xr:uid="{00000000-0004-0000-0100-000034000000}"/>
    <hyperlink ref="A20" location="'6 Tablice 1.8, 1.9'!A2" display="Table 1.8: OMFs' net assets " xr:uid="{00000000-0004-0000-0100-000035000000}"/>
    <hyperlink ref="A21" location="'6 Tablice 1.8, 1.9'!A32" display="Tablica 1.9: Vrijednosti obračunskih jedinica OMF-ova i prinosi" xr:uid="{00000000-0004-0000-0100-000036000000}"/>
    <hyperlink ref="A22" location="'6 Tablice 1.8, 1.9'!A33" display="Table 1.9: Values of OMFs' units of account and rates of return" xr:uid="{00000000-0004-0000-0100-000037000000}"/>
    <hyperlink ref="A23" location="'7 Tablica 1.10'!A1" display="Tablica 1.10: Struktura ulaganja OMF- ova " xr:uid="{00000000-0004-0000-0100-000038000000}"/>
    <hyperlink ref="A24" location="'7 Tablica 1.10'!A2" display="Table 1.10: OMFs' investment structure " xr:uid="{00000000-0004-0000-0100-000039000000}"/>
    <hyperlink ref="A25" location="'8 Tablice 1.11, 1.12'!A1" display="Tablica 1.11: Članstvo ODMF-ova" xr:uid="{00000000-0004-0000-0100-00003A000000}"/>
    <hyperlink ref="A26" location="'8 Tablice 1.11, 1.12'!A2" display="Table 1.11: ODMFs' Membership" xr:uid="{00000000-0004-0000-0100-00003B000000}"/>
    <hyperlink ref="A27" location="'8 Tablice 1.11, 1.12'!A18" display="Tablica 1.12: Struktura članova ODMF-a prema dobi i spolu  " xr:uid="{00000000-0004-0000-0100-00003C000000}"/>
    <hyperlink ref="A28" location="'8 Tablice 1.11, 1.12'!A19" display="Table 1.12: Open voluntary pension funds members age and gender structure  " xr:uid="{00000000-0004-0000-0100-00003D000000}"/>
    <hyperlink ref="A29" location="'9 Tablice 1.13, 1.14'!A1" display="Tablica 1.13: Bruto mirovinski doprinosi uplaćeni ODMF-ovima" xr:uid="{00000000-0004-0000-0100-00003E000000}"/>
    <hyperlink ref="A30" location="'9 Tablice 1.13, 1.14'!A2" display="Table 1.13: Gross pension contributions paid to ODMFs" xr:uid="{00000000-0004-0000-0100-00003F000000}"/>
    <hyperlink ref="A31" location="'9 Tablice 1.13, 1.14'!A22" display="Tablica  1.14: Isplate ODMF-ova" xr:uid="{00000000-0004-0000-0100-000040000000}"/>
    <hyperlink ref="A33" location="'10 Tablice 1.15, 1.16'!A1" display="Tablica 1.15: Neto imovina ODMF-ova" xr:uid="{00000000-0004-0000-0100-000041000000}"/>
    <hyperlink ref="A34" location="'10 Tablice 1.15, 1.16'!A2" display="Table 1.15: ODMFs' net assets" xr:uid="{00000000-0004-0000-0100-000042000000}"/>
    <hyperlink ref="A35" location="'10 Tablice 1.15, 1.16'!A22" display="Tablica 1.16: Cijene udjela i prinosi ODMF-ova" xr:uid="{00000000-0004-0000-0100-000043000000}"/>
    <hyperlink ref="A36" location="'10 Tablice 1.15, 1.16'!A23" display="Table 1.16: ODMFs' unit prices and rates of return" xr:uid="{00000000-0004-0000-0100-000044000000}"/>
    <hyperlink ref="A37" location="'11 Tablica 1.17'!A1" display="Tablica 1.17: Struktura ulaganja ODMF-ova " xr:uid="{00000000-0004-0000-0100-000045000000}"/>
    <hyperlink ref="A38" location="'11 Tablica 1.17'!A2" display="Table 1.17: ODMFs' investment structure " xr:uid="{00000000-0004-0000-0100-000046000000}"/>
    <hyperlink ref="A39" location="'12 Tablice 1.18, 1.19'!A1" display="Tablica 1.18: Članstvo ZDMF-ova" xr:uid="{00000000-0004-0000-0100-000047000000}"/>
    <hyperlink ref="A40" location="'12 Tablice 1.18, 1.19'!A2" display="Table 1.18: CVPFs' Membership" xr:uid="{00000000-0004-0000-0100-000048000000}"/>
    <hyperlink ref="A43" location="'13 Tablice 1.20, 1.21'!A1" display="Tablica 1.20: Struktura članova ZDMF- ova prema dobi i spolu " xr:uid="{00000000-0004-0000-0100-000049000000}"/>
    <hyperlink ref="A44" location="'13 Tablice 1.20, 1.21'!A2" display="Table 1.20: Closed voluntary pension funds members age and gender structure " xr:uid="{00000000-0004-0000-0100-00004A000000}"/>
    <hyperlink ref="A41" location="'12 Tablice 1.18, 1.19'!A32" display="Tablica 1.19: Struktura članova ZDMF- ova prema dobi i spolu " xr:uid="{00000000-0004-0000-0100-00004B000000}"/>
    <hyperlink ref="A42" location="'12 Tablice 1.18, 1.19'!A33" display="Table 1.19: Closed voluntary pension funds members age and gender structure " xr:uid="{00000000-0004-0000-0100-00004C000000}"/>
    <hyperlink ref="A107" location="'23 Tablice 5.1 - 5.4'!A5" display="Tablica 5.1: Broj pravnih osoba ovlaštenih za pružanje investicijskih usluga i obavljanje investicijskih aktivnosti i pomoćnih usluga" xr:uid="{00000000-0004-0000-0100-00004D000000}"/>
    <hyperlink ref="A108" location="'23 Tablice 5.1 - 5.4'!A6" display="Table 5.1: Number of legal entities authorized to provide and performing investment activities and ancillary services" xr:uid="{00000000-0004-0000-0100-00004E000000}"/>
    <hyperlink ref="A109:A112" location="'19 Tablice 5.1 - 5.3'!A1" display="Tablica 5.2: Vrijednost imovine kojom upravljaju pravne osobe ovlaštene za pružanje investicijske usluge upravljanja portfeljem" xr:uid="{00000000-0004-0000-0100-00004F000000}"/>
    <hyperlink ref="A145" location="'28 Tablice 7.1, 7.2 '!A5" display="Tablica 7.1: Broj registriranih leasing društava na dan " xr:uid="{00000000-0004-0000-0100-000050000000}"/>
    <hyperlink ref="A146" location="'28 Tablice 7.1, 7.2 '!A6" display="Table 7.1: Number of registered leasing companies as at " xr:uid="{00000000-0004-0000-0100-000051000000}"/>
    <hyperlink ref="A147" location="'28 Tablice 7.1, 7.2 '!A12" display="Tablica 7.2: Izvještaj o strukturi portfelja po vrstama leasinga/zajma" xr:uid="{00000000-0004-0000-0100-000052000000}"/>
    <hyperlink ref="A148" location="'28 Tablice 7.1, 7.2 '!A13" display="Table 7.2: Report on the portfolio structure by type of leasing/loan" xr:uid="{00000000-0004-0000-0100-000053000000}"/>
    <hyperlink ref="A149" location="'29 Tablice 7.3, 7.4'!A1" display="Tablica 7.3: Skraćeni izvještaj o  agregiranom financijskom položaju leasing društava " xr:uid="{00000000-0004-0000-0100-000054000000}"/>
    <hyperlink ref="A150" location="'29 Tablice 7.3, 7.4'!A2" display="Table 7.3: Abbreviated report on the aggregate financial position of leasing companies " xr:uid="{00000000-0004-0000-0100-000055000000}"/>
    <hyperlink ref="A151" location="'29 Tablice 7.3, 7.4'!A32" display="Tablica 7.4: Skraćeni izvještaj o agregiranoj sveobuhvatnoj dobiti leasing društava " xr:uid="{00000000-0004-0000-0100-000056000000}"/>
    <hyperlink ref="A152" location="'29 Tablice 7.3, 7.4'!A33" display="Table 7.4: Abbreviated report on the aggregate comprehensive income of leasing companies " xr:uid="{00000000-0004-0000-0100-000057000000}"/>
    <hyperlink ref="A153" location="'30 Tablica 7.5'!A1" display="Tablica 7.5: Izvještaj o strukturi portfelja po leasing društvima" xr:uid="{00000000-0004-0000-0100-000058000000}"/>
    <hyperlink ref="A154" location="'30 Tablica 7.5'!A2" display="Table 7.5: Report on the portfolio structure by leasing companies" xr:uid="{00000000-0004-0000-0100-000059000000}"/>
    <hyperlink ref="A155" location="'31 Tablica 7.6 '!A1" display="Tablica 7.6: Izvještaj o strukturi portfelja prema objektu - aktivni ugovori" xr:uid="{00000000-0004-0000-0100-00005A000000}"/>
    <hyperlink ref="A156" location="'31 Tablica 7.6 '!A2" display="Table 7.6: Report on the portfolio structure by leased asset - active contracts" xr:uid="{00000000-0004-0000-0100-00005B000000}"/>
    <hyperlink ref="A157" location="'32 Tablica 7.7'!A1" display="Tablica 7.7: Izvještaj o kvaliteti portfelja" xr:uid="{00000000-0004-0000-0100-00005C000000}"/>
    <hyperlink ref="A158" location="'32 Tablica 7.7'!A2" display="Table 7.7: Portfolio Quality Report" xr:uid="{00000000-0004-0000-0100-00005D000000}"/>
    <hyperlink ref="A164:A173" location="'29 Tablice 8.1 - 8.5'!A1" display="Tablica 8.1: Broj registriranih faktoring društava na dan " xr:uid="{00000000-0004-0000-0100-00005E000000}"/>
    <hyperlink ref="A32" location="'9 Tablice 1.13, 1.14'!A23" display="Table 1.14: OVPF´s payouts" xr:uid="{00000000-0004-0000-0100-00005F000000}"/>
    <hyperlink ref="A12" location="'4 Tablice 1.3, 1.4'!A32" display="Table 1.4: Provisional account: payins and payouts" xr:uid="{00000000-0004-0000-0100-000060000000}"/>
    <hyperlink ref="A159" location="'33 Tablica 7.8'!A1" display="Tablica 7.8. Financijski leasing u kreditnim institucijama" xr:uid="{00000000-0004-0000-0100-000061000000}"/>
    <hyperlink ref="A160" location="'33 Tablica 7.8'!A2" display="Table 7.8: Financial leasing in credit institutions" xr:uid="{00000000-0004-0000-0100-000062000000}"/>
    <hyperlink ref="A174" location="'35 Tablica 8,6'!A1" display="Tablica 8.6. Faktoring u kreditnim institucijama" xr:uid="{00000000-0004-0000-0100-000063000000}"/>
    <hyperlink ref="A175" location="'35 Tablica 8,6'!A2" display="Table 8.6: Factoring in credit institutions" xr:uid="{00000000-0004-0000-0100-000064000000}"/>
    <hyperlink ref="A45" location="'13 Tablice 1.20, 1.21'!A30" display="Tablica 1.21: Struktura ulaganja ZDMF-ova " xr:uid="{00000000-0004-0000-0100-000065000000}"/>
    <hyperlink ref="A46" location="'13 Tablice 1.20, 1.21'!A31" display="Table 1.21: CVPFs' investment structure " xr:uid="{00000000-0004-0000-0100-000066000000}"/>
    <hyperlink ref="A113" location="'23 Tablice 5.1 - 5.4'!A53" display="Tablica 5.4: Podaci o distribuciji financijskih instrumenata " xr:uid="{00000000-0004-0000-0100-000067000000}"/>
    <hyperlink ref="A114" location="'23 Tablice 5.1 - 5.4'!A54" display="Table 5.4: Distribution of financial instruments" xr:uid="{00000000-0004-0000-0100-000068000000}"/>
    <hyperlink ref="A109" location="'23 Tablice 5.1 - 5.4'!A19" display="Tablica 5.2: Vrijednost imovine kojom upravljaju pravne osobe ovlaštene za pružanje investicijske usluge upravljanja portfeljem" xr:uid="{00000000-0004-0000-0100-000069000000}"/>
    <hyperlink ref="A110" location="'23 Tablice 5.1 - 5.4'!A20" display="Table 5.2: The value of assets managed by legal entities authorized to provide investment portfolio management services" xr:uid="{00000000-0004-0000-0100-00006A000000}"/>
    <hyperlink ref="A111" location="'23 Tablice 5.1 - 5.4'!A36" display="Tablica 5.3: Ukupna imovina vezana za uslugu skrbništva" xr:uid="{00000000-0004-0000-0100-00006B000000}"/>
    <hyperlink ref="A112" location="'23 Tablice 5.1 - 5.4'!A37" display="Table 5.3: Total assets related to custody services" xr:uid="{00000000-0004-0000-0100-00006C000000}"/>
    <hyperlink ref="A164" location="'34 Tablice 8.1 - 8.5'!A4" display="Tablica 8.1: Broj registriranih faktoring društava na dan " xr:uid="{00000000-0004-0000-0100-00006D000000}"/>
    <hyperlink ref="A165" location="'34 Tablice 8.1 - 8.5'!A5" display="Table 8.1: Number of registered factoring companies as at " xr:uid="{00000000-0004-0000-0100-00006E000000}"/>
    <hyperlink ref="A166" location="'34 Tablice 8.1 - 8.5'!A9" display="Tablica 8.2:  Skraćeni prikaz Izvještaja o financijskom položaju faktoring društava" xr:uid="{00000000-0004-0000-0100-00006F000000}"/>
    <hyperlink ref="A167" location="'34 Tablice 8.1 - 8.5'!A10" display="Table 8.2: Abbreviated overview of the report on the financial position of factoring companies " xr:uid="{00000000-0004-0000-0100-000070000000}"/>
    <hyperlink ref="A168" location="'34 Tablice 8.1 - 8.5'!A27" display="Tablica 8.3: Skraćeni prikaz Izvještaja o sveobuhvatnoj dobiti faktoring društava " xr:uid="{00000000-0004-0000-0100-000071000000}"/>
    <hyperlink ref="A169" location="'34 Tablice 8.1 - 8.5'!A28" display="Table 8.3: Abbreviated overview of the report on the comprehensive income of factoring companies" xr:uid="{00000000-0004-0000-0100-000072000000}"/>
    <hyperlink ref="A170" location="'34 Tablice 8.1 - 8.5'!A48" display="Tablica 8.4: Skraćeni prikaz Izvještaja o strukturi portfelja - volumena transakcija " xr:uid="{00000000-0004-0000-0100-000073000000}"/>
    <hyperlink ref="A171" location="'34 Tablice 8.1 - 8.5'!A49" display="Table 8.4: Abbreviated overview of the report on the portfolio structure - transactions volume " xr:uid="{00000000-0004-0000-0100-000074000000}"/>
    <hyperlink ref="A172" location="'34 Tablice 8.1 - 8.5'!A59" display="Tablica 8.5: Skraćeni prikaz Izvještaja o strukturi portfelja - potraživanja" xr:uid="{00000000-0004-0000-0100-000075000000}"/>
    <hyperlink ref="A173" location="'34 Tablice 8.1 - 8.5'!A60" display="Table 8.5: Abbreviated overview of the report on the portfolio structure - receivables " xr:uid="{00000000-0004-0000-0100-000076000000}"/>
    <hyperlink ref="A100" location="'22 Tablice 4.2 - 4.8'!A66" display="Tablica 4.7: Pregled trgovine zapisima" xr:uid="{00000000-0004-0000-0100-000077000000}"/>
    <hyperlink ref="A101" location="'22 Tablice 4.2 - 4.8'!A67" display="Table 4.7: Certificates trading summary" xr:uid="{00000000-0004-0000-0100-000078000000}"/>
    <hyperlink ref="A88" location="'21 Tablica 4.1'!A4" display="Tablica 4.1: Tržište kapitala " xr:uid="{00000000-0004-0000-0100-000079000000}"/>
    <hyperlink ref="A89" location="'21 Tablica 4.1'!A5" display="Table 4.1: Capital Market" xr:uid="{00000000-0004-0000-0100-00007A000000}"/>
    <hyperlink ref="A90" location="'22 Tablice 4.2 - 4.8'!A1" display="Tablica 4.2: Dionice s najvećim prometom - uređeno tržište" xr:uid="{00000000-0004-0000-0100-00007B000000}"/>
    <hyperlink ref="A94" location="'22 Tablice 4.2 - 4.8'!A19" display="Tablica 4.4: Obveznice s najvećim prometom" xr:uid="{00000000-0004-0000-0100-00007C000000}"/>
    <hyperlink ref="A95" location="'22 Tablice 4.2 - 4.8'!A20" display="Table 4.4: Bonds with highest turnover" xr:uid="{00000000-0004-0000-0100-00007D000000}"/>
    <hyperlink ref="A96" location="'22 Tablice 4.2 - 4.8'!A41" display="Tablica 4.5: OTC transakcije" xr:uid="{00000000-0004-0000-0100-00007E000000}"/>
    <hyperlink ref="A97" location="'22 Tablice 4.2 - 4.8'!A42" display="Table 4.5: OTC transactions" xr:uid="{00000000-0004-0000-0100-00007F000000}"/>
    <hyperlink ref="A98" location="'22 Tablice 4.2 - 4.8'!A58" display="Tablica 4.6: Pregled trgovine pravima" xr:uid="{00000000-0004-0000-0100-000080000000}"/>
    <hyperlink ref="A99" location="'22 Tablice 4.2 - 4.8'!A59" display="Table 4.6: Rights trading summary" xr:uid="{00000000-0004-0000-0100-000081000000}"/>
    <hyperlink ref="A91" location="'22 Tablice 4.2 - 4.8'!A2" display="Table 4.2: Stocks with the highest turnover - regulated market" xr:uid="{00000000-0004-0000-0100-000082000000}"/>
    <hyperlink ref="A92" location="'22 Tablice 4.2 - 4.8'!G1" display="Tablica 4.3: Dionice s najvećim prometom - alternativno tržište" xr:uid="{00000000-0004-0000-0100-000083000000}"/>
    <hyperlink ref="A93" location="'22 Tablice 4.2 - 4.8'!G2" display="Table 4.3: Stocks with the highest turnover - Progress market" xr:uid="{00000000-0004-0000-0100-000084000000}"/>
    <hyperlink ref="A68" location="'17 Tablice 2.5, 2.6'!A1" display="Tablica 2.5: Skraćeni izvještaj o agregiranom financijskom položaju mirovinskih osiguravajućih društava (MOD-a)" xr:uid="{00000000-0004-0000-0100-000085000000}"/>
    <hyperlink ref="A69" location="'17 Tablice 2.5, 2.6'!A2" display="Table 2.5: Abbreviated report on the aggregate financial position of pension insurance companies (MOD)" xr:uid="{00000000-0004-0000-0100-000086000000}"/>
    <hyperlink ref="A70" location="'17 Tablice 2.5, 2.6'!A31" display="Tablica 2.6: Skraćeni izvještaj o agregiranoj sveobuhvatnoj dobiti mirovinskih osiguravajućih društava (MOD-a)" xr:uid="{00000000-0004-0000-0100-000087000000}"/>
    <hyperlink ref="A71" location="'17 Tablice 2.5, 2.6'!A32" display="Table 2.6: Abbreviated report on the aggregate comprehensive income of pension insurance companies (MOD)" xr:uid="{00000000-0004-0000-0100-000088000000}"/>
    <hyperlink ref="A72" location="'18 Tablice 2.7 - 2.9'!A1" display="Tablica 2.7: Pregled ulaganja imovine za pokriće tehničkih pričuva mirovinskih osiguravajućih društava" xr:uid="{00000000-0004-0000-0100-000089000000}"/>
    <hyperlink ref="A73" location="'18 Tablice 2.7 - 2.9'!A2" display="Table 2.7: Overview of investment assets to cover the technical provisions of the pension insurance companies" xr:uid="{00000000-0004-0000-0100-00008A000000}"/>
    <hyperlink ref="A74" location="'18 Tablice 2.7 - 2.9'!A19" display="Tablica 2.8: Adekvatnost kapitala mirovinskih osiguravajućih društava" xr:uid="{00000000-0004-0000-0100-00008B000000}"/>
    <hyperlink ref="A75" location="'18 Tablice 2.7 - 2.9'!A20" display="Table 2.8: Capital adequacy of a pension insurance companies" xr:uid="{00000000-0004-0000-0100-00008C000000}"/>
    <hyperlink ref="A76" location="'18 Tablice 2.7 - 2.9'!A37" display="Tablica 2.9: Stanje tehničkih pričuva mirovinskih osiguravajućih društava prema vrsti mirovinskog programa" xr:uid="{00000000-0004-0000-0100-00008D000000}"/>
    <hyperlink ref="A77" location="'18 Tablice 2.7 - 2.9'!A38" display="Table 2.9: Balance of technical reserves of the pension insurance companies by type of pension program" xr:uid="{00000000-0004-0000-0100-00008E000000}"/>
    <hyperlink ref="A67" location="'16 Tablice 2.1 - 2.4'!E25" display="Table 2.4: Number of pensioners and contracts over the past year" xr:uid="{00000000-0004-0000-0100-00008F000000}"/>
    <hyperlink ref="A102" location="'22 Tablice 4.2 - 4.8'!A74" display="Tablica 4.8: Pregled trgovine ETF" xr:uid="{00000000-0004-0000-0100-000090000000}"/>
    <hyperlink ref="A103" location="'22 Tablice 4.2 - 4.8'!A75" display="Table 4.8: Exchange traded funds trading summary" xr:uid="{00000000-0004-0000-0100-000091000000}"/>
    <hyperlink ref="A47" location="'14 Tablice 1.22, 1.23'!A1" display="Tablica 1.22: Neto imovina ZDMF-ova" xr:uid="{00000000-0004-0000-0100-000092000000}"/>
    <hyperlink ref="A48" location="'14 Tablice 1.22, 1.23'!A2" display="Table 1.22: CVPFs' net assets" xr:uid="{00000000-0004-0000-0100-000093000000}"/>
    <hyperlink ref="A49" location="'14 Tablice 1.22, 1.23'!A34" display="Tablica 1.23: Cijene udjela i prinosi zatvorenih dobrovoljnih mirovinskih fondova (ZDMF) " xr:uid="{00000000-0004-0000-0100-000094000000}"/>
    <hyperlink ref="A50" location="'14 Tablice 1.22, 1.23'!A35" display="Table 1.23: Unit prices and rates of return of closed voluntary pension funds (CVPFs) " xr:uid="{00000000-0004-0000-0100-000095000000}"/>
    <hyperlink ref="A51" location="'15 Tablica 1.24'!A1" display="Tablica 1.24: Struktura ulaganja ZDMF-ova " xr:uid="{00000000-0004-0000-0100-000096000000}"/>
    <hyperlink ref="A52" location="'15 Tablica 1.24'!A2" display="Table 1.24: CVPFs' investment structure " xr:uid="{00000000-0004-0000-0100-000097000000}"/>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6.140625" customWidth="1"/>
    <col min="5" max="5" width="12.42578125" bestFit="1" customWidth="1"/>
    <col min="6" max="6" width="12.140625" customWidth="1"/>
  </cols>
  <sheetData>
    <row r="1" spans="1:8">
      <c r="A1" s="147" t="s">
        <v>1671</v>
      </c>
      <c r="F1" s="197"/>
    </row>
    <row r="2" spans="1:8">
      <c r="A2" s="539" t="s">
        <v>1672</v>
      </c>
    </row>
    <row r="3" spans="1:8" ht="12.75" customHeight="1"/>
    <row r="4" spans="1:8" ht="12.75" customHeight="1">
      <c r="B4" s="792"/>
      <c r="C4" s="791"/>
      <c r="D4" s="791"/>
      <c r="E4" s="791"/>
      <c r="F4" s="24" t="s">
        <v>1412</v>
      </c>
    </row>
    <row r="5" spans="1:8">
      <c r="A5" s="1208" t="s">
        <v>477</v>
      </c>
      <c r="B5" s="1208" t="s">
        <v>478</v>
      </c>
      <c r="C5" s="1209" t="s">
        <v>855</v>
      </c>
      <c r="D5" s="1209"/>
      <c r="E5" s="1210" t="s">
        <v>856</v>
      </c>
      <c r="F5" s="1210"/>
    </row>
    <row r="6" spans="1:8" ht="65.25">
      <c r="A6" s="1208"/>
      <c r="B6" s="1208"/>
      <c r="C6" s="391" t="s">
        <v>479</v>
      </c>
      <c r="D6" s="391" t="s">
        <v>1411</v>
      </c>
      <c r="E6" s="391" t="s">
        <v>480</v>
      </c>
      <c r="F6" s="391" t="s">
        <v>481</v>
      </c>
    </row>
    <row r="7" spans="1:8" ht="22.5">
      <c r="A7" s="90">
        <v>1</v>
      </c>
      <c r="B7" s="91" t="s">
        <v>482</v>
      </c>
      <c r="C7" s="871">
        <v>1332743</v>
      </c>
      <c r="D7" s="871">
        <v>29356.137600000005</v>
      </c>
      <c r="E7" s="871">
        <v>5840</v>
      </c>
      <c r="F7" s="871">
        <v>5422.2682700000014</v>
      </c>
      <c r="G7" s="52"/>
    </row>
    <row r="8" spans="1:8" ht="22.5">
      <c r="A8" s="90">
        <v>2</v>
      </c>
      <c r="B8" s="91" t="s">
        <v>484</v>
      </c>
      <c r="C8" s="871">
        <v>344730</v>
      </c>
      <c r="D8" s="871">
        <v>54785.944390000004</v>
      </c>
      <c r="E8" s="871">
        <v>3153365</v>
      </c>
      <c r="F8" s="871">
        <v>36699.914600000004</v>
      </c>
      <c r="G8" s="52"/>
    </row>
    <row r="9" spans="1:8" ht="22.5">
      <c r="A9" s="90">
        <v>3</v>
      </c>
      <c r="B9" s="91" t="s">
        <v>483</v>
      </c>
      <c r="C9" s="871">
        <v>372210</v>
      </c>
      <c r="D9" s="871">
        <v>121707.6933</v>
      </c>
      <c r="E9" s="871">
        <v>58272</v>
      </c>
      <c r="F9" s="871">
        <v>73300.696970000005</v>
      </c>
      <c r="G9" s="52"/>
    </row>
    <row r="10" spans="1:8" ht="22.5">
      <c r="A10" s="90">
        <v>4</v>
      </c>
      <c r="B10" s="91" t="s">
        <v>485</v>
      </c>
      <c r="C10" s="871">
        <v>30</v>
      </c>
      <c r="D10" s="871">
        <v>397.65745999999996</v>
      </c>
      <c r="E10" s="871">
        <v>138</v>
      </c>
      <c r="F10" s="871">
        <v>381.85315000000003</v>
      </c>
    </row>
    <row r="11" spans="1:8" ht="22.5">
      <c r="A11" s="90">
        <v>5</v>
      </c>
      <c r="B11" s="91" t="s">
        <v>486</v>
      </c>
      <c r="C11" s="871">
        <v>118</v>
      </c>
      <c r="D11" s="871">
        <v>791.98370000000011</v>
      </c>
      <c r="E11" s="871">
        <v>7</v>
      </c>
      <c r="F11" s="185">
        <v>88.941310000000001</v>
      </c>
    </row>
    <row r="12" spans="1:8" ht="22.5">
      <c r="A12" s="90">
        <v>6</v>
      </c>
      <c r="B12" s="91" t="s">
        <v>487</v>
      </c>
      <c r="C12" s="871">
        <v>10235</v>
      </c>
      <c r="D12" s="871">
        <v>13302.602070000001</v>
      </c>
      <c r="E12" s="871">
        <v>632</v>
      </c>
      <c r="F12" s="871">
        <v>6256.2625399999988</v>
      </c>
    </row>
    <row r="13" spans="1:8" ht="22.5">
      <c r="A13" s="90">
        <v>7</v>
      </c>
      <c r="B13" s="91" t="s">
        <v>488</v>
      </c>
      <c r="C13" s="871">
        <v>9642</v>
      </c>
      <c r="D13" s="871">
        <v>2962.3488399999997</v>
      </c>
      <c r="E13" s="871">
        <v>849</v>
      </c>
      <c r="F13" s="871">
        <v>1094.6423200000002</v>
      </c>
    </row>
    <row r="14" spans="1:8" ht="22.5">
      <c r="A14" s="90">
        <v>8</v>
      </c>
      <c r="B14" s="91" t="s">
        <v>489</v>
      </c>
      <c r="C14" s="871">
        <v>350530</v>
      </c>
      <c r="D14" s="871">
        <v>59142.341740000011</v>
      </c>
      <c r="E14" s="871">
        <v>12538</v>
      </c>
      <c r="F14" s="871">
        <v>32530.415630000003</v>
      </c>
      <c r="H14" s="261"/>
    </row>
    <row r="15" spans="1:8" ht="22.5">
      <c r="A15" s="90">
        <v>9</v>
      </c>
      <c r="B15" s="91" t="s">
        <v>490</v>
      </c>
      <c r="C15" s="871">
        <v>378980</v>
      </c>
      <c r="D15" s="871">
        <v>50406.588899999988</v>
      </c>
      <c r="E15" s="871">
        <v>24023</v>
      </c>
      <c r="F15" s="871">
        <v>23998.20664</v>
      </c>
    </row>
    <row r="16" spans="1:8" ht="22.5">
      <c r="A16" s="90">
        <v>10</v>
      </c>
      <c r="B16" s="91" t="s">
        <v>491</v>
      </c>
      <c r="C16" s="871">
        <v>1585221</v>
      </c>
      <c r="D16" s="871">
        <v>237175.16258</v>
      </c>
      <c r="E16" s="871">
        <v>58235</v>
      </c>
      <c r="F16" s="871">
        <v>139043.75759999998</v>
      </c>
    </row>
    <row r="17" spans="1:6" ht="22.5">
      <c r="A17" s="90">
        <v>11</v>
      </c>
      <c r="B17" s="91" t="s">
        <v>492</v>
      </c>
      <c r="C17" s="871">
        <v>1411</v>
      </c>
      <c r="D17" s="871">
        <v>443.57659000000007</v>
      </c>
      <c r="E17" s="871">
        <v>1</v>
      </c>
      <c r="F17" s="871">
        <v>6.6129100000000012</v>
      </c>
    </row>
    <row r="18" spans="1:6" ht="22.5">
      <c r="A18" s="90">
        <v>12</v>
      </c>
      <c r="B18" s="91" t="s">
        <v>493</v>
      </c>
      <c r="C18" s="871">
        <v>22441</v>
      </c>
      <c r="D18" s="871">
        <v>2059.75146</v>
      </c>
      <c r="E18" s="871">
        <v>147</v>
      </c>
      <c r="F18" s="871">
        <v>604.37601000000006</v>
      </c>
    </row>
    <row r="19" spans="1:6" ht="22.5">
      <c r="A19" s="90">
        <v>13</v>
      </c>
      <c r="B19" s="91" t="s">
        <v>494</v>
      </c>
      <c r="C19" s="871">
        <v>167445</v>
      </c>
      <c r="D19" s="871">
        <v>38151.669699999999</v>
      </c>
      <c r="E19" s="871">
        <v>4316</v>
      </c>
      <c r="F19" s="871">
        <v>9816.1530600000006</v>
      </c>
    </row>
    <row r="20" spans="1:6" ht="22.5">
      <c r="A20" s="90">
        <v>14</v>
      </c>
      <c r="B20" s="91" t="s">
        <v>495</v>
      </c>
      <c r="C20" s="871">
        <v>17482</v>
      </c>
      <c r="D20" s="871">
        <v>7642.0093900000011</v>
      </c>
      <c r="E20" s="871">
        <v>483</v>
      </c>
      <c r="F20" s="871">
        <v>-2820.3922300000004</v>
      </c>
    </row>
    <row r="21" spans="1:6" ht="22.5">
      <c r="A21" s="90">
        <v>15</v>
      </c>
      <c r="B21" s="91" t="s">
        <v>496</v>
      </c>
      <c r="C21" s="871">
        <v>856</v>
      </c>
      <c r="D21" s="871">
        <v>785.23494000000005</v>
      </c>
      <c r="E21" s="871">
        <v>186</v>
      </c>
      <c r="F21" s="871">
        <v>216.62627999999998</v>
      </c>
    </row>
    <row r="22" spans="1:6" ht="22.5">
      <c r="A22" s="90">
        <v>16</v>
      </c>
      <c r="B22" s="91" t="s">
        <v>497</v>
      </c>
      <c r="C22" s="871">
        <v>161329</v>
      </c>
      <c r="D22" s="871">
        <v>12130.862799999999</v>
      </c>
      <c r="E22" s="871">
        <v>2928</v>
      </c>
      <c r="F22" s="871">
        <v>4021.9064000000008</v>
      </c>
    </row>
    <row r="23" spans="1:6" ht="22.5">
      <c r="A23" s="90">
        <v>17</v>
      </c>
      <c r="B23" s="91" t="s">
        <v>498</v>
      </c>
      <c r="C23" s="871">
        <v>6292</v>
      </c>
      <c r="D23" s="871">
        <v>196.07624000000001</v>
      </c>
      <c r="E23" s="871">
        <v>2</v>
      </c>
      <c r="F23" s="871">
        <v>18.339530000000003</v>
      </c>
    </row>
    <row r="24" spans="1:6" ht="22.5">
      <c r="A24" s="90">
        <v>18</v>
      </c>
      <c r="B24" s="91" t="s">
        <v>499</v>
      </c>
      <c r="C24" s="871">
        <v>534373</v>
      </c>
      <c r="D24" s="871">
        <v>11481.175650000001</v>
      </c>
      <c r="E24" s="871">
        <v>168247</v>
      </c>
      <c r="F24" s="871">
        <v>5970.630470000001</v>
      </c>
    </row>
    <row r="25" spans="1:6" ht="22.5">
      <c r="A25" s="90">
        <v>19</v>
      </c>
      <c r="B25" s="91" t="s">
        <v>500</v>
      </c>
      <c r="C25" s="871">
        <v>757560</v>
      </c>
      <c r="D25" s="871">
        <v>109472.02696</v>
      </c>
      <c r="E25" s="871">
        <v>30410</v>
      </c>
      <c r="F25" s="871">
        <v>173652.27314</v>
      </c>
    </row>
    <row r="26" spans="1:6" ht="22.5">
      <c r="A26" s="90">
        <v>20</v>
      </c>
      <c r="B26" s="91" t="s">
        <v>501</v>
      </c>
      <c r="C26" s="871">
        <v>2885</v>
      </c>
      <c r="D26" s="871">
        <v>419.267</v>
      </c>
      <c r="E26" s="871">
        <v>2152</v>
      </c>
      <c r="F26" s="871">
        <v>1172.74497</v>
      </c>
    </row>
    <row r="27" spans="1:6" ht="33.75">
      <c r="A27" s="90">
        <v>21</v>
      </c>
      <c r="B27" s="91" t="s">
        <v>502</v>
      </c>
      <c r="C27" s="871">
        <v>505621</v>
      </c>
      <c r="D27" s="871">
        <v>6936.1329800000003</v>
      </c>
      <c r="E27" s="871">
        <v>791</v>
      </c>
      <c r="F27" s="871">
        <v>708.70866000000012</v>
      </c>
    </row>
    <row r="28" spans="1:6" ht="22.5">
      <c r="A28" s="90">
        <v>22</v>
      </c>
      <c r="B28" s="91" t="s">
        <v>503</v>
      </c>
      <c r="C28" s="871">
        <v>1481</v>
      </c>
      <c r="D28" s="871">
        <v>123.68186</v>
      </c>
      <c r="E28" s="871">
        <v>85</v>
      </c>
      <c r="F28" s="871">
        <v>489.91152</v>
      </c>
    </row>
    <row r="29" spans="1:6" ht="45">
      <c r="A29" s="90">
        <v>23</v>
      </c>
      <c r="B29" s="91" t="s">
        <v>504</v>
      </c>
      <c r="C29" s="871">
        <v>77522</v>
      </c>
      <c r="D29" s="871">
        <v>16852.574559999997</v>
      </c>
      <c r="E29" s="871">
        <v>5869</v>
      </c>
      <c r="F29" s="871">
        <v>39957.975610000001</v>
      </c>
    </row>
    <row r="30" spans="1:6" ht="22.5">
      <c r="A30" s="90">
        <v>24</v>
      </c>
      <c r="B30" s="91" t="s">
        <v>505</v>
      </c>
      <c r="C30" s="871">
        <v>0</v>
      </c>
      <c r="D30" s="871">
        <v>0</v>
      </c>
      <c r="E30" s="871">
        <v>0</v>
      </c>
      <c r="F30" s="871">
        <v>0</v>
      </c>
    </row>
    <row r="31" spans="1:6" ht="22.5">
      <c r="A31" s="90">
        <v>25</v>
      </c>
      <c r="B31" s="91" t="s">
        <v>506</v>
      </c>
      <c r="C31" s="871">
        <v>0</v>
      </c>
      <c r="D31" s="871">
        <v>0</v>
      </c>
      <c r="E31" s="871">
        <v>0</v>
      </c>
      <c r="F31" s="871">
        <v>0</v>
      </c>
    </row>
    <row r="32" spans="1:6" ht="22.5">
      <c r="A32" s="394"/>
      <c r="B32" s="395" t="s">
        <v>507</v>
      </c>
      <c r="C32" s="872">
        <v>5296068</v>
      </c>
      <c r="D32" s="872">
        <v>642918.81733999995</v>
      </c>
      <c r="E32" s="872">
        <v>3490209</v>
      </c>
      <c r="F32" s="872">
        <v>336651.21146000002</v>
      </c>
    </row>
    <row r="33" spans="1:7" ht="22.5">
      <c r="A33" s="394"/>
      <c r="B33" s="395" t="s">
        <v>508</v>
      </c>
      <c r="C33" s="872">
        <v>1345069</v>
      </c>
      <c r="D33" s="872">
        <v>133803.68336000002</v>
      </c>
      <c r="E33" s="872">
        <v>39307</v>
      </c>
      <c r="F33" s="872">
        <v>215981.61389999997</v>
      </c>
    </row>
    <row r="34" spans="1:7">
      <c r="A34" s="392"/>
      <c r="B34" s="393" t="s">
        <v>270</v>
      </c>
      <c r="C34" s="873">
        <v>6641137</v>
      </c>
      <c r="D34" s="873">
        <v>776722.50070000009</v>
      </c>
      <c r="E34" s="873">
        <v>3529516</v>
      </c>
      <c r="F34" s="873">
        <v>552632.8253599999</v>
      </c>
    </row>
    <row r="35" spans="1:7" ht="12.75" customHeight="1">
      <c r="A35" s="33" t="s">
        <v>476</v>
      </c>
      <c r="F35" s="261"/>
    </row>
    <row r="36" spans="1:7" ht="12.75" customHeight="1">
      <c r="G36" s="76"/>
    </row>
    <row r="37" spans="1:7" s="1066" customFormat="1" ht="12.75" customHeight="1">
      <c r="A37" s="285" t="s">
        <v>1415</v>
      </c>
      <c r="G37" s="76"/>
    </row>
    <row r="38" spans="1:7" s="1066" customFormat="1" ht="12.75" customHeight="1">
      <c r="A38" s="1078" t="s">
        <v>1416</v>
      </c>
      <c r="G38" s="76"/>
    </row>
    <row r="39" spans="1:7" ht="12.75" customHeight="1"/>
    <row r="40" spans="1:7" ht="12.75" customHeight="1">
      <c r="A40" s="608" t="s">
        <v>81</v>
      </c>
      <c r="F40" s="34" t="s">
        <v>1028</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xr:uid="{00000000-0004-0000-1300-000000000000}"/>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3" t="s">
        <v>89</v>
      </c>
      <c r="B1" s="197"/>
      <c r="C1" s="197"/>
      <c r="D1" s="197"/>
      <c r="E1" s="197"/>
      <c r="F1" s="197"/>
      <c r="G1" s="197"/>
    </row>
    <row r="2" spans="1:7">
      <c r="A2" s="594" t="s">
        <v>90</v>
      </c>
      <c r="B2" s="197"/>
      <c r="C2" s="197"/>
      <c r="D2" s="197"/>
      <c r="E2" s="197"/>
      <c r="F2" s="197"/>
      <c r="G2" s="197"/>
    </row>
    <row r="3" spans="1:7" s="261" customFormat="1">
      <c r="A3" s="538"/>
      <c r="B3" s="197"/>
      <c r="C3" s="197"/>
      <c r="D3" s="197"/>
      <c r="E3" s="197"/>
      <c r="F3" s="197"/>
      <c r="G3" s="197"/>
    </row>
    <row r="4" spans="1:7" ht="12.75" customHeight="1">
      <c r="A4" s="23" t="s">
        <v>652</v>
      </c>
    </row>
    <row r="5" spans="1:7" ht="12.75" customHeight="1">
      <c r="A5" s="520" t="s">
        <v>653</v>
      </c>
      <c r="B5" s="197"/>
    </row>
    <row r="6" spans="1:7" ht="53.25" customHeight="1">
      <c r="A6" s="796" t="s">
        <v>1384</v>
      </c>
      <c r="B6" s="1216" t="s">
        <v>459</v>
      </c>
      <c r="C6" s="1217"/>
      <c r="D6" s="1218"/>
      <c r="E6" s="1216" t="s">
        <v>831</v>
      </c>
      <c r="F6" s="1217"/>
      <c r="G6" s="1218"/>
    </row>
    <row r="7" spans="1:7" s="261" customFormat="1">
      <c r="A7" s="1212" t="s">
        <v>841</v>
      </c>
      <c r="B7" s="403" t="str">
        <f>Naslovnica!A20</f>
        <v>Svibanj 2024.</v>
      </c>
      <c r="C7" s="1219" t="s">
        <v>842</v>
      </c>
      <c r="D7" s="1220" t="s">
        <v>837</v>
      </c>
      <c r="E7" s="403" t="str">
        <f>$B$7</f>
        <v>Svibanj 2024.</v>
      </c>
      <c r="F7" s="1219" t="s">
        <v>842</v>
      </c>
      <c r="G7" s="1220" t="s">
        <v>837</v>
      </c>
    </row>
    <row r="8" spans="1:7" s="261" customFormat="1">
      <c r="A8" s="1212"/>
      <c r="B8" s="782" t="str">
        <f>Naslovnica!A24</f>
        <v>May 2024</v>
      </c>
      <c r="C8" s="1211"/>
      <c r="D8" s="1212"/>
      <c r="E8" s="782" t="str">
        <f>$B$8</f>
        <v>May 2024</v>
      </c>
      <c r="F8" s="1211"/>
      <c r="G8" s="1212"/>
    </row>
    <row r="9" spans="1:7" ht="25.5">
      <c r="A9" s="241" t="s">
        <v>463</v>
      </c>
      <c r="B9" s="249">
        <v>22295313.949999996</v>
      </c>
      <c r="C9" s="245">
        <v>145615039.38</v>
      </c>
      <c r="D9" s="252">
        <v>-3.0659776908161129E-2</v>
      </c>
      <c r="E9" s="249">
        <v>145373.4</v>
      </c>
      <c r="F9" s="244">
        <v>355324.3</v>
      </c>
      <c r="G9" s="255">
        <v>3.2530470144232178</v>
      </c>
    </row>
    <row r="10" spans="1:7">
      <c r="A10" s="92" t="s">
        <v>465</v>
      </c>
      <c r="B10" s="250">
        <v>19532143</v>
      </c>
      <c r="C10" s="190">
        <v>124223050.67</v>
      </c>
      <c r="D10" s="253">
        <v>8.0064366321884295E-2</v>
      </c>
      <c r="E10" s="250">
        <v>79012</v>
      </c>
      <c r="F10" s="191">
        <v>255782.2</v>
      </c>
      <c r="G10" s="253">
        <v>1.3115766068868671</v>
      </c>
    </row>
    <row r="11" spans="1:7">
      <c r="A11" s="92" t="s">
        <v>464</v>
      </c>
      <c r="B11" s="250">
        <v>983606.63</v>
      </c>
      <c r="C11" s="190">
        <v>10268443.470000001</v>
      </c>
      <c r="D11" s="253">
        <v>-0.5064625771047927</v>
      </c>
      <c r="E11" s="250">
        <v>66361.399999999994</v>
      </c>
      <c r="F11" s="191">
        <v>99542.099999999991</v>
      </c>
      <c r="G11" s="253" t="s">
        <v>139</v>
      </c>
    </row>
    <row r="12" spans="1:7">
      <c r="A12" s="92" t="s">
        <v>466</v>
      </c>
      <c r="B12" s="250" t="s">
        <v>139</v>
      </c>
      <c r="C12" s="191" t="s">
        <v>139</v>
      </c>
      <c r="D12" s="254" t="s">
        <v>139</v>
      </c>
      <c r="E12" s="250" t="s">
        <v>139</v>
      </c>
      <c r="F12" s="191" t="s">
        <v>139</v>
      </c>
      <c r="G12" s="253" t="s">
        <v>139</v>
      </c>
    </row>
    <row r="13" spans="1:7">
      <c r="A13" s="92" t="s">
        <v>1581</v>
      </c>
      <c r="B13" s="250">
        <v>180096.9</v>
      </c>
      <c r="C13" s="191">
        <v>1052915.3899999999</v>
      </c>
      <c r="D13" s="254">
        <v>-0.45513433544758564</v>
      </c>
      <c r="E13" s="250" t="s">
        <v>139</v>
      </c>
      <c r="F13" s="191" t="s">
        <v>139</v>
      </c>
      <c r="G13" s="253" t="s">
        <v>139</v>
      </c>
    </row>
    <row r="14" spans="1:7">
      <c r="A14" s="92" t="s">
        <v>467</v>
      </c>
      <c r="B14" s="250" t="s">
        <v>139</v>
      </c>
      <c r="C14" s="191" t="s">
        <v>139</v>
      </c>
      <c r="D14" s="254" t="s">
        <v>139</v>
      </c>
      <c r="E14" s="250" t="s">
        <v>139</v>
      </c>
      <c r="F14" s="191" t="s">
        <v>139</v>
      </c>
      <c r="G14" s="253" t="s">
        <v>139</v>
      </c>
    </row>
    <row r="15" spans="1:7" s="261" customFormat="1">
      <c r="A15" s="92" t="s">
        <v>1001</v>
      </c>
      <c r="B15" s="250">
        <v>1599467.42</v>
      </c>
      <c r="C15" s="191">
        <v>10070629.85</v>
      </c>
      <c r="D15" s="254">
        <v>-0.38310174384085427</v>
      </c>
      <c r="E15" s="250" t="s">
        <v>139</v>
      </c>
      <c r="F15" s="191" t="s">
        <v>139</v>
      </c>
      <c r="G15" s="253" t="s">
        <v>139</v>
      </c>
    </row>
    <row r="16" spans="1:7">
      <c r="A16" s="874" t="s">
        <v>997</v>
      </c>
      <c r="B16" s="875">
        <v>7768403.7999999998</v>
      </c>
      <c r="C16" s="876">
        <v>27586032.75</v>
      </c>
      <c r="D16" s="877">
        <v>1.1211006323653083</v>
      </c>
      <c r="E16" s="250" t="s">
        <v>139</v>
      </c>
      <c r="F16" s="191" t="s">
        <v>139</v>
      </c>
      <c r="G16" s="253" t="s">
        <v>139</v>
      </c>
    </row>
    <row r="17" spans="1:10">
      <c r="A17" s="874" t="s">
        <v>998</v>
      </c>
      <c r="B17" s="875" t="s">
        <v>139</v>
      </c>
      <c r="C17" s="876" t="s">
        <v>139</v>
      </c>
      <c r="D17" s="877" t="s">
        <v>139</v>
      </c>
      <c r="E17" s="250" t="s">
        <v>139</v>
      </c>
      <c r="F17" s="191" t="s">
        <v>139</v>
      </c>
      <c r="G17" s="253" t="s">
        <v>139</v>
      </c>
    </row>
    <row r="18" spans="1:10" ht="18.75" customHeight="1">
      <c r="A18" s="396" t="s">
        <v>468</v>
      </c>
      <c r="B18" s="397">
        <v>30063717.749999996</v>
      </c>
      <c r="C18" s="398">
        <v>173201072.13</v>
      </c>
      <c r="D18" s="399">
        <v>0.12754680932033935</v>
      </c>
      <c r="E18" s="397">
        <v>145373.4</v>
      </c>
      <c r="F18" s="754">
        <v>355324.30000000005</v>
      </c>
      <c r="G18" s="399">
        <v>3.2530470144232178</v>
      </c>
      <c r="J18" s="76"/>
    </row>
    <row r="19" spans="1:10" ht="15" customHeight="1">
      <c r="A19" s="1215" t="s">
        <v>840</v>
      </c>
      <c r="B19" s="400" t="str">
        <f>B7</f>
        <v>Svibanj 2024.</v>
      </c>
      <c r="C19" s="1211" t="s">
        <v>842</v>
      </c>
      <c r="D19" s="1212" t="s">
        <v>837</v>
      </c>
      <c r="E19" s="783" t="str">
        <f>E7</f>
        <v>Svibanj 2024.</v>
      </c>
      <c r="F19" s="1211" t="s">
        <v>842</v>
      </c>
      <c r="G19" s="1212" t="s">
        <v>837</v>
      </c>
    </row>
    <row r="20" spans="1:10" s="261" customFormat="1">
      <c r="A20" s="1215"/>
      <c r="B20" s="782" t="str">
        <f>B8</f>
        <v>May 2024</v>
      </c>
      <c r="C20" s="1211"/>
      <c r="D20" s="1212"/>
      <c r="E20" s="785" t="str">
        <f>E8</f>
        <v>May 2024</v>
      </c>
      <c r="F20" s="1211"/>
      <c r="G20" s="1212"/>
    </row>
    <row r="21" spans="1:10" ht="25.5">
      <c r="A21" s="242" t="s">
        <v>469</v>
      </c>
      <c r="B21" s="249">
        <v>3271277</v>
      </c>
      <c r="C21" s="244">
        <v>19816915.689999998</v>
      </c>
      <c r="D21" s="255">
        <v>-0.25596502444690539</v>
      </c>
      <c r="E21" s="249">
        <v>500359</v>
      </c>
      <c r="F21" s="244">
        <v>751726</v>
      </c>
      <c r="G21" s="255">
        <v>3290.8355263157896</v>
      </c>
    </row>
    <row r="22" spans="1:10">
      <c r="A22" s="92" t="s">
        <v>465</v>
      </c>
      <c r="B22" s="250">
        <v>1138969</v>
      </c>
      <c r="C22" s="191">
        <v>5756395</v>
      </c>
      <c r="D22" s="253">
        <v>9.422399249874136E-2</v>
      </c>
      <c r="E22" s="250">
        <v>359</v>
      </c>
      <c r="F22" s="191">
        <v>1726</v>
      </c>
      <c r="G22" s="253">
        <v>1.361842105263158</v>
      </c>
    </row>
    <row r="23" spans="1:10">
      <c r="A23" s="92" t="s">
        <v>464</v>
      </c>
      <c r="B23" s="250">
        <v>1882500</v>
      </c>
      <c r="C23" s="191">
        <v>12500513.689999999</v>
      </c>
      <c r="D23" s="253">
        <v>-0.34820228477172022</v>
      </c>
      <c r="E23" s="250">
        <v>500000</v>
      </c>
      <c r="F23" s="191">
        <v>750000</v>
      </c>
      <c r="G23" s="253" t="s">
        <v>139</v>
      </c>
    </row>
    <row r="24" spans="1:10">
      <c r="A24" s="92" t="s">
        <v>466</v>
      </c>
      <c r="B24" s="250" t="s">
        <v>139</v>
      </c>
      <c r="C24" s="191" t="s">
        <v>139</v>
      </c>
      <c r="D24" s="254" t="s">
        <v>139</v>
      </c>
      <c r="E24" s="250" t="s">
        <v>139</v>
      </c>
      <c r="F24" s="191" t="s">
        <v>139</v>
      </c>
      <c r="G24" s="253" t="s">
        <v>139</v>
      </c>
    </row>
    <row r="25" spans="1:10">
      <c r="A25" s="92" t="s">
        <v>1581</v>
      </c>
      <c r="B25" s="250">
        <v>185000</v>
      </c>
      <c r="C25" s="191">
        <v>1088000</v>
      </c>
      <c r="D25" s="254">
        <v>-0.46376811594202894</v>
      </c>
      <c r="E25" s="250">
        <v>0</v>
      </c>
      <c r="F25" s="191" t="s">
        <v>139</v>
      </c>
      <c r="G25" s="253" t="s">
        <v>139</v>
      </c>
    </row>
    <row r="26" spans="1:10">
      <c r="A26" s="92" t="s">
        <v>467</v>
      </c>
      <c r="B26" s="250" t="s">
        <v>139</v>
      </c>
      <c r="C26" s="191" t="s">
        <v>139</v>
      </c>
      <c r="D26" s="254" t="s">
        <v>139</v>
      </c>
      <c r="E26" s="250" t="s">
        <v>139</v>
      </c>
      <c r="F26" s="191" t="s">
        <v>139</v>
      </c>
      <c r="G26" s="253" t="s">
        <v>139</v>
      </c>
    </row>
    <row r="27" spans="1:10" s="261" customFormat="1">
      <c r="A27" s="92" t="s">
        <v>1001</v>
      </c>
      <c r="B27" s="250">
        <v>64808</v>
      </c>
      <c r="C27" s="191">
        <v>472007</v>
      </c>
      <c r="D27" s="254">
        <v>-0.47144266921125821</v>
      </c>
      <c r="E27" s="250" t="s">
        <v>139</v>
      </c>
      <c r="F27" s="191" t="s">
        <v>139</v>
      </c>
      <c r="G27" s="253" t="s">
        <v>139</v>
      </c>
    </row>
    <row r="28" spans="1:10">
      <c r="A28" s="874" t="s">
        <v>999</v>
      </c>
      <c r="B28" s="875">
        <v>293546</v>
      </c>
      <c r="C28" s="876">
        <v>972185</v>
      </c>
      <c r="D28" s="923">
        <v>1.9768380488794239</v>
      </c>
      <c r="E28" s="250" t="s">
        <v>139</v>
      </c>
      <c r="F28" s="191" t="s">
        <v>139</v>
      </c>
      <c r="G28" s="253" t="s">
        <v>139</v>
      </c>
    </row>
    <row r="29" spans="1:10">
      <c r="A29" s="874" t="s">
        <v>1000</v>
      </c>
      <c r="B29" s="875" t="s">
        <v>139</v>
      </c>
      <c r="C29" s="876" t="s">
        <v>139</v>
      </c>
      <c r="D29" s="877" t="s">
        <v>139</v>
      </c>
      <c r="E29" s="250" t="s">
        <v>139</v>
      </c>
      <c r="F29" s="191" t="s">
        <v>139</v>
      </c>
      <c r="G29" s="253" t="s">
        <v>139</v>
      </c>
    </row>
    <row r="30" spans="1:10" ht="18.75" customHeight="1">
      <c r="A30" s="396" t="s">
        <v>470</v>
      </c>
      <c r="B30" s="397">
        <v>3564823</v>
      </c>
      <c r="C30" s="401">
        <v>20789100.689999998</v>
      </c>
      <c r="D30" s="399">
        <v>-0.20698550324217779</v>
      </c>
      <c r="E30" s="397">
        <v>500359</v>
      </c>
      <c r="F30" s="401">
        <v>751726</v>
      </c>
      <c r="G30" s="399">
        <v>3290.8355263157896</v>
      </c>
    </row>
    <row r="31" spans="1:10" ht="18.75" customHeight="1">
      <c r="A31" s="404" t="s">
        <v>471</v>
      </c>
      <c r="B31" s="249">
        <v>5658</v>
      </c>
      <c r="C31" s="405">
        <v>33518</v>
      </c>
      <c r="D31" s="406">
        <v>5.2847041310011056E-2</v>
      </c>
      <c r="E31" s="249">
        <v>0</v>
      </c>
      <c r="F31" s="405">
        <v>123</v>
      </c>
      <c r="G31" s="406" t="s">
        <v>139</v>
      </c>
    </row>
    <row r="32" spans="1:10" ht="15" customHeight="1">
      <c r="A32" s="1215" t="s">
        <v>839</v>
      </c>
      <c r="B32" s="400" t="str">
        <f>B7</f>
        <v>Svibanj 2024.</v>
      </c>
      <c r="C32" s="1211" t="s">
        <v>842</v>
      </c>
      <c r="D32" s="1212" t="s">
        <v>837</v>
      </c>
      <c r="E32" s="400" t="str">
        <f>E7</f>
        <v>Svibanj 2024.</v>
      </c>
      <c r="F32" s="1211" t="s">
        <v>842</v>
      </c>
      <c r="G32" s="1212" t="s">
        <v>837</v>
      </c>
    </row>
    <row r="33" spans="1:7" s="261" customFormat="1">
      <c r="A33" s="1215"/>
      <c r="B33" s="782" t="str">
        <f>B8</f>
        <v>May 2024</v>
      </c>
      <c r="C33" s="1211"/>
      <c r="D33" s="1212"/>
      <c r="E33" s="782" t="str">
        <f>E8</f>
        <v>May 2024</v>
      </c>
      <c r="F33" s="1211"/>
      <c r="G33" s="1212"/>
    </row>
    <row r="34" spans="1:7" ht="17.25" customHeight="1">
      <c r="A34" s="243" t="s">
        <v>472</v>
      </c>
      <c r="B34" s="250">
        <v>43723246.700000003</v>
      </c>
      <c r="C34" s="191">
        <v>364069013.57999998</v>
      </c>
      <c r="D34" s="253">
        <v>-0.4010569167299245</v>
      </c>
      <c r="E34" s="250" t="s">
        <v>139</v>
      </c>
      <c r="F34" s="191" t="s">
        <v>139</v>
      </c>
      <c r="G34" s="253" t="s">
        <v>139</v>
      </c>
    </row>
    <row r="35" spans="1:7" ht="17.25" customHeight="1">
      <c r="A35" s="243" t="s">
        <v>473</v>
      </c>
      <c r="B35" s="250">
        <v>43759658</v>
      </c>
      <c r="C35" s="259">
        <v>371123836.58999997</v>
      </c>
      <c r="D35" s="253">
        <v>-0.42147903335014902</v>
      </c>
      <c r="E35" s="250" t="s">
        <v>139</v>
      </c>
      <c r="F35" s="191" t="s">
        <v>139</v>
      </c>
      <c r="G35" s="253" t="s">
        <v>139</v>
      </c>
    </row>
    <row r="36" spans="1:7">
      <c r="A36" s="1215" t="s">
        <v>835</v>
      </c>
      <c r="B36" s="784" t="str">
        <f>B7</f>
        <v>Svibanj 2024.</v>
      </c>
      <c r="C36" s="1213" t="s">
        <v>836</v>
      </c>
      <c r="D36" s="1212" t="s">
        <v>837</v>
      </c>
      <c r="E36" s="402"/>
      <c r="F36" s="1213"/>
      <c r="G36" s="1212"/>
    </row>
    <row r="37" spans="1:7" s="261" customFormat="1" ht="21" customHeight="1">
      <c r="A37" s="1215"/>
      <c r="B37" s="782" t="str">
        <f>B8</f>
        <v>May 2024</v>
      </c>
      <c r="C37" s="1213"/>
      <c r="D37" s="1212"/>
      <c r="E37" s="402"/>
      <c r="F37" s="1213"/>
      <c r="G37" s="1212"/>
    </row>
    <row r="38" spans="1:7">
      <c r="A38" s="192" t="s">
        <v>62</v>
      </c>
      <c r="B38" s="251">
        <v>2806.07</v>
      </c>
      <c r="C38" s="93">
        <v>0.10740275936099009</v>
      </c>
      <c r="D38" s="253">
        <v>-7.839531908671038E-5</v>
      </c>
      <c r="E38" s="251"/>
      <c r="F38" s="93"/>
      <c r="G38" s="253"/>
    </row>
    <row r="39" spans="1:7">
      <c r="A39" s="94" t="s">
        <v>111</v>
      </c>
      <c r="B39" s="251">
        <v>2117.14</v>
      </c>
      <c r="C39" s="93">
        <v>0.12533619654076356</v>
      </c>
      <c r="D39" s="253">
        <v>5.815003088032622E-3</v>
      </c>
      <c r="E39" s="251"/>
      <c r="F39" s="93"/>
      <c r="G39" s="253"/>
    </row>
    <row r="40" spans="1:7">
      <c r="A40" s="94" t="s">
        <v>63</v>
      </c>
      <c r="B40" s="251">
        <v>1673.74</v>
      </c>
      <c r="C40" s="93">
        <v>8.0808472168410139E-2</v>
      </c>
      <c r="D40" s="253">
        <v>-1.6598217380830671E-2</v>
      </c>
      <c r="E40" s="251"/>
      <c r="F40" s="93"/>
      <c r="G40" s="253"/>
    </row>
    <row r="41" spans="1:7" s="261" customFormat="1">
      <c r="A41" s="94" t="s">
        <v>987</v>
      </c>
      <c r="B41" s="251">
        <v>1847.07</v>
      </c>
      <c r="C41" s="93">
        <v>9.7141126086259133E-2</v>
      </c>
      <c r="D41" s="253">
        <v>-5.9629201087103567E-3</v>
      </c>
      <c r="E41" s="251"/>
      <c r="F41" s="93"/>
      <c r="G41" s="253"/>
    </row>
    <row r="42" spans="1:7">
      <c r="A42" s="94" t="s">
        <v>800</v>
      </c>
      <c r="B42" s="251">
        <v>1705.71</v>
      </c>
      <c r="C42" s="93">
        <v>5.1116616135473025E-2</v>
      </c>
      <c r="D42" s="253">
        <v>8.818310858765166E-3</v>
      </c>
      <c r="E42" s="251"/>
      <c r="F42" s="93"/>
      <c r="G42" s="253"/>
    </row>
    <row r="43" spans="1:7" s="261" customFormat="1">
      <c r="A43" s="94" t="s">
        <v>91</v>
      </c>
      <c r="B43" s="251">
        <v>1973.27</v>
      </c>
      <c r="C43" s="93">
        <v>0.10261338935981179</v>
      </c>
      <c r="D43" s="253">
        <v>2.399547490179188E-2</v>
      </c>
      <c r="E43" s="251"/>
      <c r="F43" s="93"/>
      <c r="G43" s="253"/>
    </row>
    <row r="44" spans="1:7">
      <c r="A44" s="94" t="s">
        <v>92</v>
      </c>
      <c r="B44" s="251">
        <v>2032.96</v>
      </c>
      <c r="C44" s="93">
        <v>0.24233683695917874</v>
      </c>
      <c r="D44" s="253">
        <v>-1.3719896761172801E-2</v>
      </c>
      <c r="E44" s="251"/>
      <c r="F44" s="93"/>
      <c r="G44" s="253"/>
    </row>
    <row r="45" spans="1:7">
      <c r="A45" s="94" t="s">
        <v>93</v>
      </c>
      <c r="B45" s="251">
        <v>650.45000000000005</v>
      </c>
      <c r="C45" s="93">
        <v>0.24292975617213175</v>
      </c>
      <c r="D45" s="253">
        <v>9.3983887515347142E-2</v>
      </c>
      <c r="E45" s="251"/>
      <c r="F45" s="93"/>
      <c r="G45" s="253"/>
    </row>
    <row r="46" spans="1:7">
      <c r="A46" s="94" t="s">
        <v>94</v>
      </c>
      <c r="B46" s="251">
        <v>909.25</v>
      </c>
      <c r="C46" s="93">
        <v>-2.4032888240092753E-2</v>
      </c>
      <c r="D46" s="253">
        <v>-5.8169412948162469E-3</v>
      </c>
      <c r="E46" s="251"/>
      <c r="F46" s="93"/>
      <c r="G46" s="253"/>
    </row>
    <row r="47" spans="1:7">
      <c r="A47" s="94" t="s">
        <v>95</v>
      </c>
      <c r="B47" s="251">
        <v>1575.36</v>
      </c>
      <c r="C47" s="93">
        <v>5.170537615744597E-2</v>
      </c>
      <c r="D47" s="253">
        <v>8.7873158806996754E-2</v>
      </c>
      <c r="E47" s="251"/>
      <c r="F47" s="93"/>
      <c r="G47" s="253"/>
    </row>
    <row r="48" spans="1:7">
      <c r="A48" s="94" t="s">
        <v>96</v>
      </c>
      <c r="B48" s="251">
        <v>4438.1400000000003</v>
      </c>
      <c r="C48" s="93">
        <v>7.8695106893903466E-2</v>
      </c>
      <c r="D48" s="253">
        <v>1.2127818725826467E-2</v>
      </c>
      <c r="E48" s="251"/>
      <c r="F48" s="93"/>
      <c r="G48" s="253"/>
    </row>
    <row r="49" spans="1:7">
      <c r="A49" s="192" t="s">
        <v>64</v>
      </c>
      <c r="B49" s="251">
        <v>96.491200000000006</v>
      </c>
      <c r="C49" s="93">
        <v>6.4302678391692236E-3</v>
      </c>
      <c r="D49" s="253">
        <v>-1.0518382322490805E-3</v>
      </c>
      <c r="E49" s="251"/>
      <c r="F49" s="93"/>
      <c r="G49" s="253"/>
    </row>
    <row r="50" spans="1:7">
      <c r="A50" s="192" t="s">
        <v>82</v>
      </c>
      <c r="B50" s="251">
        <v>174.31540000000001</v>
      </c>
      <c r="C50" s="93">
        <v>1.6755442631595008E-2</v>
      </c>
      <c r="D50" s="253">
        <v>1.1158900328565036E-3</v>
      </c>
      <c r="E50" s="251"/>
      <c r="F50" s="93"/>
      <c r="G50" s="253"/>
    </row>
    <row r="51" spans="1:7" ht="15" customHeight="1">
      <c r="A51" s="1215" t="s">
        <v>838</v>
      </c>
      <c r="B51" s="400" t="str">
        <f>B7</f>
        <v>Svibanj 2024.</v>
      </c>
      <c r="C51" s="1214"/>
      <c r="D51" s="1212" t="s">
        <v>837</v>
      </c>
      <c r="E51" s="400" t="str">
        <f>E7</f>
        <v>Svibanj 2024.</v>
      </c>
      <c r="F51" s="1214"/>
      <c r="G51" s="1212" t="s">
        <v>837</v>
      </c>
    </row>
    <row r="52" spans="1:7" s="261" customFormat="1">
      <c r="A52" s="1215"/>
      <c r="B52" s="782" t="str">
        <f>B8</f>
        <v>May 2024</v>
      </c>
      <c r="C52" s="1214"/>
      <c r="D52" s="1212"/>
      <c r="E52" s="782" t="str">
        <f>E8</f>
        <v>May 2024</v>
      </c>
      <c r="F52" s="1214"/>
      <c r="G52" s="1212"/>
    </row>
    <row r="53" spans="1:7">
      <c r="A53" s="92" t="s">
        <v>465</v>
      </c>
      <c r="B53" s="250">
        <v>25054.95718288</v>
      </c>
      <c r="C53" s="191"/>
      <c r="D53" s="253">
        <v>2.0800706052287232E-2</v>
      </c>
      <c r="E53" s="250">
        <v>55.949232000000002</v>
      </c>
      <c r="F53" s="191"/>
      <c r="G53" s="253" t="s">
        <v>139</v>
      </c>
    </row>
    <row r="54" spans="1:7">
      <c r="A54" s="92" t="s">
        <v>464</v>
      </c>
      <c r="B54" s="250">
        <v>17954.56415912</v>
      </c>
      <c r="C54" s="191"/>
      <c r="D54" s="253">
        <v>-7.5882823752559947E-4</v>
      </c>
      <c r="E54" s="250">
        <v>1.32722808</v>
      </c>
      <c r="F54" s="191"/>
      <c r="G54" s="253" t="s">
        <v>139</v>
      </c>
    </row>
    <row r="55" spans="1:7">
      <c r="A55" s="92" t="s">
        <v>466</v>
      </c>
      <c r="B55" s="250" t="s">
        <v>139</v>
      </c>
      <c r="C55" s="191"/>
      <c r="D55" s="254" t="s">
        <v>139</v>
      </c>
      <c r="E55" s="250" t="s">
        <v>139</v>
      </c>
      <c r="F55" s="191"/>
      <c r="G55" s="253" t="s">
        <v>139</v>
      </c>
    </row>
    <row r="56" spans="1:7">
      <c r="A56" s="92" t="s">
        <v>1581</v>
      </c>
      <c r="B56" s="250">
        <v>1862.11784558</v>
      </c>
      <c r="C56" s="191"/>
      <c r="D56" s="254">
        <v>1.8955982663609872E-2</v>
      </c>
      <c r="E56" s="250" t="s">
        <v>139</v>
      </c>
      <c r="F56" s="191"/>
      <c r="G56" s="253" t="s">
        <v>139</v>
      </c>
    </row>
    <row r="57" spans="1:7" s="261" customFormat="1">
      <c r="A57" s="92" t="s">
        <v>1001</v>
      </c>
      <c r="B57" s="250">
        <v>41.069746539999997</v>
      </c>
      <c r="C57" s="191"/>
      <c r="D57" s="253">
        <v>8.3303719859505687E-2</v>
      </c>
      <c r="E57" s="250" t="s">
        <v>139</v>
      </c>
      <c r="F57" s="191"/>
      <c r="G57" s="253" t="s">
        <v>139</v>
      </c>
    </row>
    <row r="58" spans="1:7" ht="18.75" customHeight="1">
      <c r="A58" s="396" t="s">
        <v>474</v>
      </c>
      <c r="B58" s="397">
        <v>44912.708934120004</v>
      </c>
      <c r="C58" s="401"/>
      <c r="D58" s="399">
        <v>1.2048901605723028E-2</v>
      </c>
      <c r="E58" s="397">
        <v>57.27646008</v>
      </c>
      <c r="F58" s="401"/>
      <c r="G58" s="399" t="s">
        <v>139</v>
      </c>
    </row>
    <row r="59" spans="1:7" s="197" customFormat="1">
      <c r="A59" s="19" t="s">
        <v>475</v>
      </c>
      <c r="B59" s="256"/>
      <c r="C59" s="237"/>
      <c r="D59" s="237"/>
    </row>
    <row r="60" spans="1:7" s="197" customFormat="1">
      <c r="A60" s="286"/>
      <c r="B60" s="257"/>
      <c r="C60" s="239"/>
      <c r="D60" s="240"/>
    </row>
    <row r="61" spans="1:7" s="197" customFormat="1">
      <c r="B61" s="238"/>
      <c r="C61" s="239"/>
      <c r="D61" s="240"/>
    </row>
    <row r="62" spans="1:7" s="197" customFormat="1">
      <c r="A62" s="608" t="s">
        <v>81</v>
      </c>
      <c r="B62" s="238"/>
      <c r="C62" s="239"/>
      <c r="D62" s="240"/>
    </row>
    <row r="63" spans="1:7" ht="12.75" customHeight="1">
      <c r="B63" s="35"/>
      <c r="C63" s="35"/>
      <c r="D63" s="35"/>
    </row>
    <row r="64" spans="1:7" ht="12.75" customHeight="1">
      <c r="B64" s="51"/>
      <c r="C64" s="51"/>
      <c r="G64" s="13" t="s">
        <v>1029</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38"/>
    </row>
    <row r="118" spans="1:1">
      <c r="A118" s="639"/>
    </row>
    <row r="120" spans="1:1">
      <c r="A120" s="639"/>
    </row>
    <row r="122" spans="1:1">
      <c r="A122" s="639"/>
    </row>
    <row r="124" spans="1:1">
      <c r="A124" s="639"/>
    </row>
    <row r="126" spans="1:1">
      <c r="A126" s="639"/>
    </row>
    <row r="128" spans="1:1">
      <c r="A128" s="63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xr:uid="{00000000-0004-0000-1400-000000000000}"/>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9933"/>
  </sheetPr>
  <dimension ref="A1:R88"/>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654</v>
      </c>
      <c r="E1" s="137" t="str">
        <f>Naslovnica!A20</f>
        <v>Svibanj 2024.</v>
      </c>
      <c r="G1" s="139" t="s">
        <v>871</v>
      </c>
      <c r="H1" s="261"/>
      <c r="I1" s="261"/>
      <c r="J1" s="261"/>
      <c r="K1" s="137" t="str">
        <f>E1</f>
        <v>Svibanj 2024.</v>
      </c>
    </row>
    <row r="2" spans="1:18" ht="12.75" customHeight="1">
      <c r="A2" s="526" t="s">
        <v>655</v>
      </c>
      <c r="E2" s="536" t="str">
        <f>Naslovnica!A24</f>
        <v>May 2024</v>
      </c>
      <c r="G2" s="526" t="s">
        <v>872</v>
      </c>
      <c r="H2" s="261"/>
      <c r="I2" s="261"/>
      <c r="J2" s="261"/>
      <c r="K2" s="524" t="str">
        <f>E2</f>
        <v>May 2024</v>
      </c>
    </row>
    <row r="3" spans="1:18" ht="12.75" customHeight="1">
      <c r="A3" s="38" t="s">
        <v>1382</v>
      </c>
      <c r="G3" s="38" t="s">
        <v>1382</v>
      </c>
      <c r="H3" s="261"/>
      <c r="I3" s="261"/>
      <c r="J3" s="261"/>
      <c r="K3" s="261"/>
    </row>
    <row r="4" spans="1:18" ht="45" customHeight="1">
      <c r="A4" s="407" t="s">
        <v>447</v>
      </c>
      <c r="B4" s="407" t="s">
        <v>448</v>
      </c>
      <c r="C4" s="407" t="s">
        <v>449</v>
      </c>
      <c r="D4" s="407" t="s">
        <v>450</v>
      </c>
      <c r="E4" s="407" t="s">
        <v>451</v>
      </c>
      <c r="G4" s="407" t="s">
        <v>447</v>
      </c>
      <c r="H4" s="407" t="s">
        <v>448</v>
      </c>
      <c r="I4" s="407" t="s">
        <v>449</v>
      </c>
      <c r="J4" s="407" t="s">
        <v>450</v>
      </c>
      <c r="K4" s="407" t="s">
        <v>454</v>
      </c>
    </row>
    <row r="5" spans="1:18" ht="12.75" customHeight="1">
      <c r="A5" s="95" t="s">
        <v>1673</v>
      </c>
      <c r="B5" s="96">
        <v>2955672.7</v>
      </c>
      <c r="C5" s="97">
        <v>0.15132352348638858</v>
      </c>
      <c r="D5" s="98">
        <v>30</v>
      </c>
      <c r="E5" s="246">
        <v>-1.96</v>
      </c>
      <c r="F5" s="52"/>
      <c r="G5" s="95" t="s">
        <v>1696</v>
      </c>
      <c r="H5" s="96">
        <v>54100</v>
      </c>
      <c r="I5" s="97">
        <v>0.6847061205892776</v>
      </c>
      <c r="J5" s="98">
        <v>2540</v>
      </c>
      <c r="K5" s="246">
        <v>-2.31</v>
      </c>
      <c r="P5" s="76"/>
      <c r="R5" s="781"/>
    </row>
    <row r="6" spans="1:18" ht="12.75" customHeight="1">
      <c r="A6" s="95" t="s">
        <v>1674</v>
      </c>
      <c r="B6" s="96">
        <v>2178929</v>
      </c>
      <c r="C6" s="97">
        <v>0.1115560642782515</v>
      </c>
      <c r="D6" s="98">
        <v>206</v>
      </c>
      <c r="E6" s="246">
        <v>0.49</v>
      </c>
      <c r="F6" s="52"/>
      <c r="G6" s="95" t="s">
        <v>1697</v>
      </c>
      <c r="H6" s="96">
        <v>17540</v>
      </c>
      <c r="I6" s="97">
        <v>0.22199159621323344</v>
      </c>
      <c r="J6" s="98">
        <v>55</v>
      </c>
      <c r="K6" s="246">
        <v>3.7699999999999996</v>
      </c>
      <c r="P6" s="76"/>
      <c r="R6" s="781"/>
    </row>
    <row r="7" spans="1:18" ht="12.75" customHeight="1">
      <c r="A7" s="95" t="s">
        <v>1675</v>
      </c>
      <c r="B7" s="96">
        <v>1564349.4</v>
      </c>
      <c r="C7" s="97">
        <v>8.0091027390082073E-2</v>
      </c>
      <c r="D7" s="98">
        <v>60</v>
      </c>
      <c r="E7" s="246">
        <v>-0.66</v>
      </c>
      <c r="F7" s="52"/>
      <c r="G7" s="95" t="s">
        <v>1698</v>
      </c>
      <c r="H7" s="96">
        <v>7372</v>
      </c>
      <c r="I7" s="97">
        <v>9.3302283197488983E-2</v>
      </c>
      <c r="J7" s="98">
        <v>228</v>
      </c>
      <c r="K7" s="96">
        <v>5.56</v>
      </c>
      <c r="P7" s="76"/>
      <c r="R7" s="781"/>
    </row>
    <row r="8" spans="1:18" ht="12.75" customHeight="1">
      <c r="A8" s="95" t="s">
        <v>1676</v>
      </c>
      <c r="B8" s="96">
        <v>1261381.3600000001</v>
      </c>
      <c r="C8" s="97">
        <v>6.4579772941453492E-2</v>
      </c>
      <c r="D8" s="98">
        <v>5.14</v>
      </c>
      <c r="E8" s="246">
        <v>1.18</v>
      </c>
      <c r="G8" s="95"/>
      <c r="H8" s="96"/>
      <c r="I8" s="97"/>
      <c r="J8" s="98"/>
      <c r="K8" s="246"/>
      <c r="P8" s="76"/>
      <c r="R8" s="781"/>
    </row>
    <row r="9" spans="1:18" ht="12.75" customHeight="1">
      <c r="A9" s="95" t="s">
        <v>1677</v>
      </c>
      <c r="B9" s="96">
        <v>1230806.45</v>
      </c>
      <c r="C9" s="97">
        <v>6.3014409120391954E-2</v>
      </c>
      <c r="D9" s="98">
        <v>17.899999999999999</v>
      </c>
      <c r="E9" s="246">
        <v>6.87</v>
      </c>
      <c r="G9" s="95"/>
      <c r="H9" s="96"/>
      <c r="I9" s="97"/>
      <c r="J9" s="98"/>
      <c r="K9" s="246"/>
      <c r="P9" s="76"/>
      <c r="R9" s="781"/>
    </row>
    <row r="10" spans="1:18" ht="12.75" customHeight="1">
      <c r="A10" s="95" t="s">
        <v>1678</v>
      </c>
      <c r="B10" s="96">
        <v>1053227.5</v>
      </c>
      <c r="C10" s="97">
        <v>5.3922782564104717E-2</v>
      </c>
      <c r="D10" s="98">
        <v>155.5</v>
      </c>
      <c r="E10" s="247">
        <v>-0.96</v>
      </c>
      <c r="G10" s="95"/>
      <c r="H10" s="96"/>
      <c r="I10" s="97"/>
      <c r="J10" s="98"/>
      <c r="K10" s="247"/>
    </row>
    <row r="11" spans="1:18" ht="12.75" customHeight="1">
      <c r="A11" s="95" t="s">
        <v>1679</v>
      </c>
      <c r="B11" s="96">
        <v>1032490</v>
      </c>
      <c r="C11" s="97">
        <v>5.2861071107251266E-2</v>
      </c>
      <c r="D11" s="98">
        <v>1530</v>
      </c>
      <c r="E11" s="246">
        <v>0.66</v>
      </c>
      <c r="G11" s="95"/>
      <c r="H11" s="96"/>
      <c r="I11" s="97"/>
      <c r="J11" s="98"/>
      <c r="K11" s="246"/>
    </row>
    <row r="12" spans="1:18" ht="12.75" customHeight="1">
      <c r="A12" s="95" t="s">
        <v>1680</v>
      </c>
      <c r="B12" s="96">
        <v>905444</v>
      </c>
      <c r="C12" s="97">
        <v>4.6356613301469278E-2</v>
      </c>
      <c r="D12" s="98">
        <v>47.7</v>
      </c>
      <c r="E12" s="246">
        <v>15.5</v>
      </c>
      <c r="G12" s="95"/>
      <c r="H12" s="96"/>
      <c r="I12" s="97"/>
      <c r="J12" s="98"/>
      <c r="K12" s="246"/>
    </row>
    <row r="13" spans="1:18" ht="12.75" customHeight="1">
      <c r="A13" s="95" t="s">
        <v>1681</v>
      </c>
      <c r="B13" s="96">
        <v>815070</v>
      </c>
      <c r="C13" s="97">
        <v>4.1729676052443404E-2</v>
      </c>
      <c r="D13" s="98">
        <v>1570</v>
      </c>
      <c r="E13" s="246">
        <v>1.95</v>
      </c>
      <c r="G13" s="95"/>
      <c r="H13" s="96"/>
      <c r="I13" s="97"/>
      <c r="J13" s="98"/>
      <c r="K13" s="246"/>
    </row>
    <row r="14" spans="1:18" ht="12.75" customHeight="1">
      <c r="A14" s="95" t="s">
        <v>1682</v>
      </c>
      <c r="B14" s="96">
        <v>780414</v>
      </c>
      <c r="C14" s="97">
        <v>3.9955369976556077E-2</v>
      </c>
      <c r="D14" s="98">
        <v>250</v>
      </c>
      <c r="E14" s="246">
        <v>-6.72</v>
      </c>
      <c r="G14" s="95"/>
      <c r="H14" s="96"/>
      <c r="I14" s="97"/>
      <c r="J14" s="98"/>
      <c r="K14" s="246"/>
    </row>
    <row r="15" spans="1:18" ht="12.75" customHeight="1">
      <c r="A15" s="95" t="s">
        <v>455</v>
      </c>
      <c r="B15" s="96">
        <v>5754358.5899999999</v>
      </c>
      <c r="C15" s="97">
        <v>0.29460968978160768</v>
      </c>
      <c r="D15" s="99"/>
      <c r="E15" s="248"/>
      <c r="G15" s="95" t="s">
        <v>455</v>
      </c>
      <c r="H15" s="96">
        <v>0</v>
      </c>
      <c r="I15" s="97"/>
      <c r="J15" s="99"/>
      <c r="K15" s="248"/>
    </row>
    <row r="16" spans="1:18" ht="15.75" customHeight="1">
      <c r="A16" s="409" t="s">
        <v>452</v>
      </c>
      <c r="B16" s="410">
        <f>SUM(B5:B15)</f>
        <v>19532143</v>
      </c>
      <c r="C16" s="971">
        <f>SUM(C5:C15)</f>
        <v>1</v>
      </c>
      <c r="D16" s="411"/>
      <c r="E16" s="411"/>
      <c r="G16" s="409" t="s">
        <v>452</v>
      </c>
      <c r="H16" s="410">
        <f>SUM(H5:H15)</f>
        <v>79012</v>
      </c>
      <c r="I16" s="971">
        <f>SUM(I5:I15)</f>
        <v>1</v>
      </c>
      <c r="J16" s="411"/>
      <c r="K16" s="411"/>
    </row>
    <row r="17" spans="1:11" ht="12.75" customHeight="1">
      <c r="A17" s="37" t="s">
        <v>453</v>
      </c>
      <c r="G17" s="37" t="s">
        <v>453</v>
      </c>
      <c r="H17" s="261"/>
      <c r="I17" s="261"/>
      <c r="J17" s="261"/>
      <c r="K17" s="261"/>
    </row>
    <row r="18" spans="1:11" ht="12.75" customHeight="1"/>
    <row r="19" spans="1:11" ht="12.75" customHeight="1">
      <c r="A19" s="139" t="s">
        <v>873</v>
      </c>
      <c r="G19" s="139" t="s">
        <v>1516</v>
      </c>
    </row>
    <row r="20" spans="1:11" ht="12.75" customHeight="1">
      <c r="A20" s="526" t="s">
        <v>874</v>
      </c>
      <c r="G20" s="526" t="s">
        <v>1517</v>
      </c>
    </row>
    <row r="21" spans="1:11" ht="12.75" customHeight="1">
      <c r="A21" s="38" t="s">
        <v>1383</v>
      </c>
      <c r="G21" s="38" t="s">
        <v>1383</v>
      </c>
    </row>
    <row r="22" spans="1:11" ht="43.5">
      <c r="A22" s="407" t="s">
        <v>456</v>
      </c>
      <c r="B22" s="407" t="s">
        <v>448</v>
      </c>
      <c r="C22" s="407" t="s">
        <v>449</v>
      </c>
      <c r="D22" s="407" t="s">
        <v>457</v>
      </c>
      <c r="G22" s="407" t="s">
        <v>456</v>
      </c>
      <c r="H22" s="407" t="s">
        <v>448</v>
      </c>
      <c r="I22" s="407" t="s">
        <v>449</v>
      </c>
      <c r="J22" s="407" t="s">
        <v>457</v>
      </c>
    </row>
    <row r="23" spans="1:11" ht="15" customHeight="1">
      <c r="A23" s="101" t="s">
        <v>1683</v>
      </c>
      <c r="B23" s="96">
        <v>484750</v>
      </c>
      <c r="C23" s="102">
        <v>0.49282913027944919</v>
      </c>
      <c r="D23" s="134">
        <v>96.95</v>
      </c>
      <c r="E23" s="52"/>
      <c r="F23" s="52"/>
      <c r="G23" s="1095" t="s">
        <v>1699</v>
      </c>
      <c r="H23" s="96">
        <v>66361.399999999994</v>
      </c>
      <c r="I23" s="97">
        <v>1</v>
      </c>
      <c r="J23" s="134">
        <v>100</v>
      </c>
    </row>
    <row r="24" spans="1:11" ht="12.75" customHeight="1">
      <c r="A24" s="101" t="s">
        <v>1684</v>
      </c>
      <c r="B24" s="96">
        <v>359417.77</v>
      </c>
      <c r="C24" s="102">
        <v>0.36540803918737313</v>
      </c>
      <c r="D24" s="134">
        <v>100</v>
      </c>
      <c r="E24" s="52"/>
      <c r="F24" s="52"/>
      <c r="G24" s="101" t="s">
        <v>1700</v>
      </c>
      <c r="H24" s="96">
        <v>0</v>
      </c>
      <c r="I24" s="97">
        <v>0</v>
      </c>
      <c r="J24" s="134">
        <v>0</v>
      </c>
    </row>
    <row r="25" spans="1:11" ht="12.75" customHeight="1">
      <c r="A25" s="101" t="s">
        <v>1685</v>
      </c>
      <c r="B25" s="96">
        <v>122503.14</v>
      </c>
      <c r="C25" s="102">
        <v>0.12454484980443858</v>
      </c>
      <c r="D25" s="134">
        <v>92.3</v>
      </c>
      <c r="E25" s="52"/>
      <c r="F25" s="52"/>
      <c r="G25" s="101"/>
      <c r="H25" s="96"/>
      <c r="I25" s="102"/>
      <c r="J25" s="134"/>
    </row>
    <row r="26" spans="1:11" ht="12.75" customHeight="1">
      <c r="A26" s="101" t="s">
        <v>1686</v>
      </c>
      <c r="B26" s="96">
        <v>16935.72</v>
      </c>
      <c r="C26" s="102">
        <v>1.7217980728739091E-2</v>
      </c>
      <c r="D26" s="134">
        <v>85</v>
      </c>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455</v>
      </c>
      <c r="B33" s="263">
        <v>0</v>
      </c>
      <c r="C33" s="102"/>
      <c r="D33" s="103"/>
      <c r="G33" s="95" t="s">
        <v>455</v>
      </c>
      <c r="H33" s="263">
        <v>0</v>
      </c>
      <c r="I33" s="263"/>
      <c r="J33" s="103"/>
    </row>
    <row r="34" spans="1:10" ht="15" customHeight="1">
      <c r="A34" s="416" t="s">
        <v>452</v>
      </c>
      <c r="B34" s="417">
        <f>SUM(B23:B33)</f>
        <v>983606.63</v>
      </c>
      <c r="C34" s="418"/>
      <c r="D34" s="419"/>
      <c r="G34" s="416" t="s">
        <v>452</v>
      </c>
      <c r="H34" s="417">
        <f>SUM(H23:H33)</f>
        <v>66361.399999999994</v>
      </c>
      <c r="I34" s="418">
        <f>SUM(I23:I33)</f>
        <v>1</v>
      </c>
      <c r="J34" s="419"/>
    </row>
    <row r="35" spans="1:10" ht="15" customHeight="1">
      <c r="A35" s="100" t="s">
        <v>458</v>
      </c>
      <c r="B35" s="96"/>
      <c r="C35" s="102"/>
      <c r="D35" s="103"/>
    </row>
    <row r="36" spans="1:10" ht="12.75" customHeight="1">
      <c r="A36" s="187"/>
      <c r="B36" s="263"/>
      <c r="C36" s="102"/>
      <c r="D36" s="103">
        <v>0</v>
      </c>
    </row>
    <row r="37" spans="1:10" ht="12.75" customHeight="1">
      <c r="A37" s="95" t="s">
        <v>455</v>
      </c>
      <c r="B37" s="264">
        <v>0</v>
      </c>
      <c r="C37" s="102"/>
      <c r="D37" s="103"/>
    </row>
    <row r="38" spans="1:10" ht="15" customHeight="1">
      <c r="A38" s="104" t="s">
        <v>452</v>
      </c>
      <c r="B38" s="96">
        <f>SUM(B36:B37)</f>
        <v>0</v>
      </c>
      <c r="C38" s="102"/>
      <c r="D38" s="103"/>
    </row>
    <row r="39" spans="1:10" ht="26.25" customHeight="1">
      <c r="A39" s="412" t="s">
        <v>459</v>
      </c>
      <c r="B39" s="413">
        <f>B34+B38</f>
        <v>983606.63</v>
      </c>
      <c r="C39" s="414"/>
      <c r="D39" s="415"/>
    </row>
    <row r="40" spans="1:10" ht="12.75" customHeight="1"/>
    <row r="41" spans="1:10" ht="12.75" customHeight="1">
      <c r="A41" s="139" t="s">
        <v>875</v>
      </c>
      <c r="G41" s="144"/>
      <c r="H41" s="197"/>
      <c r="I41" s="197"/>
      <c r="J41" s="197"/>
    </row>
    <row r="42" spans="1:10" ht="12.75" customHeight="1">
      <c r="A42" s="526" t="s">
        <v>876</v>
      </c>
      <c r="B42" s="44"/>
      <c r="G42" s="163"/>
      <c r="H42" s="197"/>
      <c r="I42" s="197"/>
      <c r="J42" s="197"/>
    </row>
    <row r="43" spans="1:10" ht="12.75" customHeight="1">
      <c r="A43" s="38" t="s">
        <v>1385</v>
      </c>
      <c r="G43" s="210"/>
      <c r="H43" s="197"/>
      <c r="I43" s="197"/>
      <c r="J43" s="197"/>
    </row>
    <row r="44" spans="1:10" ht="43.5">
      <c r="A44" s="407" t="s">
        <v>919</v>
      </c>
      <c r="B44" s="407" t="s">
        <v>448</v>
      </c>
      <c r="C44" s="407" t="s">
        <v>449</v>
      </c>
      <c r="D44" s="200"/>
      <c r="G44" s="200"/>
      <c r="H44" s="211"/>
      <c r="I44" s="200"/>
      <c r="J44" s="200"/>
    </row>
    <row r="45" spans="1:10" ht="12.75" customHeight="1">
      <c r="A45" s="101" t="s">
        <v>1688</v>
      </c>
      <c r="B45" s="96">
        <v>14188446</v>
      </c>
      <c r="C45" s="102">
        <v>0.3245057737215109</v>
      </c>
      <c r="D45" s="202"/>
      <c r="E45" s="52"/>
      <c r="F45" s="52"/>
      <c r="G45" s="199"/>
      <c r="H45" s="196"/>
      <c r="I45" s="201"/>
      <c r="J45" s="202"/>
    </row>
    <row r="46" spans="1:10" ht="12.75" customHeight="1">
      <c r="A46" s="101" t="s">
        <v>1689</v>
      </c>
      <c r="B46" s="96">
        <v>11264000</v>
      </c>
      <c r="C46" s="102">
        <v>0.25762039304368489</v>
      </c>
      <c r="D46" s="202"/>
      <c r="E46" s="52"/>
      <c r="F46" s="52"/>
      <c r="G46" s="207"/>
      <c r="H46" s="208"/>
      <c r="I46" s="201"/>
      <c r="J46" s="202"/>
    </row>
    <row r="47" spans="1:10" ht="12.75" customHeight="1">
      <c r="A47" s="101" t="s">
        <v>1690</v>
      </c>
      <c r="B47" s="96">
        <v>9837300</v>
      </c>
      <c r="C47" s="102">
        <v>0.22499015380758536</v>
      </c>
      <c r="D47" s="202"/>
      <c r="E47" s="52"/>
      <c r="G47" s="207"/>
      <c r="H47" s="208"/>
      <c r="I47" s="201"/>
      <c r="J47" s="202"/>
    </row>
    <row r="48" spans="1:10" ht="12.75" customHeight="1">
      <c r="A48" s="101" t="s">
        <v>1691</v>
      </c>
      <c r="B48" s="96">
        <v>4988120</v>
      </c>
      <c r="C48" s="102">
        <v>0.11408393421067699</v>
      </c>
      <c r="D48" s="202"/>
      <c r="G48" s="207"/>
      <c r="H48" s="208"/>
      <c r="I48" s="201"/>
      <c r="J48" s="202"/>
    </row>
    <row r="49" spans="1:10" ht="12.75" customHeight="1">
      <c r="A49" s="101" t="s">
        <v>1692</v>
      </c>
      <c r="B49" s="96">
        <v>2633650</v>
      </c>
      <c r="C49" s="102">
        <v>6.0234547952725565E-2</v>
      </c>
      <c r="D49" s="202"/>
      <c r="G49" s="207"/>
      <c r="H49" s="208"/>
      <c r="I49" s="201"/>
      <c r="J49" s="202"/>
    </row>
    <row r="50" spans="1:10" ht="12.75" customHeight="1">
      <c r="A50" s="101" t="s">
        <v>1683</v>
      </c>
      <c r="B50" s="96">
        <v>378300</v>
      </c>
      <c r="C50" s="102">
        <v>8.6521479659469099E-3</v>
      </c>
      <c r="D50" s="203"/>
      <c r="G50" s="207"/>
      <c r="H50" s="208"/>
      <c r="I50" s="201"/>
      <c r="J50" s="203"/>
    </row>
    <row r="51" spans="1:10" ht="12.75" customHeight="1">
      <c r="A51" s="101" t="s">
        <v>1693</v>
      </c>
      <c r="B51" s="96">
        <v>169344</v>
      </c>
      <c r="C51" s="102">
        <v>3.8730884090544902E-3</v>
      </c>
      <c r="D51" s="202"/>
      <c r="G51" s="207"/>
      <c r="H51" s="208"/>
      <c r="I51" s="201"/>
      <c r="J51" s="202"/>
    </row>
    <row r="52" spans="1:10" ht="12.75" customHeight="1">
      <c r="A52" s="101" t="s">
        <v>1694</v>
      </c>
      <c r="B52" s="96">
        <v>145905</v>
      </c>
      <c r="C52" s="102">
        <v>3.3370120247726248E-3</v>
      </c>
      <c r="D52" s="202"/>
      <c r="G52" s="207"/>
      <c r="H52" s="208"/>
      <c r="I52" s="201"/>
      <c r="J52" s="202"/>
    </row>
    <row r="53" spans="1:10" ht="12.75" customHeight="1">
      <c r="A53" s="101" t="s">
        <v>1695</v>
      </c>
      <c r="B53" s="96">
        <v>118181.7</v>
      </c>
      <c r="C53" s="102">
        <v>2.702948864042157E-3</v>
      </c>
      <c r="D53" s="202"/>
      <c r="G53" s="207"/>
      <c r="H53" s="208"/>
      <c r="I53" s="201"/>
      <c r="J53" s="202"/>
    </row>
    <row r="54" spans="1:10" ht="12.75" customHeight="1">
      <c r="A54" s="105"/>
      <c r="B54" s="96"/>
      <c r="C54" s="102"/>
      <c r="D54" s="202"/>
      <c r="G54" s="207"/>
      <c r="H54" s="208"/>
      <c r="I54" s="201"/>
      <c r="J54" s="202"/>
    </row>
    <row r="55" spans="1:10" ht="24">
      <c r="A55" s="106" t="s">
        <v>460</v>
      </c>
      <c r="B55" s="96"/>
      <c r="C55" s="102"/>
      <c r="D55" s="204"/>
      <c r="G55" s="209"/>
      <c r="H55" s="208"/>
      <c r="I55" s="201"/>
      <c r="J55" s="204"/>
    </row>
    <row r="56" spans="1:10">
      <c r="A56" s="409" t="s">
        <v>452</v>
      </c>
      <c r="B56" s="413">
        <f>SUM(B45:B55)</f>
        <v>43723246.700000003</v>
      </c>
      <c r="C56" s="970">
        <f>SUM(C45:C55)</f>
        <v>1</v>
      </c>
      <c r="D56" s="206"/>
      <c r="G56" s="199"/>
      <c r="H56" s="196"/>
      <c r="I56" s="205"/>
      <c r="J56" s="206"/>
    </row>
    <row r="57" spans="1:10" ht="12.75" customHeight="1">
      <c r="G57" s="197"/>
      <c r="H57" s="197"/>
      <c r="I57" s="197"/>
      <c r="J57" s="197"/>
    </row>
    <row r="58" spans="1:10" ht="12.75" customHeight="1">
      <c r="A58" s="140" t="s">
        <v>877</v>
      </c>
      <c r="G58" s="212"/>
      <c r="H58" s="197"/>
      <c r="I58" s="197"/>
      <c r="J58" s="197"/>
    </row>
    <row r="59" spans="1:10" ht="12.75" customHeight="1">
      <c r="A59" s="537" t="s">
        <v>878</v>
      </c>
      <c r="G59" s="213"/>
      <c r="H59" s="197"/>
      <c r="I59" s="197"/>
      <c r="J59" s="197"/>
    </row>
    <row r="60" spans="1:10" ht="12.75" customHeight="1">
      <c r="A60" s="38" t="s">
        <v>1382</v>
      </c>
      <c r="G60" s="210"/>
      <c r="H60" s="197"/>
      <c r="I60" s="197"/>
      <c r="J60" s="197"/>
    </row>
    <row r="61" spans="1:10" ht="12.75" customHeight="1">
      <c r="A61" s="408"/>
      <c r="B61" s="878" t="s">
        <v>65</v>
      </c>
      <c r="C61" s="878" t="s">
        <v>66</v>
      </c>
      <c r="D61" s="878" t="s">
        <v>67</v>
      </c>
      <c r="E61" s="878" t="s">
        <v>68</v>
      </c>
      <c r="F61" s="878" t="s">
        <v>69</v>
      </c>
      <c r="G61" s="214"/>
      <c r="H61" s="194"/>
      <c r="I61" s="194"/>
      <c r="J61" s="194"/>
    </row>
    <row r="62" spans="1:10" ht="12.75" customHeight="1">
      <c r="A62" s="408"/>
      <c r="B62" s="879" t="s">
        <v>70</v>
      </c>
      <c r="C62" s="879" t="s">
        <v>71</v>
      </c>
      <c r="D62" s="879" t="s">
        <v>190</v>
      </c>
      <c r="E62" s="879" t="s">
        <v>72</v>
      </c>
      <c r="F62" s="879"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09" t="s">
        <v>452</v>
      </c>
      <c r="B64" s="420"/>
      <c r="C64" s="420"/>
      <c r="D64" s="420"/>
      <c r="E64" s="421" t="str">
        <f>IF(SUM(E63:E63)=0,"",SUM(E63:E63))</f>
        <v/>
      </c>
      <c r="F64" s="421" t="str">
        <f>IF(SUM(F63:F63)=0,"",SUM(F63:F63))</f>
        <v/>
      </c>
      <c r="G64" s="199"/>
      <c r="H64" s="196"/>
      <c r="I64" s="196"/>
      <c r="J64" s="198"/>
    </row>
    <row r="65" spans="1:7" ht="12.75" customHeight="1"/>
    <row r="66" spans="1:7" ht="12.75" customHeight="1">
      <c r="A66" s="140" t="s">
        <v>1579</v>
      </c>
    </row>
    <row r="67" spans="1:7" ht="12.75" customHeight="1">
      <c r="A67" s="537" t="s">
        <v>1580</v>
      </c>
    </row>
    <row r="68" spans="1:7" ht="12.75" customHeight="1">
      <c r="A68" s="38" t="s">
        <v>1382</v>
      </c>
    </row>
    <row r="69" spans="1:7" ht="12.75" customHeight="1">
      <c r="A69" s="408"/>
      <c r="B69" s="878" t="s">
        <v>65</v>
      </c>
      <c r="C69" s="878" t="s">
        <v>66</v>
      </c>
      <c r="D69" s="878" t="s">
        <v>67</v>
      </c>
      <c r="E69" s="878" t="s">
        <v>68</v>
      </c>
      <c r="F69" s="878" t="s">
        <v>69</v>
      </c>
    </row>
    <row r="70" spans="1:7" ht="12.75" customHeight="1">
      <c r="A70" s="408"/>
      <c r="B70" s="879" t="s">
        <v>70</v>
      </c>
      <c r="C70" s="879" t="s">
        <v>71</v>
      </c>
      <c r="D70" s="879" t="s">
        <v>190</v>
      </c>
      <c r="E70" s="879" t="s">
        <v>72</v>
      </c>
      <c r="F70" s="879" t="s">
        <v>73</v>
      </c>
    </row>
    <row r="71" spans="1:7" ht="12.75" customHeight="1">
      <c r="A71" s="107" t="s">
        <v>1624</v>
      </c>
      <c r="B71" s="110">
        <v>98</v>
      </c>
      <c r="C71" s="110">
        <v>97</v>
      </c>
      <c r="D71" s="110">
        <v>97.63</v>
      </c>
      <c r="E71" s="111">
        <v>126000</v>
      </c>
      <c r="F71" s="111">
        <v>122917.9</v>
      </c>
      <c r="G71" s="52"/>
    </row>
    <row r="72" spans="1:7" s="1066" customFormat="1" ht="12.75" customHeight="1">
      <c r="A72" s="107" t="s">
        <v>1625</v>
      </c>
      <c r="B72" s="110">
        <v>96.61</v>
      </c>
      <c r="C72" s="110">
        <v>96.5</v>
      </c>
      <c r="D72" s="110">
        <v>96.61</v>
      </c>
      <c r="E72" s="111">
        <v>50000</v>
      </c>
      <c r="F72" s="111">
        <v>48278</v>
      </c>
      <c r="G72" s="52"/>
    </row>
    <row r="73" spans="1:7" s="1066" customFormat="1" ht="12.75" customHeight="1">
      <c r="A73" s="107" t="s">
        <v>1687</v>
      </c>
      <c r="B73" s="110">
        <v>98.9</v>
      </c>
      <c r="C73" s="110">
        <v>98.9</v>
      </c>
      <c r="D73" s="110">
        <v>98.9</v>
      </c>
      <c r="E73" s="111">
        <v>9000</v>
      </c>
      <c r="F73" s="111">
        <v>8901</v>
      </c>
      <c r="G73" s="52"/>
    </row>
    <row r="74" spans="1:7" ht="15" customHeight="1">
      <c r="A74" s="409" t="s">
        <v>452</v>
      </c>
      <c r="B74" s="422"/>
      <c r="C74" s="422"/>
      <c r="D74" s="422"/>
      <c r="E74" s="421">
        <f>IF(SUM(E71)=0,"",SUM(E71))</f>
        <v>126000</v>
      </c>
      <c r="F74" s="421">
        <f>IF(SUM(F71)=0,"",SUM(F71))</f>
        <v>122917.9</v>
      </c>
    </row>
    <row r="75" spans="1:7" ht="12.75" customHeight="1">
      <c r="A75" s="16"/>
    </row>
    <row r="76" spans="1:7" s="261" customFormat="1" ht="12.75" customHeight="1">
      <c r="A76" s="140" t="s">
        <v>1003</v>
      </c>
    </row>
    <row r="77" spans="1:7" s="261" customFormat="1" ht="12.75" customHeight="1">
      <c r="A77" s="537" t="s">
        <v>1004</v>
      </c>
    </row>
    <row r="78" spans="1:7" ht="12.75" customHeight="1">
      <c r="A78" s="38" t="s">
        <v>1382</v>
      </c>
    </row>
    <row r="79" spans="1:7" ht="43.5">
      <c r="A79" s="407" t="s">
        <v>1002</v>
      </c>
      <c r="B79" s="407" t="s">
        <v>448</v>
      </c>
      <c r="C79" s="407" t="s">
        <v>449</v>
      </c>
      <c r="D79" s="407" t="s">
        <v>450</v>
      </c>
      <c r="E79" s="407" t="s">
        <v>451</v>
      </c>
    </row>
    <row r="80" spans="1:7" ht="12.75" customHeight="1">
      <c r="A80" s="95" t="s">
        <v>1083</v>
      </c>
      <c r="B80" s="96">
        <v>822132.7</v>
      </c>
      <c r="C80" s="97">
        <v>0.51400403016649132</v>
      </c>
      <c r="D80" s="98">
        <v>27.73</v>
      </c>
      <c r="E80" s="246">
        <v>5.12</v>
      </c>
    </row>
    <row r="81" spans="1:11" s="1066" customFormat="1" ht="12.75" customHeight="1">
      <c r="A81" s="95" t="s">
        <v>995</v>
      </c>
      <c r="B81" s="96">
        <v>292164.95</v>
      </c>
      <c r="C81" s="97">
        <v>0.18266389571098612</v>
      </c>
      <c r="D81" s="98">
        <v>22.67</v>
      </c>
      <c r="E81" s="246">
        <v>-0.61</v>
      </c>
    </row>
    <row r="82" spans="1:11" s="1066" customFormat="1" ht="12.75" customHeight="1">
      <c r="A82" s="95" t="s">
        <v>1450</v>
      </c>
      <c r="B82" s="96">
        <v>289322.89</v>
      </c>
      <c r="C82" s="97">
        <v>0.18088701675461449</v>
      </c>
      <c r="D82" s="98">
        <v>14.67</v>
      </c>
      <c r="E82" s="246">
        <v>4.71</v>
      </c>
    </row>
    <row r="83" spans="1:11" ht="12.75" customHeight="1">
      <c r="A83" s="95" t="s">
        <v>1513</v>
      </c>
      <c r="B83" s="96">
        <v>195846.88</v>
      </c>
      <c r="C83" s="97">
        <v>0.12244505736790813</v>
      </c>
      <c r="D83" s="98">
        <v>102.16</v>
      </c>
      <c r="E83" s="246">
        <v>0.31</v>
      </c>
    </row>
    <row r="84" spans="1:11" ht="12.75" customHeight="1">
      <c r="A84" s="409" t="s">
        <v>452</v>
      </c>
      <c r="B84" s="410">
        <f>SUM(B80:B83)</f>
        <v>1599467.42</v>
      </c>
      <c r="C84" s="971">
        <f>SUM(C80:C83)</f>
        <v>1.0000000000000002</v>
      </c>
      <c r="D84" s="411"/>
      <c r="E84" s="411"/>
    </row>
    <row r="85" spans="1:11" ht="12.75" customHeight="1">
      <c r="A85" s="16" t="s">
        <v>462</v>
      </c>
      <c r="B85" s="261"/>
      <c r="C85" s="261"/>
      <c r="D85" s="261"/>
      <c r="E85" s="261"/>
    </row>
    <row r="86" spans="1:11" ht="12.75" customHeight="1">
      <c r="A86" s="261"/>
      <c r="B86" s="261"/>
      <c r="C86" s="261"/>
      <c r="D86" s="261"/>
      <c r="E86" s="261"/>
    </row>
    <row r="87" spans="1:11" ht="12.75" customHeight="1">
      <c r="A87" s="608" t="s">
        <v>81</v>
      </c>
      <c r="K87" s="34" t="s">
        <v>1030</v>
      </c>
    </row>
    <row r="88" spans="1:11" ht="12.75" customHeight="1"/>
  </sheetData>
  <sortState xmlns:xlrd2="http://schemas.microsoft.com/office/spreadsheetml/2017/richdata2" ref="N5:R9">
    <sortCondition descending="1" ref="O5"/>
  </sortState>
  <hyperlinks>
    <hyperlink ref="A87" location="'2 Sadržaj'!A1" display="Sadržaj / Contents" xr:uid="{00000000-0004-0000-1500-000000000000}"/>
  </hyperlinks>
  <pageMargins left="0.7" right="0.7" top="0.75" bottom="0.75" header="0.3" footer="0.3"/>
  <pageSetup paperSize="9" scale="48" orientation="portrait" r:id="rId1"/>
  <rowBreaks count="1" manualBreakCount="1">
    <brk id="94"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K107"/>
  <sheetViews>
    <sheetView showGridLines="0" zoomScaleNormal="100" zoomScaleSheetLayoutView="50" workbookViewId="0"/>
  </sheetViews>
  <sheetFormatPr defaultColWidth="9.140625" defaultRowHeight="12.75"/>
  <cols>
    <col min="1" max="1" width="9.140625" style="313"/>
    <col min="2" max="2" width="13.42578125" style="313" customWidth="1"/>
    <col min="3" max="4" width="14.85546875" style="313" bestFit="1" customWidth="1"/>
    <col min="5" max="5" width="14.42578125" style="313" bestFit="1" customWidth="1"/>
    <col min="6" max="6" width="10.5703125" style="313" bestFit="1" customWidth="1"/>
    <col min="7" max="7" width="11.140625" style="313" bestFit="1" customWidth="1"/>
    <col min="8" max="8" width="13.5703125" style="313" customWidth="1"/>
    <col min="9" max="9" width="12.7109375" style="313" bestFit="1" customWidth="1"/>
    <col min="10" max="10" width="12.85546875" style="313" bestFit="1" customWidth="1"/>
    <col min="11" max="11" width="10.7109375" style="313" bestFit="1" customWidth="1"/>
    <col min="12" max="16384" width="9.140625" style="313"/>
  </cols>
  <sheetData>
    <row r="1" spans="1:7" ht="15">
      <c r="A1" s="707" t="s">
        <v>656</v>
      </c>
      <c r="B1" s="706"/>
      <c r="C1" s="706"/>
      <c r="D1" s="706"/>
    </row>
    <row r="2" spans="1:7">
      <c r="A2" s="708" t="s">
        <v>657</v>
      </c>
      <c r="B2" s="706"/>
      <c r="C2" s="706"/>
      <c r="D2" s="706"/>
    </row>
    <row r="3" spans="1:7">
      <c r="A3" s="41" t="s">
        <v>832</v>
      </c>
    </row>
    <row r="4" spans="1:7">
      <c r="A4" s="1221"/>
      <c r="B4" s="1221"/>
      <c r="C4" s="1221"/>
      <c r="D4" s="1221"/>
      <c r="E4" s="1221"/>
      <c r="F4" s="1221"/>
      <c r="G4" s="1221"/>
    </row>
    <row r="5" spans="1:7">
      <c r="A5" s="148" t="s">
        <v>659</v>
      </c>
    </row>
    <row r="6" spans="1:7" s="710" customFormat="1">
      <c r="A6" s="709" t="s">
        <v>660</v>
      </c>
    </row>
    <row r="8" spans="1:7" ht="63.75">
      <c r="A8" s="729" t="s">
        <v>658</v>
      </c>
      <c r="B8" s="713" t="s">
        <v>613</v>
      </c>
      <c r="C8" s="713" t="s">
        <v>614</v>
      </c>
      <c r="D8" s="713" t="s">
        <v>615</v>
      </c>
      <c r="E8" s="705"/>
    </row>
    <row r="9" spans="1:7">
      <c r="A9" s="714" t="s">
        <v>1305</v>
      </c>
      <c r="B9" s="715">
        <v>6</v>
      </c>
      <c r="C9" s="715">
        <v>13</v>
      </c>
      <c r="D9" s="715">
        <v>6</v>
      </c>
    </row>
    <row r="10" spans="1:7">
      <c r="A10" s="714" t="s">
        <v>1330</v>
      </c>
      <c r="B10" s="715">
        <v>5</v>
      </c>
      <c r="C10" s="715">
        <v>12</v>
      </c>
      <c r="D10" s="715">
        <v>6</v>
      </c>
    </row>
    <row r="11" spans="1:7">
      <c r="A11" s="714" t="s">
        <v>1348</v>
      </c>
      <c r="B11" s="715">
        <v>5</v>
      </c>
      <c r="C11" s="715">
        <v>12</v>
      </c>
      <c r="D11" s="715">
        <v>6</v>
      </c>
    </row>
    <row r="12" spans="1:7">
      <c r="A12" s="714" t="s">
        <v>1396</v>
      </c>
      <c r="B12" s="715">
        <v>5</v>
      </c>
      <c r="C12" s="715">
        <v>12</v>
      </c>
      <c r="D12" s="715">
        <v>6</v>
      </c>
    </row>
    <row r="13" spans="1:7">
      <c r="A13" s="714" t="s">
        <v>1447</v>
      </c>
      <c r="B13" s="715">
        <v>5</v>
      </c>
      <c r="C13" s="715">
        <v>12</v>
      </c>
      <c r="D13" s="715">
        <v>6</v>
      </c>
    </row>
    <row r="14" spans="1:7">
      <c r="A14" s="714" t="s">
        <v>1473</v>
      </c>
      <c r="B14" s="715">
        <v>5</v>
      </c>
      <c r="C14" s="715">
        <v>12</v>
      </c>
      <c r="D14" s="715">
        <v>6</v>
      </c>
    </row>
    <row r="15" spans="1:7">
      <c r="A15" s="714" t="s">
        <v>1507</v>
      </c>
      <c r="B15" s="715">
        <v>5</v>
      </c>
      <c r="C15" s="715">
        <v>11</v>
      </c>
      <c r="D15" s="715">
        <v>6</v>
      </c>
    </row>
    <row r="16" spans="1:7">
      <c r="A16" s="313" t="s">
        <v>1574</v>
      </c>
      <c r="B16" s="313">
        <v>5</v>
      </c>
      <c r="C16" s="313">
        <v>11</v>
      </c>
      <c r="D16" s="313">
        <v>6</v>
      </c>
    </row>
    <row r="17" spans="1:9">
      <c r="A17" s="795" t="s">
        <v>1623</v>
      </c>
      <c r="B17" s="313">
        <v>5</v>
      </c>
      <c r="C17" s="313">
        <v>11</v>
      </c>
      <c r="D17" s="313">
        <v>6</v>
      </c>
    </row>
    <row r="18" spans="1:9">
      <c r="A18" s="33" t="s">
        <v>476</v>
      </c>
    </row>
    <row r="19" spans="1:9">
      <c r="A19" s="33"/>
    </row>
    <row r="20" spans="1:9">
      <c r="A20" s="148" t="s">
        <v>661</v>
      </c>
    </row>
    <row r="21" spans="1:9" s="710" customFormat="1">
      <c r="A21" s="709" t="s">
        <v>662</v>
      </c>
    </row>
    <row r="23" spans="1:9" s="711" customFormat="1">
      <c r="D23" s="137" t="s">
        <v>1400</v>
      </c>
    </row>
    <row r="24" spans="1:9" s="711" customFormat="1" ht="63.75">
      <c r="A24" s="729" t="s">
        <v>658</v>
      </c>
      <c r="B24" s="713" t="s">
        <v>613</v>
      </c>
      <c r="C24" s="713" t="s">
        <v>614</v>
      </c>
      <c r="D24" s="713" t="s">
        <v>615</v>
      </c>
      <c r="H24" s="609"/>
    </row>
    <row r="25" spans="1:9">
      <c r="A25" s="714" t="s">
        <v>1305</v>
      </c>
      <c r="B25" s="716">
        <v>4408457.3707611645</v>
      </c>
      <c r="C25" s="716">
        <v>60338443.762691617</v>
      </c>
      <c r="D25" s="716">
        <v>602210908.87915587</v>
      </c>
      <c r="H25" s="610"/>
    </row>
    <row r="26" spans="1:9">
      <c r="A26" s="714" t="s">
        <v>1330</v>
      </c>
      <c r="B26" s="716">
        <v>4117766.5405799984</v>
      </c>
      <c r="C26" s="716">
        <v>55102178.512177311</v>
      </c>
      <c r="D26" s="716">
        <v>558811708.93888116</v>
      </c>
    </row>
    <row r="27" spans="1:9">
      <c r="A27" s="714" t="s">
        <v>1348</v>
      </c>
      <c r="B27" s="716">
        <v>4085669.1220386219</v>
      </c>
      <c r="C27" s="716">
        <v>51583037.228747755</v>
      </c>
      <c r="D27" s="716">
        <v>552721271.08633614</v>
      </c>
      <c r="E27" s="1071"/>
      <c r="F27" s="1071"/>
      <c r="G27" s="1071"/>
      <c r="I27" s="1071"/>
    </row>
    <row r="28" spans="1:9">
      <c r="A28" s="714" t="s">
        <v>1396</v>
      </c>
      <c r="B28" s="716">
        <v>3958593.9345676554</v>
      </c>
      <c r="C28" s="716">
        <v>50289952.219788969</v>
      </c>
      <c r="D28" s="716">
        <v>577498269.5600239</v>
      </c>
    </row>
    <row r="29" spans="1:9">
      <c r="A29" s="714" t="s">
        <v>1447</v>
      </c>
      <c r="B29" s="716">
        <v>4622276</v>
      </c>
      <c r="C29" s="716">
        <v>50920135</v>
      </c>
      <c r="D29" s="716">
        <v>591068571</v>
      </c>
      <c r="E29" s="931"/>
      <c r="F29" s="931"/>
      <c r="G29" s="931"/>
    </row>
    <row r="30" spans="1:9">
      <c r="A30" s="714" t="s">
        <v>1473</v>
      </c>
      <c r="B30" s="716">
        <v>4990328.72</v>
      </c>
      <c r="C30" s="716">
        <v>48373007.909999996</v>
      </c>
      <c r="D30" s="716">
        <v>596464408.23999989</v>
      </c>
    </row>
    <row r="31" spans="1:9">
      <c r="A31" s="714" t="s">
        <v>1507</v>
      </c>
      <c r="B31" s="716">
        <v>5150111.82</v>
      </c>
      <c r="C31" s="716">
        <v>47781620.990000002</v>
      </c>
      <c r="D31" s="716">
        <v>619227317.36000001</v>
      </c>
    </row>
    <row r="32" spans="1:9">
      <c r="A32" s="313" t="s">
        <v>1574</v>
      </c>
      <c r="B32" s="716">
        <v>5530726.3100000005</v>
      </c>
      <c r="C32" s="716">
        <v>50993044.340000004</v>
      </c>
      <c r="D32" s="716">
        <v>648160243.52999997</v>
      </c>
    </row>
    <row r="33" spans="1:11">
      <c r="A33" s="795" t="s">
        <v>1623</v>
      </c>
      <c r="B33" s="716">
        <v>6900843.9000000004</v>
      </c>
      <c r="C33" s="716">
        <v>53636877.539999999</v>
      </c>
      <c r="D33" s="716">
        <v>660889391.06999993</v>
      </c>
      <c r="E33" s="716"/>
      <c r="F33" s="716"/>
      <c r="G33" s="716"/>
      <c r="I33" s="786"/>
      <c r="J33" s="786"/>
      <c r="K33" s="786"/>
    </row>
    <row r="34" spans="1:11">
      <c r="A34" s="33" t="s">
        <v>476</v>
      </c>
      <c r="E34" s="931"/>
      <c r="F34" s="931"/>
      <c r="G34" s="931"/>
      <c r="I34" s="931"/>
      <c r="J34" s="931"/>
      <c r="K34" s="931"/>
    </row>
    <row r="35" spans="1:11">
      <c r="A35" s="550"/>
    </row>
    <row r="36" spans="1:11" s="710" customFormat="1">
      <c r="A36" s="148" t="s">
        <v>663</v>
      </c>
      <c r="B36" s="313"/>
      <c r="C36" s="313"/>
      <c r="D36" s="313"/>
      <c r="E36" s="313"/>
      <c r="F36" s="313"/>
      <c r="G36" s="313"/>
      <c r="H36" s="313"/>
      <c r="I36" s="313"/>
      <c r="J36" s="313"/>
    </row>
    <row r="37" spans="1:11">
      <c r="A37" s="709" t="s">
        <v>664</v>
      </c>
      <c r="B37" s="710"/>
      <c r="C37" s="710"/>
      <c r="D37" s="710"/>
      <c r="E37" s="710"/>
      <c r="F37" s="710"/>
      <c r="G37" s="710"/>
      <c r="H37" s="710"/>
      <c r="I37" s="710"/>
      <c r="J37" s="710"/>
    </row>
    <row r="38" spans="1:11" s="711" customFormat="1">
      <c r="A38" s="313"/>
      <c r="B38" s="313"/>
      <c r="C38" s="313"/>
      <c r="D38" s="313"/>
      <c r="E38" s="313"/>
      <c r="F38" s="313"/>
      <c r="G38" s="313"/>
      <c r="H38" s="313"/>
      <c r="I38" s="313"/>
      <c r="J38" s="313"/>
    </row>
    <row r="39" spans="1:11" s="711" customFormat="1">
      <c r="C39" s="137" t="s">
        <v>1400</v>
      </c>
    </row>
    <row r="40" spans="1:11" ht="51">
      <c r="A40" s="729" t="s">
        <v>658</v>
      </c>
      <c r="B40" s="713" t="s">
        <v>613</v>
      </c>
      <c r="C40" s="713" t="s">
        <v>614</v>
      </c>
      <c r="D40" s="711"/>
      <c r="E40" s="711"/>
      <c r="F40" s="711"/>
      <c r="G40" s="711"/>
      <c r="H40" s="711"/>
      <c r="I40" s="711"/>
      <c r="J40" s="711"/>
    </row>
    <row r="41" spans="1:11">
      <c r="A41" s="714" t="s">
        <v>1305</v>
      </c>
      <c r="B41" s="716">
        <v>602349878.31972933</v>
      </c>
      <c r="C41" s="716">
        <v>10927899032.193243</v>
      </c>
      <c r="D41" s="1071"/>
      <c r="E41" s="1071"/>
      <c r="F41" s="1071"/>
      <c r="G41" s="1071"/>
      <c r="I41" s="1071"/>
    </row>
    <row r="42" spans="1:11">
      <c r="A42" s="714" t="s">
        <v>1330</v>
      </c>
      <c r="B42" s="716">
        <v>659002849.42597377</v>
      </c>
      <c r="C42" s="716">
        <v>10459325564.80191</v>
      </c>
    </row>
    <row r="43" spans="1:11">
      <c r="A43" s="714" t="s">
        <v>1348</v>
      </c>
      <c r="B43" s="716">
        <v>575836870.92706883</v>
      </c>
      <c r="C43" s="716">
        <v>9797711106.6427765</v>
      </c>
    </row>
    <row r="44" spans="1:11">
      <c r="A44" s="714" t="s">
        <v>1396</v>
      </c>
      <c r="B44" s="716">
        <v>659669627.4470768</v>
      </c>
      <c r="C44" s="716">
        <v>10772312419.669519</v>
      </c>
      <c r="D44" s="703"/>
      <c r="E44" s="703"/>
      <c r="F44" s="703"/>
      <c r="G44" s="703"/>
      <c r="H44" s="703"/>
      <c r="I44" s="703"/>
      <c r="J44" s="703"/>
    </row>
    <row r="45" spans="1:11">
      <c r="A45" s="714" t="s">
        <v>1447</v>
      </c>
      <c r="B45" s="716">
        <v>748991921</v>
      </c>
      <c r="C45" s="716">
        <v>12434586514</v>
      </c>
      <c r="H45" s="610"/>
    </row>
    <row r="46" spans="1:11">
      <c r="A46" s="714" t="s">
        <v>1473</v>
      </c>
      <c r="B46" s="716">
        <v>843540092.06000006</v>
      </c>
      <c r="C46" s="716">
        <v>12545109063.289999</v>
      </c>
    </row>
    <row r="47" spans="1:11">
      <c r="A47" s="714" t="s">
        <v>1507</v>
      </c>
      <c r="B47" s="716">
        <v>1399133793.3699999</v>
      </c>
      <c r="C47" s="716">
        <v>14837057660.85</v>
      </c>
    </row>
    <row r="48" spans="1:11">
      <c r="A48" s="313" t="s">
        <v>1574</v>
      </c>
      <c r="B48" s="716">
        <v>977784997.59000003</v>
      </c>
      <c r="C48" s="716">
        <v>19160539854.84</v>
      </c>
    </row>
    <row r="49" spans="1:10">
      <c r="A49" s="795" t="s">
        <v>1623</v>
      </c>
      <c r="B49" s="716">
        <v>1069299115.05</v>
      </c>
      <c r="C49" s="716">
        <v>19508207662.389999</v>
      </c>
    </row>
    <row r="50" spans="1:10">
      <c r="A50" s="275" t="s">
        <v>814</v>
      </c>
    </row>
    <row r="51" spans="1:10">
      <c r="A51" s="758" t="s">
        <v>815</v>
      </c>
    </row>
    <row r="52" spans="1:10">
      <c r="A52" s="33" t="s">
        <v>476</v>
      </c>
    </row>
    <row r="53" spans="1:10">
      <c r="A53" s="33"/>
    </row>
    <row r="54" spans="1:10">
      <c r="A54" s="148" t="s">
        <v>852</v>
      </c>
    </row>
    <row r="55" spans="1:10" ht="15" customHeight="1">
      <c r="A55" s="709" t="s">
        <v>853</v>
      </c>
    </row>
    <row r="56" spans="1:10" ht="15" customHeight="1">
      <c r="J56" s="137" t="s">
        <v>1400</v>
      </c>
    </row>
    <row r="57" spans="1:10" ht="15">
      <c r="A57" s="706"/>
      <c r="B57" s="1222" t="s">
        <v>861</v>
      </c>
      <c r="C57" s="1222"/>
      <c r="D57" s="1222"/>
      <c r="E57" s="1222"/>
      <c r="F57" s="1222"/>
      <c r="G57" s="1222"/>
      <c r="H57" s="1222"/>
      <c r="I57" s="1222"/>
      <c r="J57" s="1222"/>
    </row>
    <row r="58" spans="1:10" ht="84">
      <c r="A58" s="729" t="s">
        <v>658</v>
      </c>
      <c r="B58" s="788" t="s">
        <v>862</v>
      </c>
      <c r="C58" s="788" t="s">
        <v>863</v>
      </c>
      <c r="D58" s="788" t="s">
        <v>864</v>
      </c>
      <c r="E58" s="788" t="s">
        <v>865</v>
      </c>
      <c r="F58" s="788" t="s">
        <v>866</v>
      </c>
      <c r="G58" s="788" t="s">
        <v>867</v>
      </c>
      <c r="H58" s="794" t="s">
        <v>868</v>
      </c>
      <c r="I58" s="794" t="s">
        <v>869</v>
      </c>
      <c r="J58" s="788" t="s">
        <v>854</v>
      </c>
    </row>
    <row r="59" spans="1:10">
      <c r="A59" s="795" t="s">
        <v>1305</v>
      </c>
      <c r="B59" s="1070">
        <v>250811442.98564461</v>
      </c>
      <c r="C59" s="1070">
        <v>8520307.3952886723</v>
      </c>
      <c r="D59" s="1070">
        <v>0</v>
      </c>
      <c r="E59" s="1070">
        <v>0</v>
      </c>
      <c r="F59" s="1070">
        <v>0</v>
      </c>
      <c r="G59" s="1070">
        <v>19573234.120445944</v>
      </c>
      <c r="H59" s="1070">
        <v>0</v>
      </c>
      <c r="I59" s="1070">
        <v>8085611.7486230005</v>
      </c>
      <c r="J59" s="1070">
        <v>286990596.25000226</v>
      </c>
    </row>
    <row r="60" spans="1:10">
      <c r="A60" s="795" t="s">
        <v>1330</v>
      </c>
      <c r="B60" s="1070">
        <v>143497241.62187272</v>
      </c>
      <c r="C60" s="1070">
        <v>1445306.1251576082</v>
      </c>
      <c r="D60" s="1070">
        <v>181830247.5280377</v>
      </c>
      <c r="E60" s="1070">
        <v>0</v>
      </c>
      <c r="F60" s="1070">
        <v>0</v>
      </c>
      <c r="G60" s="1070">
        <v>25294880.094233193</v>
      </c>
      <c r="H60" s="1070">
        <v>0</v>
      </c>
      <c r="I60" s="1070">
        <v>8127766.6733028069</v>
      </c>
      <c r="J60" s="1070">
        <v>360195442.04260409</v>
      </c>
    </row>
    <row r="61" spans="1:10">
      <c r="A61" s="795" t="s">
        <v>1348</v>
      </c>
      <c r="B61" s="1070">
        <v>173256581.45862365</v>
      </c>
      <c r="C61" s="1070">
        <v>1979222.9079567322</v>
      </c>
      <c r="D61" s="1070">
        <v>0</v>
      </c>
      <c r="E61" s="1070">
        <v>0</v>
      </c>
      <c r="F61" s="1070">
        <v>0</v>
      </c>
      <c r="G61" s="1070">
        <v>8319975.4462804431</v>
      </c>
      <c r="H61" s="1070">
        <v>0</v>
      </c>
      <c r="I61" s="1070">
        <v>3787286.216736346</v>
      </c>
      <c r="J61" s="1070">
        <v>187343066.02959716</v>
      </c>
    </row>
    <row r="62" spans="1:10">
      <c r="A62" s="795" t="s">
        <v>1396</v>
      </c>
      <c r="B62" s="1070">
        <v>148711049.57196894</v>
      </c>
      <c r="C62" s="1070">
        <v>26924559.161191851</v>
      </c>
      <c r="D62" s="1070">
        <v>0</v>
      </c>
      <c r="E62" s="1070">
        <v>0</v>
      </c>
      <c r="F62" s="1070">
        <v>0</v>
      </c>
      <c r="G62" s="1070">
        <v>18415374.875572365</v>
      </c>
      <c r="H62" s="1070">
        <v>0</v>
      </c>
      <c r="I62" s="1070">
        <v>2139229.1459287279</v>
      </c>
      <c r="J62" s="1070">
        <v>196190212.75466189</v>
      </c>
    </row>
    <row r="63" spans="1:10">
      <c r="A63" s="795" t="s">
        <v>1447</v>
      </c>
      <c r="B63" s="1070">
        <v>248972818</v>
      </c>
      <c r="C63" s="1070">
        <v>33219541</v>
      </c>
      <c r="D63" s="1070">
        <v>0</v>
      </c>
      <c r="E63" s="1070">
        <v>0</v>
      </c>
      <c r="F63" s="1070">
        <v>0</v>
      </c>
      <c r="G63" s="1070">
        <v>9737234</v>
      </c>
      <c r="H63" s="1070">
        <v>0</v>
      </c>
      <c r="I63" s="1070">
        <v>12861896</v>
      </c>
      <c r="J63" s="1070">
        <v>304791489</v>
      </c>
    </row>
    <row r="64" spans="1:10">
      <c r="A64" s="795" t="s">
        <v>1473</v>
      </c>
      <c r="B64" s="1070">
        <v>192578298.73612595</v>
      </c>
      <c r="C64" s="1070">
        <v>19248480.18</v>
      </c>
      <c r="D64" s="1070">
        <v>0</v>
      </c>
      <c r="E64" s="1070">
        <v>0</v>
      </c>
      <c r="F64" s="1070">
        <v>0</v>
      </c>
      <c r="G64" s="1070">
        <v>20068584.364</v>
      </c>
      <c r="H64" s="1070">
        <v>13157</v>
      </c>
      <c r="I64" s="1070">
        <v>8798086.5</v>
      </c>
      <c r="J64" s="1070">
        <v>240706606.78012595</v>
      </c>
    </row>
    <row r="65" spans="1:10">
      <c r="A65" s="795" t="s">
        <v>1507</v>
      </c>
      <c r="B65" s="1070">
        <v>155571450.64124143</v>
      </c>
      <c r="C65" s="1070">
        <v>17924453.780000001</v>
      </c>
      <c r="D65" s="1070">
        <v>0</v>
      </c>
      <c r="E65" s="1070">
        <v>0</v>
      </c>
      <c r="F65" s="1070">
        <v>0</v>
      </c>
      <c r="G65" s="1070">
        <v>2362062.5</v>
      </c>
      <c r="H65" s="1070">
        <v>0</v>
      </c>
      <c r="I65" s="1070">
        <v>3884281.2800000003</v>
      </c>
      <c r="J65" s="1070">
        <v>179742248.20124143</v>
      </c>
    </row>
    <row r="66" spans="1:10">
      <c r="A66" s="795" t="s">
        <v>1574</v>
      </c>
      <c r="B66" s="1070">
        <v>227033204.83233634</v>
      </c>
      <c r="C66" s="1070">
        <v>38749856.410000004</v>
      </c>
      <c r="D66" s="1070">
        <v>0</v>
      </c>
      <c r="E66" s="1070">
        <v>0</v>
      </c>
      <c r="F66" s="1070">
        <v>0</v>
      </c>
      <c r="G66" s="1070">
        <v>23928707.57</v>
      </c>
      <c r="H66" s="1070">
        <v>0</v>
      </c>
      <c r="I66" s="1070">
        <v>3856463.9834752027</v>
      </c>
      <c r="J66" s="1070">
        <v>293568232.79581153</v>
      </c>
    </row>
    <row r="67" spans="1:10">
      <c r="A67" s="795" t="s">
        <v>1623</v>
      </c>
      <c r="B67" s="1070">
        <v>375491974.08786798</v>
      </c>
      <c r="C67" s="1070">
        <v>45925286.585696653</v>
      </c>
      <c r="D67" s="1070">
        <v>0</v>
      </c>
      <c r="E67" s="1070">
        <v>0</v>
      </c>
      <c r="F67" s="1070">
        <v>0</v>
      </c>
      <c r="G67" s="1070">
        <v>10975910.35</v>
      </c>
      <c r="H67" s="1070">
        <v>0</v>
      </c>
      <c r="I67" s="1070">
        <v>15741386.039999999</v>
      </c>
      <c r="J67" s="1070">
        <v>448134557.06356466</v>
      </c>
    </row>
    <row r="68" spans="1:10">
      <c r="A68" s="33" t="s">
        <v>476</v>
      </c>
    </row>
    <row r="70" spans="1:10">
      <c r="A70" s="608" t="s">
        <v>81</v>
      </c>
    </row>
    <row r="75" spans="1:10">
      <c r="J75" s="34" t="s">
        <v>1031</v>
      </c>
    </row>
    <row r="106" spans="2:2">
      <c r="B106" s="712"/>
    </row>
    <row r="107" spans="2:2">
      <c r="B107" s="717"/>
    </row>
  </sheetData>
  <mergeCells count="2">
    <mergeCell ref="A4:G4"/>
    <mergeCell ref="B57:J57"/>
  </mergeCells>
  <hyperlinks>
    <hyperlink ref="A70" location="'2 Sadržaj'!A1" display="Sadržaj / Contents" xr:uid="{00000000-0004-0000-1600-000000000000}"/>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66"/>
  </sheetPr>
  <dimension ref="A1:S23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42578125" style="261" bestFit="1" customWidth="1"/>
    <col min="8" max="8" width="11.7109375" bestFit="1" customWidth="1"/>
    <col min="9" max="9" width="8" bestFit="1" customWidth="1"/>
    <col min="10" max="10" width="9.28515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595" t="s">
        <v>665</v>
      </c>
      <c r="B1" s="532"/>
      <c r="C1" s="532"/>
      <c r="D1" s="532"/>
      <c r="E1" s="533"/>
      <c r="F1" s="533"/>
      <c r="G1" s="533"/>
      <c r="H1" s="533"/>
      <c r="I1" s="533"/>
      <c r="J1" s="533"/>
      <c r="K1" s="533"/>
      <c r="L1" s="533"/>
    </row>
    <row r="2" spans="1:19" ht="15" customHeight="1">
      <c r="A2" s="596" t="s">
        <v>666</v>
      </c>
      <c r="B2" s="535"/>
      <c r="C2" s="535"/>
      <c r="D2" s="535"/>
      <c r="E2" s="535"/>
      <c r="F2" s="535"/>
      <c r="G2" s="535"/>
      <c r="H2" s="535"/>
      <c r="I2" s="535"/>
      <c r="J2" s="533"/>
      <c r="K2" s="533"/>
      <c r="L2" s="533"/>
    </row>
    <row r="3" spans="1:19" s="261" customFormat="1">
      <c r="A3" s="534"/>
      <c r="B3" s="535"/>
      <c r="C3" s="535"/>
      <c r="D3" s="535"/>
      <c r="E3" s="535"/>
      <c r="F3" s="535"/>
      <c r="G3" s="535"/>
      <c r="H3" s="535"/>
      <c r="I3" s="535"/>
      <c r="J3" s="533"/>
      <c r="K3" s="533"/>
      <c r="L3" s="533"/>
    </row>
    <row r="4" spans="1:19" ht="12.75" customHeight="1">
      <c r="A4" s="139" t="s">
        <v>667</v>
      </c>
    </row>
    <row r="5" spans="1:19" ht="12.75" customHeight="1">
      <c r="A5" s="526" t="s">
        <v>668</v>
      </c>
      <c r="H5" s="261"/>
      <c r="I5" s="261"/>
    </row>
    <row r="6" spans="1:19" ht="12.75" customHeight="1">
      <c r="F6" s="137"/>
      <c r="G6" s="137"/>
      <c r="H6" s="1224" t="str">
        <f>Naslovnica!A20</f>
        <v>Svibanj 2024.</v>
      </c>
      <c r="I6" s="1224"/>
    </row>
    <row r="7" spans="1:19" ht="12.75" customHeight="1">
      <c r="F7" s="280"/>
      <c r="G7" s="280"/>
      <c r="H7" s="1225" t="str">
        <f>Naslovnica!A24</f>
        <v>May 2024</v>
      </c>
      <c r="I7" s="1225"/>
    </row>
    <row r="8" spans="1:19" ht="15" customHeight="1">
      <c r="A8" s="554"/>
      <c r="B8" s="555"/>
      <c r="C8" s="555"/>
      <c r="D8" s="555"/>
      <c r="E8" s="555"/>
      <c r="F8" s="555"/>
      <c r="G8" s="555"/>
      <c r="H8" s="733"/>
      <c r="I8" s="733"/>
      <c r="J8" s="556"/>
      <c r="K8" s="1223" t="s">
        <v>1081</v>
      </c>
      <c r="L8" s="1223"/>
    </row>
    <row r="9" spans="1:19" ht="33.75">
      <c r="A9" s="557" t="s">
        <v>74</v>
      </c>
      <c r="B9" s="558" t="s">
        <v>159</v>
      </c>
      <c r="C9" s="558" t="s">
        <v>160</v>
      </c>
      <c r="D9" s="559" t="s">
        <v>75</v>
      </c>
      <c r="E9" s="558" t="s">
        <v>104</v>
      </c>
      <c r="F9" s="558" t="s">
        <v>141</v>
      </c>
      <c r="G9" s="558" t="s">
        <v>622</v>
      </c>
      <c r="H9" s="558" t="s">
        <v>1386</v>
      </c>
      <c r="I9" s="558" t="s">
        <v>1388</v>
      </c>
      <c r="J9" s="558" t="s">
        <v>618</v>
      </c>
      <c r="K9" s="558" t="s">
        <v>620</v>
      </c>
      <c r="L9" s="558" t="s">
        <v>59</v>
      </c>
    </row>
    <row r="10" spans="1:19" ht="31.5">
      <c r="A10" s="560" t="s">
        <v>191</v>
      </c>
      <c r="B10" s="561" t="s">
        <v>162</v>
      </c>
      <c r="C10" s="561" t="s">
        <v>161</v>
      </c>
      <c r="D10" s="562" t="s">
        <v>76</v>
      </c>
      <c r="E10" s="561" t="s">
        <v>444</v>
      </c>
      <c r="F10" s="561" t="s">
        <v>142</v>
      </c>
      <c r="G10" s="563" t="s">
        <v>623</v>
      </c>
      <c r="H10" s="563" t="s">
        <v>1387</v>
      </c>
      <c r="I10" s="563" t="s">
        <v>1389</v>
      </c>
      <c r="J10" s="563" t="s">
        <v>760</v>
      </c>
      <c r="K10" s="563" t="s">
        <v>232</v>
      </c>
      <c r="L10" s="563" t="s">
        <v>233</v>
      </c>
    </row>
    <row r="11" spans="1:19" ht="12.75" customHeight="1">
      <c r="A11" s="133" t="s">
        <v>1121</v>
      </c>
      <c r="B11" s="189">
        <v>37695515978</v>
      </c>
      <c r="C11" s="423" t="s">
        <v>1122</v>
      </c>
      <c r="D11" s="423" t="s">
        <v>77</v>
      </c>
      <c r="E11" s="424" t="s">
        <v>1116</v>
      </c>
      <c r="F11" s="424" t="s">
        <v>1115</v>
      </c>
      <c r="G11" s="424" t="s">
        <v>1117</v>
      </c>
      <c r="H11" s="425">
        <v>788781.68</v>
      </c>
      <c r="I11" s="426">
        <v>12.792199999999999</v>
      </c>
      <c r="J11" s="427">
        <v>6.4464933440877559E-4</v>
      </c>
      <c r="K11" s="427">
        <v>6.257724378528895E-4</v>
      </c>
      <c r="L11" s="427">
        <v>7.4814630492114897E-3</v>
      </c>
      <c r="M11" s="287"/>
      <c r="N11" s="287"/>
      <c r="O11" s="287"/>
      <c r="P11" s="164"/>
      <c r="Q11" s="193"/>
      <c r="R11" s="76"/>
      <c r="S11" s="76"/>
    </row>
    <row r="12" spans="1:19" ht="12.75" customHeight="1">
      <c r="A12" s="133" t="s">
        <v>1123</v>
      </c>
      <c r="B12" s="189">
        <v>56499633647</v>
      </c>
      <c r="C12" s="423" t="s">
        <v>1124</v>
      </c>
      <c r="D12" s="423" t="s">
        <v>103</v>
      </c>
      <c r="E12" s="424" t="s">
        <v>1120</v>
      </c>
      <c r="F12" s="424" t="s">
        <v>1115</v>
      </c>
      <c r="G12" s="424" t="s">
        <v>1117</v>
      </c>
      <c r="H12" s="425">
        <v>76081030.489999995</v>
      </c>
      <c r="I12" s="426">
        <v>109.9679</v>
      </c>
      <c r="J12" s="427">
        <v>-1.329095871567465E-2</v>
      </c>
      <c r="K12" s="427">
        <v>1.676932297843603E-3</v>
      </c>
      <c r="L12" s="427">
        <v>-1.0926961548994196E-2</v>
      </c>
      <c r="M12" s="287"/>
      <c r="N12" s="287"/>
      <c r="O12" s="287"/>
      <c r="P12" s="164"/>
      <c r="Q12" s="193"/>
      <c r="R12" s="76"/>
      <c r="S12" s="76"/>
    </row>
    <row r="13" spans="1:19" ht="12.75" customHeight="1">
      <c r="A13" s="133" t="s">
        <v>1125</v>
      </c>
      <c r="B13" s="189">
        <v>29300390100</v>
      </c>
      <c r="C13" s="423" t="s">
        <v>1126</v>
      </c>
      <c r="D13" s="423" t="s">
        <v>103</v>
      </c>
      <c r="E13" s="113" t="s">
        <v>1116</v>
      </c>
      <c r="F13" s="113" t="s">
        <v>1115</v>
      </c>
      <c r="G13" s="113" t="s">
        <v>1117</v>
      </c>
      <c r="H13" s="425">
        <v>21215302.18</v>
      </c>
      <c r="I13" s="426">
        <v>118.1789</v>
      </c>
      <c r="J13" s="427">
        <v>2.3187972558741166E-2</v>
      </c>
      <c r="K13" s="427">
        <v>1.8761664619296958E-2</v>
      </c>
      <c r="L13" s="427">
        <v>9.7534558527052839E-2</v>
      </c>
      <c r="M13" s="287"/>
      <c r="N13" s="287"/>
      <c r="O13" s="287"/>
      <c r="P13" s="164"/>
      <c r="Q13" s="193"/>
      <c r="R13" s="76"/>
      <c r="S13" s="76"/>
    </row>
    <row r="14" spans="1:19" s="1066" customFormat="1" ht="12.75" customHeight="1">
      <c r="A14" s="133" t="s">
        <v>1127</v>
      </c>
      <c r="B14" s="189" t="s">
        <v>1128</v>
      </c>
      <c r="C14" s="423" t="s">
        <v>1129</v>
      </c>
      <c r="D14" s="423" t="s">
        <v>103</v>
      </c>
      <c r="E14" s="113" t="s">
        <v>1130</v>
      </c>
      <c r="F14" s="113" t="s">
        <v>1115</v>
      </c>
      <c r="G14" s="113" t="s">
        <v>1117</v>
      </c>
      <c r="H14" s="425">
        <v>23704145.170000002</v>
      </c>
      <c r="I14" s="426">
        <v>95.151899999999998</v>
      </c>
      <c r="J14" s="427">
        <v>-1.4086847483803289E-2</v>
      </c>
      <c r="K14" s="427">
        <v>6.6693820982526297E-3</v>
      </c>
      <c r="L14" s="427">
        <v>1.1642134488058842E-2</v>
      </c>
      <c r="M14" s="287"/>
      <c r="N14" s="287"/>
      <c r="O14" s="287"/>
      <c r="P14" s="164"/>
      <c r="Q14" s="193"/>
      <c r="R14" s="76"/>
      <c r="S14" s="76"/>
    </row>
    <row r="15" spans="1:19" s="1066" customFormat="1" ht="12.75" customHeight="1">
      <c r="A15" s="133" t="s">
        <v>1131</v>
      </c>
      <c r="B15" s="189">
        <v>15448763136</v>
      </c>
      <c r="C15" s="423" t="s">
        <v>1132</v>
      </c>
      <c r="D15" s="423" t="s">
        <v>103</v>
      </c>
      <c r="E15" s="113" t="s">
        <v>1120</v>
      </c>
      <c r="F15" s="113" t="s">
        <v>1115</v>
      </c>
      <c r="G15" s="113" t="s">
        <v>1117</v>
      </c>
      <c r="H15" s="425">
        <v>25000310.219999999</v>
      </c>
      <c r="I15" s="426">
        <v>114.6101</v>
      </c>
      <c r="J15" s="427">
        <v>-6.9907254556829002E-2</v>
      </c>
      <c r="K15" s="427">
        <v>2.6893502953124759E-3</v>
      </c>
      <c r="L15" s="427">
        <v>1.0055357221531835E-2</v>
      </c>
      <c r="M15" s="287"/>
      <c r="N15" s="287"/>
      <c r="O15" s="287"/>
      <c r="P15" s="164"/>
      <c r="Q15" s="193"/>
      <c r="R15" s="76"/>
      <c r="S15" s="76"/>
    </row>
    <row r="16" spans="1:19" s="1066" customFormat="1" ht="12.75" customHeight="1">
      <c r="A16" s="133" t="s">
        <v>1293</v>
      </c>
      <c r="B16" s="189" t="s">
        <v>1294</v>
      </c>
      <c r="C16" s="423" t="s">
        <v>1295</v>
      </c>
      <c r="D16" s="423" t="s">
        <v>103</v>
      </c>
      <c r="E16" s="113" t="s">
        <v>1134</v>
      </c>
      <c r="F16" s="113" t="s">
        <v>1115</v>
      </c>
      <c r="G16" s="113" t="s">
        <v>1117</v>
      </c>
      <c r="H16" s="425">
        <v>2572329.9300000002</v>
      </c>
      <c r="I16" s="426">
        <v>103.04989999999999</v>
      </c>
      <c r="J16" s="427">
        <v>7.713798116432824E-2</v>
      </c>
      <c r="K16" s="427">
        <v>3.2115292548130281E-2</v>
      </c>
      <c r="L16" s="427">
        <v>9.4376469181241873E-2</v>
      </c>
      <c r="M16" s="287"/>
      <c r="N16" s="287"/>
      <c r="O16" s="287"/>
      <c r="P16" s="164"/>
      <c r="Q16" s="193"/>
      <c r="R16" s="76"/>
      <c r="S16" s="76"/>
    </row>
    <row r="17" spans="1:19" s="1066" customFormat="1" ht="12.75" customHeight="1">
      <c r="A17" s="133" t="s">
        <v>1133</v>
      </c>
      <c r="B17" s="189" t="s">
        <v>1253</v>
      </c>
      <c r="C17" s="423" t="s">
        <v>1254</v>
      </c>
      <c r="D17" s="423" t="s">
        <v>103</v>
      </c>
      <c r="E17" s="113" t="s">
        <v>1134</v>
      </c>
      <c r="F17" s="113" t="s">
        <v>1115</v>
      </c>
      <c r="G17" s="113" t="s">
        <v>1117</v>
      </c>
      <c r="H17" s="425">
        <v>5453662.1299999999</v>
      </c>
      <c r="I17" s="426">
        <v>94.32</v>
      </c>
      <c r="J17" s="427">
        <v>7.455248308140483E-2</v>
      </c>
      <c r="K17" s="427">
        <v>7.4804428212476681E-2</v>
      </c>
      <c r="L17" s="427">
        <v>4.2835201678413259E-2</v>
      </c>
      <c r="M17" s="287"/>
      <c r="N17" s="287"/>
      <c r="O17" s="287"/>
      <c r="P17" s="164"/>
      <c r="Q17" s="193"/>
      <c r="R17" s="76"/>
      <c r="S17" s="76"/>
    </row>
    <row r="18" spans="1:19" s="1066" customFormat="1" ht="12.75" customHeight="1">
      <c r="A18" s="133" t="s">
        <v>1296</v>
      </c>
      <c r="B18" s="189" t="s">
        <v>1297</v>
      </c>
      <c r="C18" s="423" t="s">
        <v>1298</v>
      </c>
      <c r="D18" s="423" t="s">
        <v>103</v>
      </c>
      <c r="E18" s="113" t="s">
        <v>1134</v>
      </c>
      <c r="F18" s="113" t="s">
        <v>1115</v>
      </c>
      <c r="G18" s="113" t="s">
        <v>1117</v>
      </c>
      <c r="H18" s="425">
        <v>3247150.99</v>
      </c>
      <c r="I18" s="426">
        <v>98.757999999999996</v>
      </c>
      <c r="J18" s="427">
        <v>-1.0578296449090807E-3</v>
      </c>
      <c r="K18" s="427">
        <v>3.6271278565979559E-2</v>
      </c>
      <c r="L18" s="427">
        <v>1.6238024097807502E-2</v>
      </c>
      <c r="M18" s="287"/>
      <c r="N18" s="287"/>
      <c r="O18" s="287"/>
      <c r="P18" s="164"/>
      <c r="Q18" s="193"/>
      <c r="R18" s="76"/>
      <c r="S18" s="76"/>
    </row>
    <row r="19" spans="1:19" s="1066" customFormat="1" ht="12.75" customHeight="1">
      <c r="A19" s="133" t="s">
        <v>1458</v>
      </c>
      <c r="B19" s="189" t="s">
        <v>1459</v>
      </c>
      <c r="C19" s="423" t="s">
        <v>1502</v>
      </c>
      <c r="D19" s="423" t="s">
        <v>103</v>
      </c>
      <c r="E19" s="113" t="s">
        <v>1130</v>
      </c>
      <c r="F19" s="113" t="s">
        <v>1115</v>
      </c>
      <c r="G19" s="113" t="s">
        <v>1117</v>
      </c>
      <c r="H19" s="425">
        <v>9852767.4399999995</v>
      </c>
      <c r="I19" s="426">
        <v>102.7068</v>
      </c>
      <c r="J19" s="427">
        <v>2.6868050957813416E-3</v>
      </c>
      <c r="K19" s="427">
        <v>2.8824859683862503E-3</v>
      </c>
      <c r="L19" s="427">
        <v>3.0387754768443909E-3</v>
      </c>
      <c r="M19" s="287"/>
      <c r="N19" s="287"/>
      <c r="O19" s="287"/>
      <c r="P19" s="164"/>
      <c r="Q19" s="193"/>
      <c r="R19" s="76"/>
      <c r="S19" s="76"/>
    </row>
    <row r="20" spans="1:19" s="1066" customFormat="1" ht="12.75" customHeight="1">
      <c r="A20" s="133" t="s">
        <v>1557</v>
      </c>
      <c r="B20" s="189" t="s">
        <v>1588</v>
      </c>
      <c r="C20" s="423" t="s">
        <v>1589</v>
      </c>
      <c r="D20" s="423" t="s">
        <v>103</v>
      </c>
      <c r="E20" s="113" t="s">
        <v>1130</v>
      </c>
      <c r="F20" s="113" t="s">
        <v>1115</v>
      </c>
      <c r="G20" s="113" t="s">
        <v>1117</v>
      </c>
      <c r="H20" s="425">
        <v>5070269.04</v>
      </c>
      <c r="I20" s="426">
        <v>100.8779</v>
      </c>
      <c r="J20" s="427">
        <v>3.3383371666377837E-3</v>
      </c>
      <c r="K20" s="427">
        <v>3.3378985760221802E-3</v>
      </c>
      <c r="L20" s="427">
        <v>4.4489342192142178E-3</v>
      </c>
      <c r="M20" s="287"/>
      <c r="N20" s="287"/>
      <c r="O20" s="287"/>
      <c r="P20" s="164"/>
      <c r="Q20" s="193"/>
      <c r="R20" s="76"/>
      <c r="S20" s="76"/>
    </row>
    <row r="21" spans="1:19" s="1066" customFormat="1" ht="12.75" customHeight="1">
      <c r="A21" s="133" t="s">
        <v>1508</v>
      </c>
      <c r="B21" s="189" t="s">
        <v>1547</v>
      </c>
      <c r="C21" s="423" t="s">
        <v>1548</v>
      </c>
      <c r="D21" s="423" t="s">
        <v>103</v>
      </c>
      <c r="E21" s="113" t="s">
        <v>1130</v>
      </c>
      <c r="F21" s="113" t="s">
        <v>1115</v>
      </c>
      <c r="G21" s="113" t="s">
        <v>1142</v>
      </c>
      <c r="H21" s="425">
        <v>9457222.4399999995</v>
      </c>
      <c r="I21" s="426">
        <v>102.9559</v>
      </c>
      <c r="J21" s="427">
        <v>-7.688887184559845E-3</v>
      </c>
      <c r="K21" s="427">
        <v>1.3621108484511479E-2</v>
      </c>
      <c r="L21" s="427">
        <v>8.7589322360520638E-2</v>
      </c>
      <c r="M21" s="287"/>
      <c r="N21" s="287"/>
      <c r="O21" s="287"/>
      <c r="P21" s="164"/>
      <c r="Q21" s="193"/>
      <c r="R21" s="76"/>
      <c r="S21" s="76"/>
    </row>
    <row r="22" spans="1:19" s="261" customFormat="1" ht="12.75" customHeight="1">
      <c r="A22" s="133" t="s">
        <v>1426</v>
      </c>
      <c r="B22" s="189" t="s">
        <v>1428</v>
      </c>
      <c r="C22" s="423" t="s">
        <v>1429</v>
      </c>
      <c r="D22" s="423" t="s">
        <v>103</v>
      </c>
      <c r="E22" s="113" t="s">
        <v>1130</v>
      </c>
      <c r="F22" s="113" t="s">
        <v>1115</v>
      </c>
      <c r="G22" s="113" t="s">
        <v>1117</v>
      </c>
      <c r="H22" s="425">
        <v>14941683.66</v>
      </c>
      <c r="I22" s="426">
        <v>102.5038</v>
      </c>
      <c r="J22" s="427">
        <v>2.4002849490809552E-3</v>
      </c>
      <c r="K22" s="427">
        <v>2.3998028523819492E-3</v>
      </c>
      <c r="L22" s="427">
        <v>-6.0651433432579172E-4</v>
      </c>
      <c r="M22" s="287"/>
      <c r="N22" s="287"/>
      <c r="O22" s="287"/>
      <c r="P22" s="164"/>
      <c r="Q22" s="193"/>
      <c r="R22" s="76"/>
      <c r="S22" s="76"/>
    </row>
    <row r="23" spans="1:19" s="261" customFormat="1" ht="12.75" customHeight="1">
      <c r="A23" s="133" t="s">
        <v>1430</v>
      </c>
      <c r="B23" s="189" t="s">
        <v>1431</v>
      </c>
      <c r="C23" s="423" t="s">
        <v>1432</v>
      </c>
      <c r="D23" s="423" t="s">
        <v>103</v>
      </c>
      <c r="E23" s="113" t="s">
        <v>1130</v>
      </c>
      <c r="F23" s="113" t="s">
        <v>1115</v>
      </c>
      <c r="G23" s="113" t="s">
        <v>1117</v>
      </c>
      <c r="H23" s="425">
        <v>2781748.67</v>
      </c>
      <c r="I23" s="426">
        <v>103.084</v>
      </c>
      <c r="J23" s="427">
        <v>2.3770192803271861E-3</v>
      </c>
      <c r="K23" s="427">
        <v>2.3774911391052367E-3</v>
      </c>
      <c r="L23" s="427">
        <v>-8.2946998115840387E-4</v>
      </c>
      <c r="M23" s="287"/>
      <c r="N23" s="287"/>
      <c r="O23" s="287"/>
      <c r="P23" s="164"/>
      <c r="Q23" s="193"/>
      <c r="R23" s="76"/>
      <c r="S23" s="76"/>
    </row>
    <row r="24" spans="1:19" s="261" customFormat="1" ht="12.75" customHeight="1">
      <c r="A24" s="133" t="s">
        <v>1509</v>
      </c>
      <c r="B24" s="189" t="s">
        <v>1549</v>
      </c>
      <c r="C24" s="423" t="s">
        <v>1550</v>
      </c>
      <c r="D24" s="423" t="s">
        <v>103</v>
      </c>
      <c r="E24" s="113" t="s">
        <v>1130</v>
      </c>
      <c r="F24" s="113" t="s">
        <v>1115</v>
      </c>
      <c r="G24" s="113" t="s">
        <v>1117</v>
      </c>
      <c r="H24" s="425">
        <v>14053968.68</v>
      </c>
      <c r="I24" s="426">
        <v>103.4922</v>
      </c>
      <c r="J24" s="427">
        <v>1.6053344738118369E-3</v>
      </c>
      <c r="K24" s="427">
        <v>3.0802214502820835E-3</v>
      </c>
      <c r="L24" s="427">
        <v>3.5738859644609544E-3</v>
      </c>
      <c r="M24" s="287"/>
      <c r="N24" s="287"/>
      <c r="O24" s="287"/>
      <c r="P24" s="164"/>
      <c r="Q24" s="193"/>
      <c r="R24" s="76"/>
      <c r="S24" s="76"/>
    </row>
    <row r="25" spans="1:19" s="261" customFormat="1" ht="12.75" customHeight="1">
      <c r="A25" s="133" t="s">
        <v>1514</v>
      </c>
      <c r="B25" s="189" t="s">
        <v>1551</v>
      </c>
      <c r="C25" s="423" t="s">
        <v>1552</v>
      </c>
      <c r="D25" s="423" t="s">
        <v>103</v>
      </c>
      <c r="E25" s="113" t="s">
        <v>1130</v>
      </c>
      <c r="F25" s="113" t="s">
        <v>1115</v>
      </c>
      <c r="G25" s="113" t="s">
        <v>1117</v>
      </c>
      <c r="H25" s="425">
        <v>6072667.5099999998</v>
      </c>
      <c r="I25" s="426">
        <v>102.2499</v>
      </c>
      <c r="J25" s="427">
        <v>3.0968499361083701E-3</v>
      </c>
      <c r="K25" s="427">
        <v>3.0970959697529388E-3</v>
      </c>
      <c r="L25" s="427">
        <v>3.3317188613841697E-3</v>
      </c>
      <c r="M25" s="287"/>
      <c r="N25" s="287"/>
      <c r="O25" s="287"/>
      <c r="P25" s="164"/>
      <c r="Q25" s="193"/>
      <c r="R25" s="76"/>
      <c r="S25" s="76"/>
    </row>
    <row r="26" spans="1:19" s="261" customFormat="1" ht="12.75" customHeight="1">
      <c r="A26" s="133" t="s">
        <v>1582</v>
      </c>
      <c r="B26" s="189" t="s">
        <v>1590</v>
      </c>
      <c r="C26" s="423" t="s">
        <v>1591</v>
      </c>
      <c r="D26" s="423" t="s">
        <v>103</v>
      </c>
      <c r="E26" s="113" t="s">
        <v>1130</v>
      </c>
      <c r="F26" s="113" t="s">
        <v>1115</v>
      </c>
      <c r="G26" s="113" t="s">
        <v>1142</v>
      </c>
      <c r="H26" s="425">
        <v>8913960.7699999996</v>
      </c>
      <c r="I26" s="426">
        <v>100.21510000000001</v>
      </c>
      <c r="J26" s="427">
        <v>-6.9350805583512365E-3</v>
      </c>
      <c r="K26" s="427">
        <v>1.4390649773489583E-2</v>
      </c>
      <c r="L26" s="427" t="s">
        <v>1115</v>
      </c>
      <c r="M26" s="287"/>
      <c r="N26" s="287"/>
      <c r="O26" s="287"/>
      <c r="P26" s="164"/>
      <c r="Q26" s="193"/>
      <c r="R26" s="76"/>
      <c r="S26" s="76"/>
    </row>
    <row r="27" spans="1:19" s="261" customFormat="1" ht="12.75" customHeight="1">
      <c r="A27" s="133" t="s">
        <v>1592</v>
      </c>
      <c r="B27" s="189" t="s">
        <v>1593</v>
      </c>
      <c r="C27" s="423" t="s">
        <v>1594</v>
      </c>
      <c r="D27" s="423" t="s">
        <v>103</v>
      </c>
      <c r="E27" s="113" t="s">
        <v>1511</v>
      </c>
      <c r="F27" s="113" t="s">
        <v>114</v>
      </c>
      <c r="G27" s="113" t="s">
        <v>1117</v>
      </c>
      <c r="H27" s="425">
        <v>94374591.900000006</v>
      </c>
      <c r="I27" s="426">
        <v>100.78700000000001</v>
      </c>
      <c r="J27" s="427">
        <v>-0.1275247239981171</v>
      </c>
      <c r="K27" s="427">
        <v>2.8158083260367839E-3</v>
      </c>
      <c r="L27" s="427" t="s">
        <v>1115</v>
      </c>
      <c r="M27" s="287"/>
      <c r="N27" s="287"/>
      <c r="O27" s="287"/>
      <c r="P27" s="164"/>
      <c r="Q27" s="193"/>
      <c r="R27" s="76"/>
      <c r="S27" s="76"/>
    </row>
    <row r="28" spans="1:19" s="1066" customFormat="1" ht="12.75" customHeight="1">
      <c r="A28" s="133"/>
      <c r="B28" s="189"/>
      <c r="C28" s="423"/>
      <c r="D28" s="423" t="s">
        <v>1115</v>
      </c>
      <c r="E28" s="113" t="s">
        <v>1115</v>
      </c>
      <c r="F28" s="113" t="s">
        <v>115</v>
      </c>
      <c r="G28" s="113" t="s">
        <v>1117</v>
      </c>
      <c r="H28" s="425">
        <v>5944335.1900000004</v>
      </c>
      <c r="I28" s="426">
        <v>100.7903</v>
      </c>
      <c r="J28" s="427" t="s">
        <v>1115</v>
      </c>
      <c r="K28" s="427" t="s">
        <v>1115</v>
      </c>
      <c r="L28" s="427" t="s">
        <v>1115</v>
      </c>
      <c r="M28" s="287"/>
      <c r="N28" s="287"/>
      <c r="O28" s="287"/>
      <c r="P28" s="164"/>
      <c r="Q28" s="193"/>
      <c r="R28" s="76"/>
      <c r="S28" s="76"/>
    </row>
    <row r="29" spans="1:19" s="1066" customFormat="1" ht="12.75" customHeight="1">
      <c r="A29" s="133"/>
      <c r="B29" s="189"/>
      <c r="C29" s="423"/>
      <c r="D29" s="423" t="s">
        <v>1115</v>
      </c>
      <c r="E29" s="113" t="s">
        <v>1115</v>
      </c>
      <c r="F29" s="113" t="s">
        <v>116</v>
      </c>
      <c r="G29" s="113" t="s">
        <v>1117</v>
      </c>
      <c r="H29" s="425">
        <v>11415106.380000001</v>
      </c>
      <c r="I29" s="426">
        <v>100.792</v>
      </c>
      <c r="J29" s="427" t="s">
        <v>1115</v>
      </c>
      <c r="K29" s="427" t="s">
        <v>1115</v>
      </c>
      <c r="L29" s="427" t="s">
        <v>1115</v>
      </c>
      <c r="M29" s="287"/>
      <c r="N29" s="287"/>
      <c r="O29" s="287"/>
      <c r="P29" s="164"/>
      <c r="Q29" s="193"/>
      <c r="R29" s="76"/>
      <c r="S29" s="76"/>
    </row>
    <row r="30" spans="1:19" s="1066" customFormat="1" ht="12.75" customHeight="1">
      <c r="A30" s="133"/>
      <c r="B30" s="189"/>
      <c r="C30" s="423"/>
      <c r="D30" s="423" t="s">
        <v>1115</v>
      </c>
      <c r="E30" s="113" t="s">
        <v>1115</v>
      </c>
      <c r="F30" s="113" t="s">
        <v>1116</v>
      </c>
      <c r="G30" s="113" t="s">
        <v>1117</v>
      </c>
      <c r="H30" s="425">
        <v>18498377.960000001</v>
      </c>
      <c r="I30" s="426">
        <v>100.792</v>
      </c>
      <c r="J30" s="427" t="s">
        <v>1115</v>
      </c>
      <c r="K30" s="427" t="s">
        <v>1115</v>
      </c>
      <c r="L30" s="427" t="s">
        <v>1115</v>
      </c>
      <c r="M30" s="287"/>
      <c r="N30" s="287"/>
      <c r="O30" s="287"/>
      <c r="P30" s="164"/>
      <c r="Q30" s="193"/>
      <c r="R30" s="76"/>
      <c r="S30" s="76"/>
    </row>
    <row r="31" spans="1:19" s="1066" customFormat="1" ht="12.75" customHeight="1">
      <c r="A31" s="133" t="s">
        <v>1135</v>
      </c>
      <c r="B31" s="189" t="s">
        <v>1255</v>
      </c>
      <c r="C31" s="423" t="s">
        <v>1256</v>
      </c>
      <c r="D31" s="423" t="s">
        <v>103</v>
      </c>
      <c r="E31" s="113" t="s">
        <v>1134</v>
      </c>
      <c r="F31" s="113" t="s">
        <v>1115</v>
      </c>
      <c r="G31" s="113" t="s">
        <v>1117</v>
      </c>
      <c r="H31" s="425">
        <v>12116631.800000001</v>
      </c>
      <c r="I31" s="426">
        <v>139.9639</v>
      </c>
      <c r="J31" s="427">
        <v>4.0103496953704409E-2</v>
      </c>
      <c r="K31" s="427">
        <v>9.0266293134397824E-3</v>
      </c>
      <c r="L31" s="427">
        <v>0.10484299999987612</v>
      </c>
      <c r="M31" s="287"/>
      <c r="N31" s="287"/>
      <c r="O31" s="287"/>
      <c r="P31" s="164"/>
      <c r="Q31" s="193"/>
      <c r="R31" s="76"/>
      <c r="S31" s="76"/>
    </row>
    <row r="32" spans="1:19" s="1066" customFormat="1" ht="12.75" customHeight="1">
      <c r="A32" s="133" t="s">
        <v>1334</v>
      </c>
      <c r="B32" s="189" t="s">
        <v>1373</v>
      </c>
      <c r="C32" s="423" t="s">
        <v>1374</v>
      </c>
      <c r="D32" s="423" t="s">
        <v>1281</v>
      </c>
      <c r="E32" s="113" t="s">
        <v>1130</v>
      </c>
      <c r="F32" s="113" t="s">
        <v>1115</v>
      </c>
      <c r="G32" s="113" t="s">
        <v>1117</v>
      </c>
      <c r="H32" s="425">
        <v>13144487.59</v>
      </c>
      <c r="I32" s="426">
        <v>100.807</v>
      </c>
      <c r="J32" s="427">
        <v>5.8224653148553074E-3</v>
      </c>
      <c r="K32" s="427">
        <v>8.9053736493818203E-3</v>
      </c>
      <c r="L32" s="427">
        <v>1.6799162506656806E-2</v>
      </c>
      <c r="M32" s="287"/>
      <c r="N32" s="287"/>
      <c r="O32" s="287"/>
      <c r="P32" s="164"/>
      <c r="Q32" s="193"/>
      <c r="R32" s="76"/>
      <c r="S32" s="76"/>
    </row>
    <row r="33" spans="1:19" s="1066" customFormat="1" ht="12.75" customHeight="1">
      <c r="A33" s="133" t="s">
        <v>1310</v>
      </c>
      <c r="B33" s="189" t="s">
        <v>1311</v>
      </c>
      <c r="C33" s="423" t="s">
        <v>1312</v>
      </c>
      <c r="D33" s="423" t="s">
        <v>1281</v>
      </c>
      <c r="E33" s="113" t="s">
        <v>1130</v>
      </c>
      <c r="F33" s="113" t="s">
        <v>1115</v>
      </c>
      <c r="G33" s="113" t="s">
        <v>1117</v>
      </c>
      <c r="H33" s="425">
        <v>9153087.8900000006</v>
      </c>
      <c r="I33" s="426">
        <v>104.8073</v>
      </c>
      <c r="J33" s="427">
        <v>1.3702878667142482E-2</v>
      </c>
      <c r="K33" s="427">
        <v>1.6082653729965868E-2</v>
      </c>
      <c r="L33" s="427">
        <v>3.7704467867664349E-2</v>
      </c>
      <c r="M33" s="287"/>
      <c r="N33" s="287"/>
      <c r="O33" s="287"/>
      <c r="P33" s="164"/>
      <c r="Q33" s="193"/>
      <c r="R33" s="76"/>
      <c r="S33" s="76"/>
    </row>
    <row r="34" spans="1:19" s="1066" customFormat="1" ht="12.75" customHeight="1">
      <c r="A34" s="133" t="s">
        <v>1280</v>
      </c>
      <c r="B34" s="189" t="s">
        <v>1190</v>
      </c>
      <c r="C34" s="423" t="s">
        <v>1191</v>
      </c>
      <c r="D34" s="423" t="s">
        <v>1281</v>
      </c>
      <c r="E34" s="113" t="s">
        <v>1120</v>
      </c>
      <c r="F34" s="113" t="s">
        <v>1115</v>
      </c>
      <c r="G34" s="113" t="s">
        <v>1117</v>
      </c>
      <c r="H34" s="425">
        <v>58077880.43</v>
      </c>
      <c r="I34" s="426">
        <v>128.26259999999999</v>
      </c>
      <c r="J34" s="427">
        <v>-2.4588339391098391E-3</v>
      </c>
      <c r="K34" s="427">
        <v>1.3951792535986662E-3</v>
      </c>
      <c r="L34" s="427">
        <v>-5.0445944618043859E-3</v>
      </c>
      <c r="M34" s="287"/>
      <c r="N34" s="287"/>
      <c r="O34" s="287"/>
      <c r="P34" s="164"/>
      <c r="Q34" s="193"/>
      <c r="R34" s="76"/>
      <c r="S34" s="76"/>
    </row>
    <row r="35" spans="1:19" s="1066" customFormat="1" ht="12.75" customHeight="1">
      <c r="A35" s="133" t="s">
        <v>1558</v>
      </c>
      <c r="B35" s="189" t="s">
        <v>1115</v>
      </c>
      <c r="C35" s="423" t="s">
        <v>1115</v>
      </c>
      <c r="D35" s="423" t="s">
        <v>1281</v>
      </c>
      <c r="E35" s="113" t="s">
        <v>1511</v>
      </c>
      <c r="F35" s="113" t="s">
        <v>114</v>
      </c>
      <c r="G35" s="113" t="s">
        <v>1117</v>
      </c>
      <c r="H35" s="425">
        <v>144782622.68000001</v>
      </c>
      <c r="I35" s="426">
        <v>101.4933</v>
      </c>
      <c r="J35" s="427">
        <v>0.11416799876987382</v>
      </c>
      <c r="K35" s="427">
        <v>2.7961580985333967E-3</v>
      </c>
      <c r="L35" s="427">
        <v>1.3683128702310032E-2</v>
      </c>
      <c r="M35" s="287"/>
      <c r="N35" s="287"/>
      <c r="O35" s="287"/>
      <c r="P35" s="164"/>
      <c r="Q35" s="193"/>
      <c r="R35" s="76"/>
      <c r="S35" s="76"/>
    </row>
    <row r="36" spans="1:19" s="1066" customFormat="1" ht="12.75" customHeight="1">
      <c r="A36" s="133" t="s">
        <v>1115</v>
      </c>
      <c r="B36" s="189" t="s">
        <v>1115</v>
      </c>
      <c r="C36" s="423" t="s">
        <v>1115</v>
      </c>
      <c r="D36" s="423" t="s">
        <v>1115</v>
      </c>
      <c r="E36" s="113" t="s">
        <v>1115</v>
      </c>
      <c r="F36" s="113" t="s">
        <v>115</v>
      </c>
      <c r="G36" s="113" t="s">
        <v>1117</v>
      </c>
      <c r="H36" s="425">
        <v>21384080.219999999</v>
      </c>
      <c r="I36" s="426">
        <v>101.5137</v>
      </c>
      <c r="J36" s="427">
        <v>7.1156833810249065E-2</v>
      </c>
      <c r="K36" s="427">
        <v>2.8391830976732813E-3</v>
      </c>
      <c r="L36" s="427">
        <v>1.3858524400730765E-2</v>
      </c>
      <c r="M36" s="287"/>
      <c r="N36" s="287"/>
      <c r="O36" s="287"/>
      <c r="P36" s="164"/>
      <c r="Q36" s="193"/>
      <c r="R36" s="76"/>
      <c r="S36" s="76"/>
    </row>
    <row r="37" spans="1:19" s="1066" customFormat="1" ht="12.75" customHeight="1">
      <c r="A37" s="133" t="s">
        <v>1115</v>
      </c>
      <c r="B37" s="189" t="s">
        <v>1115</v>
      </c>
      <c r="C37" s="423" t="s">
        <v>1115</v>
      </c>
      <c r="D37" s="423" t="s">
        <v>1115</v>
      </c>
      <c r="E37" s="113" t="s">
        <v>1115</v>
      </c>
      <c r="F37" s="113" t="s">
        <v>116</v>
      </c>
      <c r="G37" s="113" t="s">
        <v>1117</v>
      </c>
      <c r="H37" s="425">
        <v>6425307.5</v>
      </c>
      <c r="I37" s="426">
        <v>101.52979999999999</v>
      </c>
      <c r="J37" s="427">
        <v>4.3028693050940934</v>
      </c>
      <c r="K37" s="427">
        <v>2.8486370200333511E-3</v>
      </c>
      <c r="L37" s="427" t="s">
        <v>1115</v>
      </c>
      <c r="M37" s="287"/>
      <c r="N37" s="287"/>
      <c r="O37" s="287"/>
      <c r="P37" s="164"/>
      <c r="Q37" s="193"/>
      <c r="R37" s="76"/>
      <c r="S37" s="76"/>
    </row>
    <row r="38" spans="1:19" s="1066" customFormat="1" ht="12.75" customHeight="1">
      <c r="A38" s="133" t="s">
        <v>1282</v>
      </c>
      <c r="B38" s="189">
        <v>97407922886</v>
      </c>
      <c r="C38" s="423" t="s">
        <v>1192</v>
      </c>
      <c r="D38" s="423" t="s">
        <v>1281</v>
      </c>
      <c r="E38" s="113" t="s">
        <v>1120</v>
      </c>
      <c r="F38" s="113" t="s">
        <v>1115</v>
      </c>
      <c r="G38" s="113" t="s">
        <v>1117</v>
      </c>
      <c r="H38" s="425">
        <v>50155851.880000003</v>
      </c>
      <c r="I38" s="426">
        <v>114.565</v>
      </c>
      <c r="J38" s="427">
        <v>-3.6570962087282277E-3</v>
      </c>
      <c r="K38" s="427">
        <v>6.9612298172676557E-3</v>
      </c>
      <c r="L38" s="427">
        <v>5.1111156336822727E-3</v>
      </c>
      <c r="M38" s="287"/>
      <c r="N38" s="287"/>
      <c r="O38" s="287"/>
      <c r="P38" s="164"/>
      <c r="Q38" s="193"/>
      <c r="R38" s="76"/>
      <c r="S38" s="76"/>
    </row>
    <row r="39" spans="1:19" s="261" customFormat="1" ht="12.75" customHeight="1">
      <c r="A39" s="133" t="s">
        <v>1427</v>
      </c>
      <c r="B39" s="189" t="s">
        <v>1375</v>
      </c>
      <c r="C39" s="423" t="s">
        <v>1376</v>
      </c>
      <c r="D39" s="423" t="s">
        <v>1281</v>
      </c>
      <c r="E39" s="113" t="s">
        <v>1130</v>
      </c>
      <c r="F39" s="113" t="s">
        <v>1115</v>
      </c>
      <c r="G39" s="113" t="s">
        <v>1142</v>
      </c>
      <c r="H39" s="425">
        <v>10746012.380000001</v>
      </c>
      <c r="I39" s="426">
        <v>105.2803</v>
      </c>
      <c r="J39" s="427">
        <v>-7.1998181660752891E-3</v>
      </c>
      <c r="K39" s="427">
        <v>1.4130045746714393E-2</v>
      </c>
      <c r="L39" s="427">
        <v>8.8643186922206407E-2</v>
      </c>
      <c r="M39" s="287"/>
      <c r="N39" s="287"/>
      <c r="O39" s="287"/>
      <c r="P39" s="164"/>
      <c r="Q39" s="193"/>
      <c r="R39" s="76"/>
      <c r="S39" s="76"/>
    </row>
    <row r="40" spans="1:19" s="261" customFormat="1" ht="12.75" customHeight="1">
      <c r="A40" s="133" t="s">
        <v>1283</v>
      </c>
      <c r="B40" s="189" t="s">
        <v>1193</v>
      </c>
      <c r="C40" s="423" t="s">
        <v>1194</v>
      </c>
      <c r="D40" s="423" t="s">
        <v>1281</v>
      </c>
      <c r="E40" s="113" t="s">
        <v>1130</v>
      </c>
      <c r="F40" s="113" t="s">
        <v>1115</v>
      </c>
      <c r="G40" s="113" t="s">
        <v>1142</v>
      </c>
      <c r="H40" s="425">
        <v>7553514.1200000001</v>
      </c>
      <c r="I40" s="426">
        <v>103.06489999999999</v>
      </c>
      <c r="J40" s="427">
        <v>7.0751231560177708E-3</v>
      </c>
      <c r="K40" s="427">
        <v>2.0116739404476558E-2</v>
      </c>
      <c r="L40" s="427">
        <v>0.11219540641377868</v>
      </c>
      <c r="M40" s="287"/>
      <c r="N40" s="287"/>
      <c r="O40" s="287"/>
      <c r="P40" s="164"/>
      <c r="Q40" s="193"/>
      <c r="R40" s="76"/>
      <c r="S40" s="76"/>
    </row>
    <row r="41" spans="1:19" s="261" customFormat="1" ht="12.75" customHeight="1">
      <c r="A41" s="133" t="s">
        <v>1284</v>
      </c>
      <c r="B41" s="189">
        <v>30096106301</v>
      </c>
      <c r="C41" s="423" t="s">
        <v>1195</v>
      </c>
      <c r="D41" s="423" t="s">
        <v>1281</v>
      </c>
      <c r="E41" s="113" t="s">
        <v>1120</v>
      </c>
      <c r="F41" s="113" t="s">
        <v>1115</v>
      </c>
      <c r="G41" s="113" t="s">
        <v>1142</v>
      </c>
      <c r="H41" s="425">
        <v>46981799.420000002</v>
      </c>
      <c r="I41" s="426">
        <v>145.62809999999999</v>
      </c>
      <c r="J41" s="427">
        <v>4.4332405241138684E-3</v>
      </c>
      <c r="K41" s="427">
        <v>1.5130696364407337E-2</v>
      </c>
      <c r="L41" s="427">
        <v>8.9358903357197761E-2</v>
      </c>
      <c r="M41" s="287"/>
      <c r="N41" s="287"/>
      <c r="O41" s="287"/>
      <c r="P41" s="164"/>
      <c r="Q41" s="193"/>
      <c r="R41" s="76"/>
      <c r="S41" s="76"/>
    </row>
    <row r="42" spans="1:19" s="1066" customFormat="1" ht="12.75" customHeight="1">
      <c r="A42" s="133" t="s">
        <v>1285</v>
      </c>
      <c r="B42" s="189">
        <v>18911840764</v>
      </c>
      <c r="C42" s="423" t="s">
        <v>1196</v>
      </c>
      <c r="D42" s="423" t="s">
        <v>1281</v>
      </c>
      <c r="E42" s="113" t="s">
        <v>1116</v>
      </c>
      <c r="F42" s="113" t="s">
        <v>1115</v>
      </c>
      <c r="G42" s="113" t="s">
        <v>1117</v>
      </c>
      <c r="H42" s="425">
        <v>94641791.390000001</v>
      </c>
      <c r="I42" s="426">
        <v>19.566700000000001</v>
      </c>
      <c r="J42" s="427">
        <v>6.7653979459440405E-2</v>
      </c>
      <c r="K42" s="427">
        <v>1.6753012580348559E-2</v>
      </c>
      <c r="L42" s="427">
        <v>0.10927294397356557</v>
      </c>
      <c r="M42" s="287"/>
      <c r="N42" s="287"/>
      <c r="O42" s="287"/>
      <c r="P42" s="164"/>
      <c r="Q42" s="193"/>
      <c r="R42" s="76"/>
      <c r="S42" s="76"/>
    </row>
    <row r="43" spans="1:19" s="1066" customFormat="1" ht="12.75" customHeight="1">
      <c r="A43" s="133" t="s">
        <v>1286</v>
      </c>
      <c r="B43" s="189" t="s">
        <v>1263</v>
      </c>
      <c r="C43" s="423" t="s">
        <v>1264</v>
      </c>
      <c r="D43" s="423" t="s">
        <v>1281</v>
      </c>
      <c r="E43" s="113" t="s">
        <v>1130</v>
      </c>
      <c r="F43" s="113" t="s">
        <v>1115</v>
      </c>
      <c r="G43" s="113" t="s">
        <v>1117</v>
      </c>
      <c r="H43" s="425">
        <v>14075707.59</v>
      </c>
      <c r="I43" s="426">
        <v>115.34780000000001</v>
      </c>
      <c r="J43" s="427">
        <v>6.3398989000683637E-2</v>
      </c>
      <c r="K43" s="427">
        <v>1.2649804357769412E-2</v>
      </c>
      <c r="L43" s="427">
        <v>9.7413507394249033E-2</v>
      </c>
      <c r="M43" s="287"/>
      <c r="N43" s="287"/>
      <c r="O43" s="287"/>
      <c r="P43" s="164"/>
      <c r="Q43" s="193"/>
      <c r="R43" s="76"/>
      <c r="S43" s="76"/>
    </row>
    <row r="44" spans="1:19" s="1066" customFormat="1" ht="12.75" customHeight="1">
      <c r="A44" s="133" t="s">
        <v>1287</v>
      </c>
      <c r="B44" s="189" t="s">
        <v>1197</v>
      </c>
      <c r="C44" s="423" t="s">
        <v>1198</v>
      </c>
      <c r="D44" s="423" t="s">
        <v>1281</v>
      </c>
      <c r="E44" s="113" t="s">
        <v>1120</v>
      </c>
      <c r="F44" s="113" t="s">
        <v>1115</v>
      </c>
      <c r="G44" s="113" t="s">
        <v>1117</v>
      </c>
      <c r="H44" s="425">
        <v>39470088.270000003</v>
      </c>
      <c r="I44" s="426">
        <v>101.9102</v>
      </c>
      <c r="J44" s="427">
        <v>-1.0287013902444353E-2</v>
      </c>
      <c r="K44" s="427">
        <v>4.1373412040361934E-3</v>
      </c>
      <c r="L44" s="427">
        <v>1.2980076571790011E-2</v>
      </c>
      <c r="M44" s="287"/>
      <c r="N44" s="287"/>
      <c r="O44" s="287"/>
      <c r="P44" s="164"/>
      <c r="Q44" s="193"/>
      <c r="R44" s="76"/>
      <c r="S44" s="76"/>
    </row>
    <row r="45" spans="1:19" s="1066" customFormat="1" ht="12.75" customHeight="1">
      <c r="A45" s="133" t="s">
        <v>1288</v>
      </c>
      <c r="B45" s="189">
        <v>62937824927</v>
      </c>
      <c r="C45" s="423" t="s">
        <v>1199</v>
      </c>
      <c r="D45" s="423" t="s">
        <v>1281</v>
      </c>
      <c r="E45" s="113" t="s">
        <v>1130</v>
      </c>
      <c r="F45" s="113" t="s">
        <v>1115</v>
      </c>
      <c r="G45" s="113" t="s">
        <v>1117</v>
      </c>
      <c r="H45" s="425">
        <v>21366756.579999998</v>
      </c>
      <c r="I45" s="426">
        <v>107.282</v>
      </c>
      <c r="J45" s="427">
        <v>-4.4270229080546342E-3</v>
      </c>
      <c r="K45" s="427">
        <v>2.6908025769645239E-3</v>
      </c>
      <c r="L45" s="427">
        <v>-1.1082916107749363E-2</v>
      </c>
      <c r="M45" s="287"/>
      <c r="N45" s="287"/>
      <c r="O45" s="287"/>
      <c r="P45" s="164"/>
      <c r="Q45" s="193"/>
      <c r="R45" s="76"/>
      <c r="S45" s="76"/>
    </row>
    <row r="46" spans="1:19" s="1066" customFormat="1" ht="12.75" customHeight="1">
      <c r="A46" s="133" t="s">
        <v>1289</v>
      </c>
      <c r="B46" s="189">
        <v>52772437018</v>
      </c>
      <c r="C46" s="423" t="s">
        <v>1200</v>
      </c>
      <c r="D46" s="423" t="s">
        <v>1281</v>
      </c>
      <c r="E46" s="113" t="s">
        <v>1118</v>
      </c>
      <c r="F46" s="113" t="s">
        <v>1115</v>
      </c>
      <c r="G46" s="113" t="s">
        <v>1117</v>
      </c>
      <c r="H46" s="425">
        <v>58813373.5</v>
      </c>
      <c r="I46" s="426">
        <v>19.8444</v>
      </c>
      <c r="J46" s="427">
        <v>6.678336782143024E-3</v>
      </c>
      <c r="K46" s="427">
        <v>6.8546320772426839E-3</v>
      </c>
      <c r="L46" s="427">
        <v>4.9469611508804245E-2</v>
      </c>
      <c r="M46" s="287"/>
      <c r="N46" s="287"/>
      <c r="O46" s="287"/>
      <c r="P46" s="164"/>
      <c r="Q46" s="193"/>
      <c r="R46" s="76"/>
      <c r="S46" s="76"/>
    </row>
    <row r="47" spans="1:19" s="261" customFormat="1" ht="12.75" customHeight="1">
      <c r="A47" s="133" t="s">
        <v>1290</v>
      </c>
      <c r="B47" s="189" t="s">
        <v>1201</v>
      </c>
      <c r="C47" s="423" t="s">
        <v>1202</v>
      </c>
      <c r="D47" s="423" t="s">
        <v>1281</v>
      </c>
      <c r="E47" s="113" t="s">
        <v>1130</v>
      </c>
      <c r="F47" s="113" t="s">
        <v>1115</v>
      </c>
      <c r="G47" s="113" t="s">
        <v>1117</v>
      </c>
      <c r="H47" s="425">
        <v>3118143.37</v>
      </c>
      <c r="I47" s="426">
        <v>98.353499999999997</v>
      </c>
      <c r="J47" s="427">
        <v>-2.0329724446974562E-2</v>
      </c>
      <c r="K47" s="427">
        <v>5.4251156172180348E-3</v>
      </c>
      <c r="L47" s="427">
        <v>1.0341247716049384E-2</v>
      </c>
      <c r="M47" s="287"/>
      <c r="N47" s="287"/>
      <c r="O47" s="287"/>
      <c r="P47" s="164"/>
      <c r="Q47" s="193"/>
      <c r="R47" s="76"/>
      <c r="S47" s="76"/>
    </row>
    <row r="48" spans="1:19" s="261" customFormat="1" ht="12.75" customHeight="1">
      <c r="A48" s="133" t="s">
        <v>1291</v>
      </c>
      <c r="B48" s="189" t="s">
        <v>1203</v>
      </c>
      <c r="C48" s="423" t="s">
        <v>1204</v>
      </c>
      <c r="D48" s="423" t="s">
        <v>1281</v>
      </c>
      <c r="E48" s="113" t="s">
        <v>1130</v>
      </c>
      <c r="F48" s="113" t="s">
        <v>1115</v>
      </c>
      <c r="G48" s="113" t="s">
        <v>1117</v>
      </c>
      <c r="H48" s="425">
        <v>3300328.04</v>
      </c>
      <c r="I48" s="426">
        <v>96.390100000000004</v>
      </c>
      <c r="J48" s="427">
        <v>-2.6676995880690169E-2</v>
      </c>
      <c r="K48" s="427">
        <v>3.6871589820484107E-3</v>
      </c>
      <c r="L48" s="427">
        <v>1.0986184429592871E-2</v>
      </c>
      <c r="M48" s="287"/>
      <c r="N48" s="287"/>
      <c r="O48" s="287"/>
      <c r="P48" s="164"/>
      <c r="Q48" s="193"/>
      <c r="R48" s="76"/>
      <c r="S48" s="76"/>
    </row>
    <row r="49" spans="1:19" s="261" customFormat="1" ht="12.75" customHeight="1">
      <c r="A49" s="133" t="s">
        <v>1292</v>
      </c>
      <c r="B49" s="189">
        <v>66324185184</v>
      </c>
      <c r="C49" s="423" t="s">
        <v>1205</v>
      </c>
      <c r="D49" s="423" t="s">
        <v>1281</v>
      </c>
      <c r="E49" s="113" t="s">
        <v>1120</v>
      </c>
      <c r="F49" s="113" t="s">
        <v>1115</v>
      </c>
      <c r="G49" s="113" t="s">
        <v>1117</v>
      </c>
      <c r="H49" s="425">
        <v>73855049.060000002</v>
      </c>
      <c r="I49" s="426">
        <v>19.259</v>
      </c>
      <c r="J49" s="427">
        <v>1.6210681366337631E-3</v>
      </c>
      <c r="K49" s="427">
        <v>2.6029465354782122E-3</v>
      </c>
      <c r="L49" s="427">
        <v>9.392948798107037E-3</v>
      </c>
      <c r="M49" s="287"/>
      <c r="N49" s="287"/>
      <c r="O49" s="287"/>
      <c r="P49" s="164"/>
      <c r="Q49" s="193"/>
      <c r="R49" s="76"/>
      <c r="S49" s="76"/>
    </row>
    <row r="50" spans="1:19" s="1066" customFormat="1" ht="12.75" customHeight="1">
      <c r="A50" s="133" t="s">
        <v>1349</v>
      </c>
      <c r="B50" s="189" t="s">
        <v>1369</v>
      </c>
      <c r="C50" s="423" t="s">
        <v>1370</v>
      </c>
      <c r="D50" s="423" t="s">
        <v>1281</v>
      </c>
      <c r="E50" s="113" t="s">
        <v>1130</v>
      </c>
      <c r="F50" s="113" t="s">
        <v>1115</v>
      </c>
      <c r="G50" s="113" t="s">
        <v>1117</v>
      </c>
      <c r="H50" s="425">
        <v>17892570.329999998</v>
      </c>
      <c r="I50" s="426">
        <v>101.7234</v>
      </c>
      <c r="J50" s="427">
        <v>-1.8774760101645249E-3</v>
      </c>
      <c r="K50" s="427">
        <v>1.9976241275170281E-3</v>
      </c>
      <c r="L50" s="427">
        <v>-8.2311584793348658E-4</v>
      </c>
      <c r="M50" s="287"/>
      <c r="N50" s="287"/>
      <c r="O50" s="287"/>
      <c r="P50" s="164"/>
      <c r="Q50" s="193"/>
      <c r="R50" s="76"/>
      <c r="S50" s="76"/>
    </row>
    <row r="51" spans="1:19" s="1066" customFormat="1" ht="12.75" customHeight="1">
      <c r="A51" s="133" t="s">
        <v>1358</v>
      </c>
      <c r="B51" s="189" t="s">
        <v>1367</v>
      </c>
      <c r="C51" s="423" t="s">
        <v>1368</v>
      </c>
      <c r="D51" s="423" t="s">
        <v>1281</v>
      </c>
      <c r="E51" s="113" t="s">
        <v>1130</v>
      </c>
      <c r="F51" s="113" t="s">
        <v>1115</v>
      </c>
      <c r="G51" s="113" t="s">
        <v>1117</v>
      </c>
      <c r="H51" s="425">
        <v>4138433.83</v>
      </c>
      <c r="I51" s="426">
        <v>102.5984</v>
      </c>
      <c r="J51" s="427">
        <v>-1.4643559412088503E-2</v>
      </c>
      <c r="K51" s="427">
        <v>2.4563494777569694E-3</v>
      </c>
      <c r="L51" s="427">
        <v>-1.5252985127199858E-3</v>
      </c>
      <c r="M51" s="287"/>
      <c r="N51" s="287"/>
      <c r="O51" s="287"/>
      <c r="P51" s="164"/>
      <c r="Q51" s="193"/>
      <c r="R51" s="76"/>
      <c r="S51" s="76"/>
    </row>
    <row r="52" spans="1:19" s="1066" customFormat="1" ht="12.75" customHeight="1">
      <c r="A52" s="133" t="s">
        <v>1392</v>
      </c>
      <c r="B52" s="189" t="s">
        <v>1365</v>
      </c>
      <c r="C52" s="423" t="s">
        <v>1366</v>
      </c>
      <c r="D52" s="423" t="s">
        <v>1281</v>
      </c>
      <c r="E52" s="113" t="s">
        <v>1130</v>
      </c>
      <c r="F52" s="113" t="s">
        <v>1115</v>
      </c>
      <c r="G52" s="113" t="s">
        <v>1117</v>
      </c>
      <c r="H52" s="425">
        <v>25775493.940000001</v>
      </c>
      <c r="I52" s="426">
        <v>102.5865</v>
      </c>
      <c r="J52" s="427">
        <v>1.6527486028230509E-3</v>
      </c>
      <c r="K52" s="427">
        <v>2.535007832724645E-3</v>
      </c>
      <c r="L52" s="427">
        <v>7.3554690657291477E-3</v>
      </c>
      <c r="M52" s="287"/>
      <c r="N52" s="287"/>
      <c r="O52" s="287"/>
      <c r="P52" s="164"/>
      <c r="Q52" s="193"/>
      <c r="R52" s="76"/>
      <c r="S52" s="76"/>
    </row>
    <row r="53" spans="1:19" s="261" customFormat="1" ht="12.75" customHeight="1">
      <c r="A53" s="133" t="s">
        <v>1433</v>
      </c>
      <c r="B53" s="189" t="s">
        <v>1434</v>
      </c>
      <c r="C53" s="423" t="s">
        <v>1435</v>
      </c>
      <c r="D53" s="423" t="s">
        <v>1281</v>
      </c>
      <c r="E53" s="113" t="s">
        <v>1130</v>
      </c>
      <c r="F53" s="113" t="s">
        <v>1115</v>
      </c>
      <c r="G53" s="113" t="s">
        <v>1117</v>
      </c>
      <c r="H53" s="425">
        <v>31403996.66</v>
      </c>
      <c r="I53" s="426">
        <v>102.1148</v>
      </c>
      <c r="J53" s="427">
        <v>1.0569005852083535E-3</v>
      </c>
      <c r="K53" s="427">
        <v>2.6225432680364591E-3</v>
      </c>
      <c r="L53" s="427">
        <v>4.7890179093244001E-3</v>
      </c>
      <c r="M53" s="287"/>
      <c r="N53" s="287"/>
      <c r="O53" s="287"/>
      <c r="P53" s="164"/>
      <c r="Q53" s="193"/>
      <c r="R53" s="76"/>
      <c r="S53" s="76"/>
    </row>
    <row r="54" spans="1:19" s="261" customFormat="1" ht="12.75" customHeight="1">
      <c r="A54" s="133" t="s">
        <v>1464</v>
      </c>
      <c r="B54" s="189" t="s">
        <v>1465</v>
      </c>
      <c r="C54" s="423" t="s">
        <v>1466</v>
      </c>
      <c r="D54" s="423" t="s">
        <v>1281</v>
      </c>
      <c r="E54" s="113" t="s">
        <v>1130</v>
      </c>
      <c r="F54" s="113" t="s">
        <v>1115</v>
      </c>
      <c r="G54" s="113" t="s">
        <v>1117</v>
      </c>
      <c r="H54" s="425">
        <v>25486149.829999998</v>
      </c>
      <c r="I54" s="426">
        <v>102.50239999999999</v>
      </c>
      <c r="J54" s="427">
        <v>2.0190250125666775E-3</v>
      </c>
      <c r="K54" s="427">
        <v>2.0813475478909105E-3</v>
      </c>
      <c r="L54" s="427">
        <v>-1.4250742392700744E-3</v>
      </c>
      <c r="M54" s="287"/>
      <c r="N54" s="287"/>
      <c r="O54" s="287"/>
      <c r="P54" s="164"/>
      <c r="Q54" s="193"/>
      <c r="R54" s="76"/>
      <c r="S54" s="76"/>
    </row>
    <row r="55" spans="1:19" ht="12.75" customHeight="1">
      <c r="A55" s="133" t="s">
        <v>1577</v>
      </c>
      <c r="B55" s="189" t="s">
        <v>1595</v>
      </c>
      <c r="C55" s="423" t="s">
        <v>1596</v>
      </c>
      <c r="D55" s="423" t="s">
        <v>1281</v>
      </c>
      <c r="E55" s="424" t="s">
        <v>1130</v>
      </c>
      <c r="F55" s="424" t="s">
        <v>1115</v>
      </c>
      <c r="G55" s="424" t="s">
        <v>1117</v>
      </c>
      <c r="H55" s="425">
        <v>13903408.279999999</v>
      </c>
      <c r="I55" s="426">
        <v>100.28749999999999</v>
      </c>
      <c r="J55" s="427">
        <v>1.5971673857133606E-3</v>
      </c>
      <c r="K55" s="427">
        <v>1.5969622761355939E-3</v>
      </c>
      <c r="L55" s="427" t="s">
        <v>1115</v>
      </c>
      <c r="M55" s="287"/>
      <c r="N55" s="287"/>
      <c r="O55" s="287"/>
      <c r="P55" s="164"/>
      <c r="Q55" s="193"/>
      <c r="R55" s="76"/>
      <c r="S55" s="76"/>
    </row>
    <row r="56" spans="1:19" s="261" customFormat="1" ht="12.75" customHeight="1">
      <c r="A56" s="133" t="s">
        <v>1345</v>
      </c>
      <c r="B56" s="189" t="s">
        <v>1371</v>
      </c>
      <c r="C56" s="423" t="s">
        <v>1372</v>
      </c>
      <c r="D56" s="423" t="s">
        <v>1281</v>
      </c>
      <c r="E56" s="424" t="s">
        <v>1130</v>
      </c>
      <c r="F56" s="424" t="s">
        <v>1115</v>
      </c>
      <c r="G56" s="424" t="s">
        <v>1117</v>
      </c>
      <c r="H56" s="425">
        <v>18287654.510000002</v>
      </c>
      <c r="I56" s="426">
        <v>104.05410000000001</v>
      </c>
      <c r="J56" s="427">
        <v>2.7643870878504284E-3</v>
      </c>
      <c r="K56" s="427">
        <v>2.7706410347838606E-3</v>
      </c>
      <c r="L56" s="427">
        <v>-1.9562482703556761E-3</v>
      </c>
      <c r="M56" s="287"/>
      <c r="N56" s="287"/>
      <c r="O56" s="287"/>
      <c r="P56" s="164"/>
      <c r="Q56" s="193"/>
      <c r="R56" s="76"/>
      <c r="S56" s="76"/>
    </row>
    <row r="57" spans="1:19" s="261" customFormat="1" ht="12.75" customHeight="1">
      <c r="A57" s="133" t="s">
        <v>1347</v>
      </c>
      <c r="B57" s="189" t="s">
        <v>1365</v>
      </c>
      <c r="C57" s="423" t="s">
        <v>1366</v>
      </c>
      <c r="D57" s="423" t="s">
        <v>1281</v>
      </c>
      <c r="E57" s="424" t="s">
        <v>1130</v>
      </c>
      <c r="F57" s="424" t="s">
        <v>1115</v>
      </c>
      <c r="G57" s="424" t="s">
        <v>1117</v>
      </c>
      <c r="H57" s="425">
        <v>6921554.8099999996</v>
      </c>
      <c r="I57" s="426">
        <v>106.2568</v>
      </c>
      <c r="J57" s="427">
        <v>-2.5475223077475739E-3</v>
      </c>
      <c r="K57" s="427">
        <v>2.8124138816219002E-3</v>
      </c>
      <c r="L57" s="427">
        <v>-3.5621023431511301E-3</v>
      </c>
      <c r="M57" s="287"/>
      <c r="N57" s="287"/>
      <c r="O57" s="287"/>
      <c r="P57" s="164"/>
      <c r="Q57" s="193"/>
      <c r="R57" s="76"/>
      <c r="S57" s="76"/>
    </row>
    <row r="58" spans="1:19" s="261" customFormat="1" ht="12.75" customHeight="1">
      <c r="A58" s="133" t="s">
        <v>1327</v>
      </c>
      <c r="B58" s="189" t="s">
        <v>1328</v>
      </c>
      <c r="C58" s="423" t="s">
        <v>1329</v>
      </c>
      <c r="D58" s="423" t="s">
        <v>1281</v>
      </c>
      <c r="E58" s="424" t="s">
        <v>1130</v>
      </c>
      <c r="F58" s="424" t="s">
        <v>1115</v>
      </c>
      <c r="G58" s="424" t="s">
        <v>1117</v>
      </c>
      <c r="H58" s="425">
        <v>21918329.460000001</v>
      </c>
      <c r="I58" s="426">
        <v>101.2184</v>
      </c>
      <c r="J58" s="427">
        <v>7.9924248005713849E-4</v>
      </c>
      <c r="K58" s="427">
        <v>2.2645873787128235E-3</v>
      </c>
      <c r="L58" s="427">
        <v>-4.0450649722190146E-3</v>
      </c>
      <c r="M58" s="287"/>
      <c r="N58" s="287"/>
      <c r="O58" s="287"/>
      <c r="P58" s="164"/>
      <c r="Q58" s="193"/>
      <c r="R58" s="76"/>
      <c r="S58" s="76"/>
    </row>
    <row r="59" spans="1:19" s="261" customFormat="1" ht="12.75" customHeight="1">
      <c r="A59" s="133" t="s">
        <v>1137</v>
      </c>
      <c r="B59" s="189">
        <v>84300431782</v>
      </c>
      <c r="C59" s="423" t="s">
        <v>1138</v>
      </c>
      <c r="D59" s="423" t="s">
        <v>140</v>
      </c>
      <c r="E59" s="424" t="s">
        <v>1116</v>
      </c>
      <c r="F59" s="424" t="s">
        <v>1115</v>
      </c>
      <c r="G59" s="424" t="s">
        <v>1117</v>
      </c>
      <c r="H59" s="425">
        <v>12817794.439999999</v>
      </c>
      <c r="I59" s="426">
        <v>30.558</v>
      </c>
      <c r="J59" s="427">
        <v>3.999244410410796E-2</v>
      </c>
      <c r="K59" s="427">
        <v>3.6841498089725144E-2</v>
      </c>
      <c r="L59" s="427">
        <v>0.13088030615858726</v>
      </c>
      <c r="M59" s="287"/>
      <c r="N59" s="287"/>
      <c r="O59" s="287"/>
      <c r="P59" s="164"/>
      <c r="Q59" s="193"/>
      <c r="R59" s="76"/>
      <c r="S59" s="76"/>
    </row>
    <row r="60" spans="1:19" s="261" customFormat="1" ht="12.75" customHeight="1">
      <c r="A60" s="133" t="s">
        <v>1139</v>
      </c>
      <c r="B60" s="189" t="s">
        <v>1140</v>
      </c>
      <c r="C60" s="423" t="s">
        <v>1141</v>
      </c>
      <c r="D60" s="423" t="s">
        <v>140</v>
      </c>
      <c r="E60" s="424" t="s">
        <v>1116</v>
      </c>
      <c r="F60" s="424" t="s">
        <v>1115</v>
      </c>
      <c r="G60" s="424" t="s">
        <v>1142</v>
      </c>
      <c r="H60" s="425">
        <v>630932.51</v>
      </c>
      <c r="I60" s="426">
        <v>28.6602</v>
      </c>
      <c r="J60" s="427">
        <v>1.7715187280109346E-2</v>
      </c>
      <c r="K60" s="427">
        <v>3.6098190453340395E-2</v>
      </c>
      <c r="L60" s="427">
        <v>0.14304359874534978</v>
      </c>
      <c r="M60" s="287"/>
      <c r="N60" s="287"/>
      <c r="O60" s="287"/>
      <c r="P60" s="164"/>
      <c r="Q60" s="193"/>
      <c r="R60" s="76"/>
      <c r="S60" s="76"/>
    </row>
    <row r="61" spans="1:19" s="261" customFormat="1" ht="12.75" customHeight="1">
      <c r="A61" s="112" t="s">
        <v>1143</v>
      </c>
      <c r="B61" s="428" t="s">
        <v>1144</v>
      </c>
      <c r="C61" s="429" t="s">
        <v>1145</v>
      </c>
      <c r="D61" s="429" t="s">
        <v>1146</v>
      </c>
      <c r="E61" s="113" t="s">
        <v>1118</v>
      </c>
      <c r="F61" s="113" t="s">
        <v>1115</v>
      </c>
      <c r="G61" s="113" t="s">
        <v>1117</v>
      </c>
      <c r="H61" s="425">
        <v>5629854.0999999996</v>
      </c>
      <c r="I61" s="426">
        <v>104.304</v>
      </c>
      <c r="J61" s="427">
        <v>3.5305189881700283E-3</v>
      </c>
      <c r="K61" s="427">
        <v>5.3765824675988672E-3</v>
      </c>
      <c r="L61" s="427">
        <v>9.1919811759144654E-3</v>
      </c>
      <c r="M61" s="287"/>
      <c r="N61" s="287"/>
      <c r="O61" s="287"/>
      <c r="P61" s="164"/>
      <c r="Q61" s="193"/>
      <c r="R61" s="76"/>
      <c r="S61" s="76"/>
    </row>
    <row r="62" spans="1:19" s="261" customFormat="1" ht="12.75" customHeight="1">
      <c r="A62" s="112" t="s">
        <v>1147</v>
      </c>
      <c r="B62" s="428">
        <v>80921653541</v>
      </c>
      <c r="C62" s="429" t="s">
        <v>1148</v>
      </c>
      <c r="D62" s="429" t="s">
        <v>1146</v>
      </c>
      <c r="E62" s="113" t="s">
        <v>1116</v>
      </c>
      <c r="F62" s="113" t="s">
        <v>1115</v>
      </c>
      <c r="G62" s="113" t="s">
        <v>1117</v>
      </c>
      <c r="H62" s="425">
        <v>5113634.72</v>
      </c>
      <c r="I62" s="426">
        <v>22.194299999999998</v>
      </c>
      <c r="J62" s="427">
        <v>3.4485250949334301E-2</v>
      </c>
      <c r="K62" s="427">
        <v>1.1530766180672947E-2</v>
      </c>
      <c r="L62" s="427">
        <v>0.12146582756376745</v>
      </c>
      <c r="M62" s="287"/>
      <c r="N62" s="287"/>
      <c r="O62" s="287"/>
      <c r="P62" s="164"/>
      <c r="Q62" s="193"/>
      <c r="R62" s="76"/>
      <c r="S62" s="76"/>
    </row>
    <row r="63" spans="1:19" s="261" customFormat="1" ht="12.75" customHeight="1">
      <c r="A63" s="434" t="s">
        <v>1149</v>
      </c>
      <c r="B63" s="428">
        <v>43449016606</v>
      </c>
      <c r="C63" s="429" t="s">
        <v>1150</v>
      </c>
      <c r="D63" s="429" t="s">
        <v>1146</v>
      </c>
      <c r="E63" s="113" t="s">
        <v>1118</v>
      </c>
      <c r="F63" s="113" t="s">
        <v>1115</v>
      </c>
      <c r="G63" s="113" t="s">
        <v>1117</v>
      </c>
      <c r="H63" s="425">
        <v>13794916.82</v>
      </c>
      <c r="I63" s="426">
        <v>19.3841</v>
      </c>
      <c r="J63" s="427">
        <v>1.1076620417048488E-2</v>
      </c>
      <c r="K63" s="427">
        <v>1.0551723778392974E-2</v>
      </c>
      <c r="L63" s="427">
        <v>8.3776478546380817E-2</v>
      </c>
      <c r="M63" s="287"/>
      <c r="N63" s="287"/>
      <c r="O63" s="287"/>
      <c r="P63" s="164"/>
      <c r="Q63" s="193"/>
      <c r="R63" s="76"/>
      <c r="S63" s="76"/>
    </row>
    <row r="64" spans="1:19" s="261" customFormat="1" ht="12.75" customHeight="1">
      <c r="A64" s="434" t="s">
        <v>1393</v>
      </c>
      <c r="B64" s="428" t="s">
        <v>1151</v>
      </c>
      <c r="C64" s="429" t="s">
        <v>1152</v>
      </c>
      <c r="D64" s="429" t="s">
        <v>1146</v>
      </c>
      <c r="E64" s="113" t="s">
        <v>1120</v>
      </c>
      <c r="F64" s="113" t="s">
        <v>1115</v>
      </c>
      <c r="G64" s="113" t="s">
        <v>1117</v>
      </c>
      <c r="H64" s="425">
        <v>7506144.1100000003</v>
      </c>
      <c r="I64" s="426">
        <v>18.856000000000002</v>
      </c>
      <c r="J64" s="427">
        <v>-2.9307415240552914E-2</v>
      </c>
      <c r="K64" s="427">
        <v>2.498803764155566E-3</v>
      </c>
      <c r="L64" s="427">
        <v>8.4909431135853364E-3</v>
      </c>
      <c r="M64" s="287"/>
      <c r="N64" s="287"/>
      <c r="O64" s="287"/>
      <c r="P64" s="164"/>
      <c r="Q64" s="193"/>
      <c r="R64" s="76"/>
      <c r="S64" s="76"/>
    </row>
    <row r="65" spans="1:19" s="261" customFormat="1" ht="12.75" customHeight="1">
      <c r="A65" s="434" t="s">
        <v>1153</v>
      </c>
      <c r="B65" s="428" t="s">
        <v>1154</v>
      </c>
      <c r="C65" s="429" t="s">
        <v>1155</v>
      </c>
      <c r="D65" s="429" t="s">
        <v>1146</v>
      </c>
      <c r="E65" s="113" t="s">
        <v>1120</v>
      </c>
      <c r="F65" s="113" t="s">
        <v>1115</v>
      </c>
      <c r="G65" s="113" t="s">
        <v>1117</v>
      </c>
      <c r="H65" s="425">
        <v>12069406.560000001</v>
      </c>
      <c r="I65" s="426">
        <v>162.67850000000001</v>
      </c>
      <c r="J65" s="427">
        <v>-1.5534620173982217E-2</v>
      </c>
      <c r="K65" s="427">
        <v>7.6865612471941347E-3</v>
      </c>
      <c r="L65" s="427">
        <v>5.6506908995745952E-4</v>
      </c>
      <c r="M65" s="287"/>
      <c r="N65" s="287"/>
      <c r="O65" s="287"/>
      <c r="P65" s="164"/>
      <c r="Q65" s="193"/>
      <c r="R65" s="76"/>
      <c r="S65" s="76"/>
    </row>
    <row r="66" spans="1:19" s="261" customFormat="1" ht="12.75" customHeight="1">
      <c r="A66" s="434" t="s">
        <v>1156</v>
      </c>
      <c r="B66" s="428">
        <v>99792542550</v>
      </c>
      <c r="C66" s="429" t="s">
        <v>1157</v>
      </c>
      <c r="D66" s="429" t="s">
        <v>112</v>
      </c>
      <c r="E66" s="113" t="s">
        <v>1118</v>
      </c>
      <c r="F66" s="113" t="s">
        <v>114</v>
      </c>
      <c r="G66" s="113" t="s">
        <v>1117</v>
      </c>
      <c r="H66" s="425">
        <v>11697412.51</v>
      </c>
      <c r="I66" s="426">
        <v>16.951799999999999</v>
      </c>
      <c r="J66" s="427">
        <v>-1.0156341577811645E-3</v>
      </c>
      <c r="K66" s="427">
        <v>8.4894491674152306E-3</v>
      </c>
      <c r="L66" s="427">
        <v>2.206706942082981E-2</v>
      </c>
      <c r="M66" s="287"/>
      <c r="N66" s="287"/>
      <c r="O66" s="287"/>
      <c r="P66" s="164"/>
      <c r="Q66" s="193"/>
      <c r="R66" s="76"/>
      <c r="S66" s="76"/>
    </row>
    <row r="67" spans="1:19" s="261" customFormat="1" ht="12.75" customHeight="1">
      <c r="A67" s="434" t="s">
        <v>1115</v>
      </c>
      <c r="B67" s="428" t="s">
        <v>1115</v>
      </c>
      <c r="C67" s="429" t="s">
        <v>1115</v>
      </c>
      <c r="D67" s="429" t="s">
        <v>1115</v>
      </c>
      <c r="E67" s="113" t="s">
        <v>1115</v>
      </c>
      <c r="F67" s="113" t="s">
        <v>115</v>
      </c>
      <c r="G67" s="113" t="s">
        <v>1117</v>
      </c>
      <c r="H67" s="425">
        <v>6917707.8700000001</v>
      </c>
      <c r="I67" s="426">
        <v>16.309899999999999</v>
      </c>
      <c r="J67" s="427">
        <v>5.9025123761151654E-3</v>
      </c>
      <c r="K67" s="427">
        <v>8.065812082030055E-3</v>
      </c>
      <c r="L67" s="427">
        <v>1.9999874922608241E-2</v>
      </c>
      <c r="M67" s="287"/>
      <c r="N67" s="287"/>
      <c r="O67" s="287"/>
      <c r="P67" s="164"/>
      <c r="Q67" s="193"/>
      <c r="R67" s="76"/>
      <c r="S67" s="76"/>
    </row>
    <row r="68" spans="1:19" s="261" customFormat="1" ht="12.75" customHeight="1">
      <c r="A68" s="434" t="s">
        <v>1115</v>
      </c>
      <c r="B68" s="428" t="s">
        <v>1115</v>
      </c>
      <c r="C68" s="429" t="s">
        <v>1115</v>
      </c>
      <c r="D68" s="429" t="s">
        <v>1115</v>
      </c>
      <c r="E68" s="113" t="s">
        <v>1115</v>
      </c>
      <c r="F68" s="113" t="s">
        <v>116</v>
      </c>
      <c r="G68" s="113" t="s">
        <v>1117</v>
      </c>
      <c r="H68" s="425">
        <v>1063938.76</v>
      </c>
      <c r="I68" s="426">
        <v>16.848700000000001</v>
      </c>
      <c r="J68" s="427">
        <v>0.11188469576937377</v>
      </c>
      <c r="K68" s="427">
        <v>8.7048667029869797E-3</v>
      </c>
      <c r="L68" s="427">
        <v>2.3092710888732437E-2</v>
      </c>
      <c r="M68" s="287"/>
      <c r="N68" s="287"/>
      <c r="O68" s="287"/>
      <c r="P68" s="164"/>
      <c r="Q68" s="193"/>
      <c r="R68" s="76"/>
      <c r="S68" s="76"/>
    </row>
    <row r="69" spans="1:19" s="261" customFormat="1" ht="12.75" customHeight="1">
      <c r="A69" s="434" t="s">
        <v>1448</v>
      </c>
      <c r="B69" s="428" t="s">
        <v>1449</v>
      </c>
      <c r="C69" s="429" t="s">
        <v>1450</v>
      </c>
      <c r="D69" s="429" t="s">
        <v>112</v>
      </c>
      <c r="E69" s="113" t="s">
        <v>1116</v>
      </c>
      <c r="F69" s="113" t="s">
        <v>114</v>
      </c>
      <c r="G69" s="113" t="s">
        <v>1117</v>
      </c>
      <c r="H69" s="425">
        <v>7379211.9900000002</v>
      </c>
      <c r="I69" s="426">
        <v>14.6859</v>
      </c>
      <c r="J69" s="427">
        <v>3.8768927436692024E-3</v>
      </c>
      <c r="K69" s="427">
        <v>5.180267285462592E-2</v>
      </c>
      <c r="L69" s="427">
        <v>0.16756119258115376</v>
      </c>
      <c r="M69" s="287"/>
      <c r="N69" s="287"/>
      <c r="O69" s="287"/>
      <c r="P69" s="164"/>
      <c r="Q69" s="193"/>
      <c r="R69" s="76"/>
      <c r="S69" s="76"/>
    </row>
    <row r="70" spans="1:19" s="261" customFormat="1" ht="12.75" customHeight="1">
      <c r="A70" s="434" t="s">
        <v>1115</v>
      </c>
      <c r="B70" s="428" t="s">
        <v>1115</v>
      </c>
      <c r="C70" s="429" t="s">
        <v>1115</v>
      </c>
      <c r="D70" s="429" t="s">
        <v>1115</v>
      </c>
      <c r="E70" s="113" t="s">
        <v>1115</v>
      </c>
      <c r="F70" s="113" t="s">
        <v>115</v>
      </c>
      <c r="G70" s="113" t="s">
        <v>1117</v>
      </c>
      <c r="H70" s="425">
        <v>2850962.08</v>
      </c>
      <c r="I70" s="426">
        <v>73.087800000000001</v>
      </c>
      <c r="J70" s="427" t="s">
        <v>1115</v>
      </c>
      <c r="K70" s="427" t="s">
        <v>1115</v>
      </c>
      <c r="L70" s="427" t="s">
        <v>1115</v>
      </c>
      <c r="M70" s="287"/>
      <c r="N70" s="287"/>
      <c r="O70" s="287"/>
      <c r="P70" s="164"/>
      <c r="Q70" s="193"/>
      <c r="R70" s="76"/>
      <c r="S70" s="76"/>
    </row>
    <row r="71" spans="1:19" ht="12.75" customHeight="1">
      <c r="A71" s="112" t="s">
        <v>1158</v>
      </c>
      <c r="B71" s="428">
        <v>48827873221</v>
      </c>
      <c r="C71" s="429" t="s">
        <v>1159</v>
      </c>
      <c r="D71" s="429" t="s">
        <v>112</v>
      </c>
      <c r="E71" s="113" t="s">
        <v>1120</v>
      </c>
      <c r="F71" s="113" t="s">
        <v>114</v>
      </c>
      <c r="G71" s="113" t="s">
        <v>1117</v>
      </c>
      <c r="H71" s="425">
        <v>6592609.3200000003</v>
      </c>
      <c r="I71" s="426">
        <v>219.0333</v>
      </c>
      <c r="J71" s="427">
        <v>-5.9703693406956915E-2</v>
      </c>
      <c r="K71" s="427">
        <v>1.7594441491965984E-3</v>
      </c>
      <c r="L71" s="427">
        <v>-1.175606305955923E-3</v>
      </c>
      <c r="M71" s="287"/>
      <c r="N71" s="287"/>
      <c r="O71" s="287"/>
      <c r="P71" s="164"/>
      <c r="Q71" s="193"/>
      <c r="R71" s="76"/>
      <c r="S71" s="76"/>
    </row>
    <row r="72" spans="1:19" ht="12.75" customHeight="1">
      <c r="A72" s="434" t="s">
        <v>1115</v>
      </c>
      <c r="B72" s="428" t="s">
        <v>1115</v>
      </c>
      <c r="C72" s="429" t="s">
        <v>1115</v>
      </c>
      <c r="D72" s="429" t="s">
        <v>1115</v>
      </c>
      <c r="E72" s="113" t="s">
        <v>1115</v>
      </c>
      <c r="F72" s="113" t="s">
        <v>115</v>
      </c>
      <c r="G72" s="113" t="s">
        <v>1117</v>
      </c>
      <c r="H72" s="425">
        <v>5813731.1699999999</v>
      </c>
      <c r="I72" s="426">
        <v>209.10939999999999</v>
      </c>
      <c r="J72" s="427">
        <v>-6.055650487616826E-2</v>
      </c>
      <c r="K72" s="427">
        <v>1.338409873298696E-3</v>
      </c>
      <c r="L72" s="427">
        <v>-3.2095115564820809E-3</v>
      </c>
      <c r="M72" s="287"/>
      <c r="N72" s="287"/>
      <c r="O72" s="287"/>
      <c r="P72" s="164"/>
      <c r="Q72" s="193"/>
      <c r="R72" s="76"/>
      <c r="S72" s="76"/>
    </row>
    <row r="73" spans="1:19" ht="12.75" customHeight="1">
      <c r="A73" s="112" t="s">
        <v>1115</v>
      </c>
      <c r="B73" s="189" t="s">
        <v>1115</v>
      </c>
      <c r="C73" s="423" t="s">
        <v>1115</v>
      </c>
      <c r="D73" s="429" t="s">
        <v>1115</v>
      </c>
      <c r="E73" s="113" t="s">
        <v>1115</v>
      </c>
      <c r="F73" s="113" t="s">
        <v>116</v>
      </c>
      <c r="G73" s="113" t="s">
        <v>1117</v>
      </c>
      <c r="H73" s="430">
        <v>628211.59</v>
      </c>
      <c r="I73" s="431">
        <v>214.00450000000001</v>
      </c>
      <c r="J73" s="427">
        <v>0.12117046680879073</v>
      </c>
      <c r="K73" s="427">
        <v>1.9706569230972804E-3</v>
      </c>
      <c r="L73" s="427">
        <v>-1.1353612224140885E-4</v>
      </c>
      <c r="M73" s="287"/>
      <c r="N73" s="287"/>
      <c r="O73" s="287"/>
      <c r="P73" s="164"/>
      <c r="Q73" s="193"/>
      <c r="R73" s="76"/>
      <c r="S73" s="76"/>
    </row>
    <row r="74" spans="1:19" ht="12.75" customHeight="1">
      <c r="A74" s="112" t="s">
        <v>1160</v>
      </c>
      <c r="B74" s="189" t="s">
        <v>1161</v>
      </c>
      <c r="C74" s="423" t="s">
        <v>995</v>
      </c>
      <c r="D74" s="429" t="s">
        <v>112</v>
      </c>
      <c r="E74" s="113" t="s">
        <v>1116</v>
      </c>
      <c r="F74" s="113" t="s">
        <v>114</v>
      </c>
      <c r="G74" s="113" t="s">
        <v>1117</v>
      </c>
      <c r="H74" s="425">
        <v>4396148.8899999997</v>
      </c>
      <c r="I74" s="426">
        <v>22.624500000000001</v>
      </c>
      <c r="J74" s="427">
        <v>7.7859577640269073E-2</v>
      </c>
      <c r="K74" s="427">
        <v>-6.813083578800283E-3</v>
      </c>
      <c r="L74" s="427">
        <v>9.2759853168469908E-2</v>
      </c>
      <c r="M74" s="287"/>
      <c r="N74" s="287"/>
      <c r="O74" s="287"/>
      <c r="P74" s="164"/>
      <c r="Q74" s="193"/>
      <c r="R74" s="76"/>
      <c r="S74" s="76"/>
    </row>
    <row r="75" spans="1:19" ht="12.75" customHeight="1">
      <c r="A75" s="434" t="s">
        <v>1115</v>
      </c>
      <c r="B75" s="189" t="s">
        <v>1115</v>
      </c>
      <c r="C75" s="423" t="s">
        <v>1115</v>
      </c>
      <c r="D75" s="423" t="s">
        <v>1115</v>
      </c>
      <c r="E75" s="113" t="s">
        <v>1115</v>
      </c>
      <c r="F75" s="113" t="s">
        <v>115</v>
      </c>
      <c r="G75" s="113" t="s">
        <v>1117</v>
      </c>
      <c r="H75" s="425">
        <v>37958.28</v>
      </c>
      <c r="I75" s="426">
        <v>22.621099999999998</v>
      </c>
      <c r="J75" s="427">
        <v>-6.8103036849112009E-3</v>
      </c>
      <c r="K75" s="427">
        <v>-6.8141006221379419E-3</v>
      </c>
      <c r="L75" s="427">
        <v>9.2775088644773351E-2</v>
      </c>
      <c r="M75" s="287"/>
      <c r="N75" s="287"/>
      <c r="O75" s="287"/>
      <c r="P75" s="164"/>
      <c r="Q75" s="193"/>
      <c r="R75" s="76"/>
      <c r="S75" s="76"/>
    </row>
    <row r="76" spans="1:19" ht="12.75" customHeight="1">
      <c r="A76" s="434" t="s">
        <v>1350</v>
      </c>
      <c r="B76" s="189" t="s">
        <v>1377</v>
      </c>
      <c r="C76" s="423" t="s">
        <v>1378</v>
      </c>
      <c r="D76" s="423" t="s">
        <v>112</v>
      </c>
      <c r="E76" s="113" t="s">
        <v>1118</v>
      </c>
      <c r="F76" s="113" t="s">
        <v>114</v>
      </c>
      <c r="G76" s="113" t="s">
        <v>1142</v>
      </c>
      <c r="H76" s="425">
        <v>1244973.68</v>
      </c>
      <c r="I76" s="426">
        <v>110.3766</v>
      </c>
      <c r="J76" s="427">
        <v>1.1118436528029019E-2</v>
      </c>
      <c r="K76" s="427">
        <v>3.3657178710190472E-2</v>
      </c>
      <c r="L76" s="427">
        <v>0.11184987854155914</v>
      </c>
      <c r="M76" s="287"/>
      <c r="N76" s="287"/>
      <c r="O76" s="287"/>
      <c r="P76" s="164"/>
      <c r="Q76" s="193"/>
      <c r="R76" s="76"/>
      <c r="S76" s="76"/>
    </row>
    <row r="77" spans="1:19" ht="12.75" customHeight="1">
      <c r="A77" s="112" t="s">
        <v>1115</v>
      </c>
      <c r="B77" s="189" t="s">
        <v>1115</v>
      </c>
      <c r="C77" s="423" t="s">
        <v>1115</v>
      </c>
      <c r="D77" s="423" t="s">
        <v>1115</v>
      </c>
      <c r="E77" s="113" t="s">
        <v>1115</v>
      </c>
      <c r="F77" s="113" t="s">
        <v>115</v>
      </c>
      <c r="G77" s="113" t="s">
        <v>1142</v>
      </c>
      <c r="H77" s="425">
        <v>0</v>
      </c>
      <c r="I77" s="426">
        <v>0</v>
      </c>
      <c r="J77" s="427" t="s">
        <v>1115</v>
      </c>
      <c r="K77" s="427" t="s">
        <v>1115</v>
      </c>
      <c r="L77" s="427" t="s">
        <v>1115</v>
      </c>
      <c r="M77" s="287"/>
      <c r="N77" s="287"/>
      <c r="O77" s="287"/>
      <c r="P77" s="164"/>
      <c r="Q77" s="193"/>
      <c r="R77" s="76"/>
      <c r="S77" s="76"/>
    </row>
    <row r="78" spans="1:19" ht="12.75" customHeight="1">
      <c r="A78" s="133" t="s">
        <v>1115</v>
      </c>
      <c r="B78" s="189" t="s">
        <v>1115</v>
      </c>
      <c r="C78" s="423" t="s">
        <v>1115</v>
      </c>
      <c r="D78" s="423" t="s">
        <v>1115</v>
      </c>
      <c r="E78" s="432" t="s">
        <v>1115</v>
      </c>
      <c r="F78" s="432" t="s">
        <v>116</v>
      </c>
      <c r="G78" s="432" t="s">
        <v>1142</v>
      </c>
      <c r="H78" s="425">
        <v>0</v>
      </c>
      <c r="I78" s="426">
        <v>0</v>
      </c>
      <c r="J78" s="427" t="s">
        <v>1115</v>
      </c>
      <c r="K78" s="427" t="s">
        <v>1115</v>
      </c>
      <c r="L78" s="427" t="s">
        <v>1115</v>
      </c>
      <c r="M78" s="287"/>
      <c r="N78" s="287"/>
      <c r="O78" s="287"/>
      <c r="P78" s="164"/>
      <c r="Q78" s="193"/>
      <c r="R78" s="76"/>
      <c r="S78" s="76"/>
    </row>
    <row r="79" spans="1:19" ht="12.75" customHeight="1">
      <c r="A79" s="112" t="s">
        <v>1162</v>
      </c>
      <c r="B79" s="189" t="s">
        <v>1163</v>
      </c>
      <c r="C79" s="423" t="s">
        <v>1164</v>
      </c>
      <c r="D79" s="423" t="s">
        <v>112</v>
      </c>
      <c r="E79" s="113" t="s">
        <v>1120</v>
      </c>
      <c r="F79" s="113" t="s">
        <v>114</v>
      </c>
      <c r="G79" s="113" t="s">
        <v>1142</v>
      </c>
      <c r="H79" s="114">
        <v>1720928.02</v>
      </c>
      <c r="I79" s="115">
        <v>105.42230000000001</v>
      </c>
      <c r="J79" s="427">
        <v>-9.9414816508141657E-2</v>
      </c>
      <c r="K79" s="427">
        <v>1.5949920417200003E-2</v>
      </c>
      <c r="L79" s="427">
        <v>7.8081685358043496E-2</v>
      </c>
      <c r="M79" s="287"/>
      <c r="N79" s="287"/>
      <c r="O79" s="287"/>
      <c r="P79" s="164"/>
      <c r="Q79" s="193"/>
      <c r="R79" s="76"/>
      <c r="S79" s="76"/>
    </row>
    <row r="80" spans="1:19" ht="12.75" customHeight="1">
      <c r="A80" s="112" t="s">
        <v>1115</v>
      </c>
      <c r="B80" s="189" t="s">
        <v>1115</v>
      </c>
      <c r="C80" s="423" t="s">
        <v>1115</v>
      </c>
      <c r="D80" s="423" t="s">
        <v>1115</v>
      </c>
      <c r="E80" s="113" t="s">
        <v>1115</v>
      </c>
      <c r="F80" s="113" t="s">
        <v>115</v>
      </c>
      <c r="G80" s="113" t="s">
        <v>1142</v>
      </c>
      <c r="H80" s="114">
        <v>413184.2</v>
      </c>
      <c r="I80" s="115">
        <v>101.87090000000001</v>
      </c>
      <c r="J80" s="427">
        <v>-5.689708218209355E-3</v>
      </c>
      <c r="K80" s="427">
        <v>1.5662542039783123E-2</v>
      </c>
      <c r="L80" s="427">
        <v>7.6032462973280479E-2</v>
      </c>
      <c r="M80" s="287"/>
      <c r="N80" s="287"/>
      <c r="O80" s="287"/>
      <c r="P80" s="164"/>
      <c r="Q80" s="193"/>
      <c r="R80" s="76"/>
      <c r="S80" s="76"/>
    </row>
    <row r="81" spans="1:19" ht="12.75" customHeight="1">
      <c r="A81" s="112" t="s">
        <v>1115</v>
      </c>
      <c r="B81" s="189" t="s">
        <v>1115</v>
      </c>
      <c r="C81" s="423" t="s">
        <v>1115</v>
      </c>
      <c r="D81" s="423" t="s">
        <v>1115</v>
      </c>
      <c r="E81" s="113" t="s">
        <v>1115</v>
      </c>
      <c r="F81" s="113" t="s">
        <v>116</v>
      </c>
      <c r="G81" s="113" t="s">
        <v>1142</v>
      </c>
      <c r="H81" s="114">
        <v>122764.17</v>
      </c>
      <c r="I81" s="115">
        <v>105.3249</v>
      </c>
      <c r="J81" s="427">
        <v>0.11315887545393966</v>
      </c>
      <c r="K81" s="427">
        <v>1.6125568754028485E-2</v>
      </c>
      <c r="L81" s="427">
        <v>7.9175045411348233E-2</v>
      </c>
      <c r="M81" s="287"/>
      <c r="N81" s="287"/>
      <c r="O81" s="287"/>
      <c r="P81" s="164"/>
      <c r="Q81" s="193"/>
      <c r="R81" s="76"/>
      <c r="S81" s="76"/>
    </row>
    <row r="82" spans="1:19" ht="12.75" customHeight="1">
      <c r="A82" s="112" t="s">
        <v>1510</v>
      </c>
      <c r="B82" s="428" t="s">
        <v>1553</v>
      </c>
      <c r="C82" s="429" t="s">
        <v>1513</v>
      </c>
      <c r="D82" s="429" t="s">
        <v>112</v>
      </c>
      <c r="E82" s="113" t="s">
        <v>1511</v>
      </c>
      <c r="F82" s="113" t="s">
        <v>1115</v>
      </c>
      <c r="G82" s="113" t="s">
        <v>1117</v>
      </c>
      <c r="H82" s="425">
        <v>20681883.84</v>
      </c>
      <c r="I82" s="433">
        <v>102.20950000000001</v>
      </c>
      <c r="J82" s="427">
        <v>6.8311786937651053E-2</v>
      </c>
      <c r="K82" s="427">
        <v>3.1987483755973045E-3</v>
      </c>
      <c r="L82" s="427">
        <v>1.5117754163946451E-2</v>
      </c>
      <c r="M82" s="287"/>
      <c r="N82" s="287"/>
      <c r="O82" s="287"/>
      <c r="P82" s="164"/>
      <c r="Q82" s="193"/>
      <c r="R82" s="76"/>
      <c r="S82" s="76"/>
    </row>
    <row r="83" spans="1:19" ht="12.75" customHeight="1">
      <c r="A83" s="133" t="s">
        <v>1165</v>
      </c>
      <c r="B83" s="428">
        <v>61691616181</v>
      </c>
      <c r="C83" s="429" t="s">
        <v>1166</v>
      </c>
      <c r="D83" s="429" t="s">
        <v>112</v>
      </c>
      <c r="E83" s="113" t="s">
        <v>1116</v>
      </c>
      <c r="F83" s="113" t="s">
        <v>114</v>
      </c>
      <c r="G83" s="113" t="s">
        <v>1117</v>
      </c>
      <c r="H83" s="425">
        <v>17675457.07</v>
      </c>
      <c r="I83" s="433">
        <v>18.995999999999999</v>
      </c>
      <c r="J83" s="427">
        <v>2.2859738949808639E-2</v>
      </c>
      <c r="K83" s="427">
        <v>1.7488416936714879E-2</v>
      </c>
      <c r="L83" s="427">
        <v>5.976077836293836E-2</v>
      </c>
      <c r="M83" s="287"/>
      <c r="N83" s="287"/>
      <c r="O83" s="287"/>
      <c r="P83" s="164"/>
      <c r="Q83" s="193"/>
      <c r="R83" s="76"/>
      <c r="S83" s="76"/>
    </row>
    <row r="84" spans="1:19" s="261" customFormat="1" ht="13.5" customHeight="1">
      <c r="A84" s="112" t="s">
        <v>1115</v>
      </c>
      <c r="B84" s="428" t="s">
        <v>1115</v>
      </c>
      <c r="C84" s="429" t="s">
        <v>1115</v>
      </c>
      <c r="D84" s="429" t="s">
        <v>1115</v>
      </c>
      <c r="E84" s="113" t="s">
        <v>1115</v>
      </c>
      <c r="F84" s="113" t="s">
        <v>115</v>
      </c>
      <c r="G84" s="113" t="s">
        <v>1117</v>
      </c>
      <c r="H84" s="425">
        <v>8305365.04</v>
      </c>
      <c r="I84" s="433">
        <v>17.996099999999998</v>
      </c>
      <c r="J84" s="427">
        <v>1.1822444697775492E-2</v>
      </c>
      <c r="K84" s="427">
        <v>1.6642657401914951E-2</v>
      </c>
      <c r="L84" s="427">
        <v>5.5409264982728468E-2</v>
      </c>
      <c r="M84" s="287"/>
      <c r="N84" s="287"/>
      <c r="O84" s="287"/>
      <c r="P84" s="164"/>
      <c r="Q84" s="193"/>
      <c r="R84" s="76"/>
      <c r="S84" s="76"/>
    </row>
    <row r="85" spans="1:19" s="261" customFormat="1" ht="13.5" customHeight="1">
      <c r="A85" s="112" t="s">
        <v>1115</v>
      </c>
      <c r="B85" s="428" t="s">
        <v>1115</v>
      </c>
      <c r="C85" s="429" t="s">
        <v>1115</v>
      </c>
      <c r="D85" s="429" t="s">
        <v>1115</v>
      </c>
      <c r="E85" s="113" t="s">
        <v>1115</v>
      </c>
      <c r="F85" s="113" t="s">
        <v>116</v>
      </c>
      <c r="G85" s="113" t="s">
        <v>1117</v>
      </c>
      <c r="H85" s="425">
        <v>240287.26</v>
      </c>
      <c r="I85" s="433">
        <v>19.075500000000002</v>
      </c>
      <c r="J85" s="427">
        <v>0.10391977996513213</v>
      </c>
      <c r="K85" s="427">
        <v>1.7902881536819848E-2</v>
      </c>
      <c r="L85" s="427">
        <v>6.1909215404656326E-2</v>
      </c>
      <c r="M85" s="287"/>
      <c r="N85" s="287"/>
      <c r="O85" s="287"/>
      <c r="P85" s="164"/>
      <c r="Q85" s="193"/>
      <c r="R85" s="76"/>
      <c r="S85" s="76"/>
    </row>
    <row r="86" spans="1:19" s="261" customFormat="1" ht="13.5" customHeight="1">
      <c r="A86" s="112" t="s">
        <v>1115</v>
      </c>
      <c r="B86" s="428" t="s">
        <v>1115</v>
      </c>
      <c r="C86" s="429" t="s">
        <v>1115</v>
      </c>
      <c r="D86" s="429" t="s">
        <v>1115</v>
      </c>
      <c r="E86" s="113" t="s">
        <v>1115</v>
      </c>
      <c r="F86" s="113" t="s">
        <v>1116</v>
      </c>
      <c r="G86" s="113" t="s">
        <v>1117</v>
      </c>
      <c r="H86" s="425">
        <v>39574.089999999997</v>
      </c>
      <c r="I86" s="433">
        <v>19.8536</v>
      </c>
      <c r="J86" s="427">
        <v>2.897204693832478E-2</v>
      </c>
      <c r="K86" s="427">
        <v>1.8331777474584809E-2</v>
      </c>
      <c r="L86" s="427">
        <v>6.4131081464965156E-2</v>
      </c>
      <c r="M86" s="287"/>
      <c r="N86" s="287"/>
      <c r="O86" s="287"/>
      <c r="P86" s="164"/>
      <c r="Q86" s="193"/>
      <c r="R86" s="76"/>
      <c r="S86" s="76"/>
    </row>
    <row r="87" spans="1:19" s="261" customFormat="1" ht="13.5" customHeight="1">
      <c r="A87" s="112" t="s">
        <v>1167</v>
      </c>
      <c r="B87" s="428" t="s">
        <v>1168</v>
      </c>
      <c r="C87" s="429" t="s">
        <v>1169</v>
      </c>
      <c r="D87" s="429" t="s">
        <v>112</v>
      </c>
      <c r="E87" s="113" t="s">
        <v>1116</v>
      </c>
      <c r="F87" s="113" t="s">
        <v>114</v>
      </c>
      <c r="G87" s="113" t="s">
        <v>1142</v>
      </c>
      <c r="H87" s="425">
        <v>9597883.0700000003</v>
      </c>
      <c r="I87" s="433">
        <v>109.94450000000001</v>
      </c>
      <c r="J87" s="427">
        <v>3.2612745727104597E-2</v>
      </c>
      <c r="K87" s="427">
        <v>5.3972694435410196E-2</v>
      </c>
      <c r="L87" s="427">
        <v>0.22256562157343773</v>
      </c>
      <c r="M87" s="287"/>
      <c r="N87" s="287"/>
      <c r="O87" s="287"/>
      <c r="P87" s="164"/>
      <c r="Q87" s="193"/>
      <c r="R87" s="76"/>
      <c r="S87" s="76"/>
    </row>
    <row r="88" spans="1:19" ht="13.5" customHeight="1">
      <c r="A88" s="434" t="s">
        <v>1115</v>
      </c>
      <c r="B88" s="428" t="s">
        <v>1115</v>
      </c>
      <c r="C88" s="429" t="s">
        <v>1115</v>
      </c>
      <c r="D88" s="429" t="s">
        <v>1115</v>
      </c>
      <c r="E88" s="113" t="s">
        <v>1115</v>
      </c>
      <c r="F88" s="113" t="s">
        <v>115</v>
      </c>
      <c r="G88" s="113" t="s">
        <v>1142</v>
      </c>
      <c r="H88" s="425">
        <v>7650314.0700000003</v>
      </c>
      <c r="I88" s="433">
        <v>106.6228</v>
      </c>
      <c r="J88" s="427">
        <v>6.7351152764540068E-2</v>
      </c>
      <c r="K88" s="427">
        <v>5.3100480773768721E-2</v>
      </c>
      <c r="L88" s="427">
        <v>0.21765820345936082</v>
      </c>
      <c r="M88" s="287"/>
      <c r="N88" s="287"/>
      <c r="O88" s="287"/>
      <c r="P88" s="164"/>
      <c r="Q88" s="193"/>
      <c r="R88" s="76"/>
      <c r="S88" s="76"/>
    </row>
    <row r="89" spans="1:19" s="261" customFormat="1" ht="12.75" customHeight="1">
      <c r="A89" s="434" t="s">
        <v>1115</v>
      </c>
      <c r="B89" s="428" t="s">
        <v>1115</v>
      </c>
      <c r="C89" s="429" t="s">
        <v>1115</v>
      </c>
      <c r="D89" s="429" t="s">
        <v>1115</v>
      </c>
      <c r="E89" s="113" t="s">
        <v>1115</v>
      </c>
      <c r="F89" s="113" t="s">
        <v>116</v>
      </c>
      <c r="G89" s="113" t="s">
        <v>1142</v>
      </c>
      <c r="H89" s="425">
        <v>746089.9</v>
      </c>
      <c r="I89" s="433">
        <v>110.0294</v>
      </c>
      <c r="J89" s="427">
        <v>0.10681085972241178</v>
      </c>
      <c r="K89" s="427">
        <v>5.4406853310187131E-2</v>
      </c>
      <c r="L89" s="427">
        <v>0.22501701468338231</v>
      </c>
      <c r="M89" s="287"/>
      <c r="N89" s="287"/>
      <c r="O89" s="287"/>
      <c r="P89" s="164"/>
      <c r="Q89" s="193"/>
      <c r="R89" s="76"/>
      <c r="S89" s="76"/>
    </row>
    <row r="90" spans="1:19" ht="12.75" customHeight="1">
      <c r="A90" s="133" t="s">
        <v>1115</v>
      </c>
      <c r="B90" s="428" t="s">
        <v>1115</v>
      </c>
      <c r="C90" s="429" t="s">
        <v>1115</v>
      </c>
      <c r="D90" s="429" t="s">
        <v>1115</v>
      </c>
      <c r="E90" s="113" t="s">
        <v>1115</v>
      </c>
      <c r="F90" s="113" t="s">
        <v>1116</v>
      </c>
      <c r="G90" s="113" t="s">
        <v>1142</v>
      </c>
      <c r="H90" s="425">
        <v>342419.43</v>
      </c>
      <c r="I90" s="426">
        <v>113.548</v>
      </c>
      <c r="J90" s="427">
        <v>1.8752563883706848</v>
      </c>
      <c r="K90" s="427">
        <v>5.4800204018818244E-2</v>
      </c>
      <c r="L90" s="427">
        <v>0.22730200374312526</v>
      </c>
      <c r="M90" s="287"/>
      <c r="N90" s="287"/>
      <c r="O90" s="287"/>
      <c r="P90" s="164"/>
      <c r="Q90" s="193"/>
      <c r="R90" s="76"/>
      <c r="S90" s="76"/>
    </row>
    <row r="91" spans="1:19" ht="12.75" customHeight="1">
      <c r="A91" s="133" t="s">
        <v>1170</v>
      </c>
      <c r="B91" s="428" t="s">
        <v>1171</v>
      </c>
      <c r="C91" s="429" t="s">
        <v>1172</v>
      </c>
      <c r="D91" s="429" t="s">
        <v>112</v>
      </c>
      <c r="E91" s="113" t="s">
        <v>1130</v>
      </c>
      <c r="F91" s="113" t="s">
        <v>114</v>
      </c>
      <c r="G91" s="113" t="s">
        <v>1117</v>
      </c>
      <c r="H91" s="425">
        <v>3085646.34</v>
      </c>
      <c r="I91" s="426">
        <v>113.8274</v>
      </c>
      <c r="J91" s="427">
        <v>-3.4097632067807693E-2</v>
      </c>
      <c r="K91" s="427">
        <v>2.466813389662148E-3</v>
      </c>
      <c r="L91" s="427">
        <v>2.8999669579521381E-4</v>
      </c>
      <c r="M91" s="287"/>
      <c r="N91" s="287"/>
      <c r="O91" s="287"/>
      <c r="P91" s="164"/>
      <c r="Q91" s="193"/>
      <c r="R91" s="76"/>
      <c r="S91" s="76"/>
    </row>
    <row r="92" spans="1:19" s="261" customFormat="1" ht="12.75" customHeight="1">
      <c r="A92" s="133" t="s">
        <v>1115</v>
      </c>
      <c r="B92" s="428" t="s">
        <v>1115</v>
      </c>
      <c r="C92" s="429" t="s">
        <v>1115</v>
      </c>
      <c r="D92" s="429" t="s">
        <v>1115</v>
      </c>
      <c r="E92" s="113" t="s">
        <v>1115</v>
      </c>
      <c r="F92" s="113" t="s">
        <v>115</v>
      </c>
      <c r="G92" s="113" t="s">
        <v>1117</v>
      </c>
      <c r="H92" s="425">
        <v>15176651.52</v>
      </c>
      <c r="I92" s="426">
        <v>109.78700000000001</v>
      </c>
      <c r="J92" s="427">
        <v>-3.5280938934127759E-2</v>
      </c>
      <c r="K92" s="427">
        <v>2.0655216697229584E-3</v>
      </c>
      <c r="L92" s="427">
        <v>-1.6940475551792122E-3</v>
      </c>
      <c r="M92" s="287"/>
      <c r="N92" s="287"/>
      <c r="O92" s="287"/>
      <c r="P92" s="235"/>
      <c r="Q92" s="236"/>
      <c r="R92" s="76"/>
      <c r="S92" s="76"/>
    </row>
    <row r="93" spans="1:19" s="261" customFormat="1" ht="12.75" customHeight="1">
      <c r="A93" s="133" t="s">
        <v>1115</v>
      </c>
      <c r="B93" s="428" t="s">
        <v>1115</v>
      </c>
      <c r="C93" s="429" t="s">
        <v>1115</v>
      </c>
      <c r="D93" s="429" t="s">
        <v>1115</v>
      </c>
      <c r="E93" s="113" t="s">
        <v>1115</v>
      </c>
      <c r="F93" s="113" t="s">
        <v>116</v>
      </c>
      <c r="G93" s="113" t="s">
        <v>1117</v>
      </c>
      <c r="H93" s="425">
        <v>47707.71</v>
      </c>
      <c r="I93" s="426">
        <v>111.5684</v>
      </c>
      <c r="J93" s="427">
        <v>-0.10032711119291293</v>
      </c>
      <c r="K93" s="427">
        <v>2.6529299058533073E-3</v>
      </c>
      <c r="L93" s="427">
        <v>1.2429338983521721E-3</v>
      </c>
      <c r="M93" s="287"/>
      <c r="N93" s="287"/>
      <c r="O93" s="287"/>
      <c r="P93" s="235"/>
      <c r="Q93" s="236"/>
      <c r="R93" s="76"/>
      <c r="S93" s="76"/>
    </row>
    <row r="94" spans="1:19" s="261" customFormat="1" ht="12.75" customHeight="1">
      <c r="A94" s="133" t="s">
        <v>1578</v>
      </c>
      <c r="B94" s="428">
        <v>30290598804</v>
      </c>
      <c r="C94" s="429" t="s">
        <v>1136</v>
      </c>
      <c r="D94" s="429" t="s">
        <v>112</v>
      </c>
      <c r="E94" s="113" t="s">
        <v>1116</v>
      </c>
      <c r="F94" s="113" t="s">
        <v>1115</v>
      </c>
      <c r="G94" s="113" t="s">
        <v>1117</v>
      </c>
      <c r="H94" s="425">
        <v>3777710.45</v>
      </c>
      <c r="I94" s="426">
        <v>0.52370000000000005</v>
      </c>
      <c r="J94" s="427">
        <v>5.136809963527722E-2</v>
      </c>
      <c r="K94" s="427">
        <v>2.948692746215853E-2</v>
      </c>
      <c r="L94" s="427">
        <v>0.1265682321215631</v>
      </c>
      <c r="M94" s="287"/>
      <c r="N94" s="287"/>
      <c r="O94" s="287"/>
      <c r="P94" s="235"/>
      <c r="Q94" s="236"/>
      <c r="R94" s="76"/>
      <c r="S94" s="76"/>
    </row>
    <row r="95" spans="1:19" s="261" customFormat="1" ht="12.75" customHeight="1">
      <c r="A95" s="133" t="s">
        <v>1173</v>
      </c>
      <c r="B95" s="428" t="s">
        <v>1174</v>
      </c>
      <c r="C95" s="429" t="s">
        <v>1083</v>
      </c>
      <c r="D95" s="429" t="s">
        <v>112</v>
      </c>
      <c r="E95" s="113" t="s">
        <v>1116</v>
      </c>
      <c r="F95" s="113" t="s">
        <v>114</v>
      </c>
      <c r="G95" s="113" t="s">
        <v>1117</v>
      </c>
      <c r="H95" s="425">
        <v>8810385.2699999996</v>
      </c>
      <c r="I95" s="426">
        <v>27.7437</v>
      </c>
      <c r="J95" s="427">
        <v>0.1350640424664622</v>
      </c>
      <c r="K95" s="427">
        <v>5.0822099924626496E-2</v>
      </c>
      <c r="L95" s="427">
        <v>0.19985209275773497</v>
      </c>
      <c r="M95" s="287"/>
      <c r="N95" s="287"/>
      <c r="O95" s="287"/>
      <c r="P95" s="235"/>
      <c r="Q95" s="236"/>
      <c r="R95" s="76"/>
      <c r="S95" s="76"/>
    </row>
    <row r="96" spans="1:19" s="261" customFormat="1" ht="12.75" customHeight="1">
      <c r="A96" s="133" t="s">
        <v>1115</v>
      </c>
      <c r="B96" s="428" t="s">
        <v>1115</v>
      </c>
      <c r="C96" s="429" t="s">
        <v>1115</v>
      </c>
      <c r="D96" s="429" t="s">
        <v>1115</v>
      </c>
      <c r="E96" s="113" t="s">
        <v>1115</v>
      </c>
      <c r="F96" s="113" t="s">
        <v>115</v>
      </c>
      <c r="G96" s="967" t="s">
        <v>1117</v>
      </c>
      <c r="H96" s="425">
        <v>510152.1</v>
      </c>
      <c r="I96" s="968">
        <v>27.7438</v>
      </c>
      <c r="J96" s="427">
        <v>0.17906488602061454</v>
      </c>
      <c r="K96" s="427">
        <v>5.0821907431255253E-2</v>
      </c>
      <c r="L96" s="427">
        <v>0.19985122844650505</v>
      </c>
      <c r="M96" s="287"/>
      <c r="N96" s="287"/>
      <c r="O96" s="287"/>
      <c r="P96" s="235"/>
      <c r="Q96" s="236"/>
      <c r="R96" s="76"/>
      <c r="S96" s="76"/>
    </row>
    <row r="97" spans="1:19" ht="12.75" customHeight="1">
      <c r="A97" s="112" t="s">
        <v>1175</v>
      </c>
      <c r="B97" s="189" t="s">
        <v>1176</v>
      </c>
      <c r="C97" s="423" t="s">
        <v>1177</v>
      </c>
      <c r="D97" s="423" t="s">
        <v>112</v>
      </c>
      <c r="E97" s="113" t="s">
        <v>1116</v>
      </c>
      <c r="F97" s="113" t="s">
        <v>114</v>
      </c>
      <c r="G97" s="113" t="s">
        <v>1117</v>
      </c>
      <c r="H97" s="425">
        <v>36376746.200000003</v>
      </c>
      <c r="I97" s="426">
        <v>208.03899999999999</v>
      </c>
      <c r="J97" s="427">
        <v>4.9689241338593204E-2</v>
      </c>
      <c r="K97" s="427">
        <v>2.5037766546083029E-2</v>
      </c>
      <c r="L97" s="427">
        <v>0.10951825535362203</v>
      </c>
      <c r="M97" s="287"/>
      <c r="N97" s="287"/>
      <c r="O97" s="287"/>
      <c r="P97" s="164"/>
      <c r="Q97" s="193"/>
      <c r="R97" s="76"/>
      <c r="S97" s="76"/>
    </row>
    <row r="98" spans="1:19" ht="12.75" customHeight="1">
      <c r="A98" s="112" t="s">
        <v>1115</v>
      </c>
      <c r="B98" s="189" t="s">
        <v>1115</v>
      </c>
      <c r="C98" s="423" t="s">
        <v>1115</v>
      </c>
      <c r="D98" s="423" t="s">
        <v>1115</v>
      </c>
      <c r="E98" s="113" t="s">
        <v>1115</v>
      </c>
      <c r="F98" s="113" t="s">
        <v>115</v>
      </c>
      <c r="G98" s="113" t="s">
        <v>1117</v>
      </c>
      <c r="H98" s="425">
        <v>13097522.23</v>
      </c>
      <c r="I98" s="426">
        <v>188.8965</v>
      </c>
      <c r="J98" s="427">
        <v>6.0325165260028513E-2</v>
      </c>
      <c r="K98" s="427">
        <v>2.4209530367643284E-2</v>
      </c>
      <c r="L98" s="427">
        <v>0.10513614078607136</v>
      </c>
      <c r="M98" s="287"/>
      <c r="N98" s="287"/>
      <c r="O98" s="287"/>
      <c r="P98" s="164"/>
      <c r="Q98" s="193"/>
      <c r="R98" s="76"/>
      <c r="S98" s="76"/>
    </row>
    <row r="99" spans="1:19" ht="12.75" customHeight="1">
      <c r="A99" s="112" t="s">
        <v>1115</v>
      </c>
      <c r="B99" s="189" t="s">
        <v>1115</v>
      </c>
      <c r="C99" s="423" t="s">
        <v>1115</v>
      </c>
      <c r="D99" s="423" t="s">
        <v>1115</v>
      </c>
      <c r="E99" s="113" t="s">
        <v>1115</v>
      </c>
      <c r="F99" s="113" t="s">
        <v>116</v>
      </c>
      <c r="G99" s="113" t="s">
        <v>1117</v>
      </c>
      <c r="H99" s="425">
        <v>698026.93</v>
      </c>
      <c r="I99" s="426">
        <v>208.4522</v>
      </c>
      <c r="J99" s="427">
        <v>9.7830387093586157E-2</v>
      </c>
      <c r="K99" s="427">
        <v>2.5447758550801058E-2</v>
      </c>
      <c r="L99" s="427">
        <v>0.11169941287744445</v>
      </c>
      <c r="M99" s="287"/>
      <c r="N99" s="287"/>
      <c r="O99" s="287"/>
      <c r="P99" s="164"/>
      <c r="Q99" s="193"/>
      <c r="R99" s="76"/>
      <c r="S99" s="76"/>
    </row>
    <row r="100" spans="1:19" ht="12.75" customHeight="1">
      <c r="A100" s="112" t="s">
        <v>1115</v>
      </c>
      <c r="B100" s="189" t="s">
        <v>1115</v>
      </c>
      <c r="C100" s="423" t="s">
        <v>1115</v>
      </c>
      <c r="D100" s="423" t="s">
        <v>1115</v>
      </c>
      <c r="E100" s="113" t="s">
        <v>1115</v>
      </c>
      <c r="F100" s="113" t="s">
        <v>1116</v>
      </c>
      <c r="G100" s="113" t="s">
        <v>1117</v>
      </c>
      <c r="H100" s="425">
        <v>835655.93</v>
      </c>
      <c r="I100" s="426">
        <v>216.8374</v>
      </c>
      <c r="J100" s="427">
        <v>0.78633126501731954</v>
      </c>
      <c r="K100" s="427">
        <v>2.5844164814504689E-2</v>
      </c>
      <c r="L100" s="427">
        <v>0.11383277308852424</v>
      </c>
      <c r="M100" s="287"/>
      <c r="N100" s="287"/>
      <c r="O100" s="287"/>
      <c r="P100" s="164"/>
      <c r="Q100" s="193"/>
      <c r="R100" s="76"/>
      <c r="S100" s="76"/>
    </row>
    <row r="101" spans="1:19" ht="12.75" customHeight="1">
      <c r="A101" s="112" t="s">
        <v>1346</v>
      </c>
      <c r="B101" s="189">
        <v>74643964821</v>
      </c>
      <c r="C101" s="423" t="s">
        <v>1178</v>
      </c>
      <c r="D101" s="423" t="s">
        <v>112</v>
      </c>
      <c r="E101" s="113" t="s">
        <v>1120</v>
      </c>
      <c r="F101" s="113" t="s">
        <v>1115</v>
      </c>
      <c r="G101" s="113" t="s">
        <v>1117</v>
      </c>
      <c r="H101" s="425">
        <v>50611609.909999996</v>
      </c>
      <c r="I101" s="426">
        <v>135.3826</v>
      </c>
      <c r="J101" s="427">
        <v>-6.8133685364650809E-3</v>
      </c>
      <c r="K101" s="427">
        <v>2.5266325734181194E-3</v>
      </c>
      <c r="L101" s="427">
        <v>1.2040153423879874E-2</v>
      </c>
      <c r="M101" s="287"/>
      <c r="N101" s="287"/>
      <c r="O101" s="287"/>
      <c r="P101" s="164"/>
      <c r="Q101" s="193"/>
      <c r="R101" s="76"/>
      <c r="S101" s="76"/>
    </row>
    <row r="102" spans="1:19" ht="12.75" customHeight="1">
      <c r="A102" s="133" t="s">
        <v>1179</v>
      </c>
      <c r="B102" s="189" t="s">
        <v>1180</v>
      </c>
      <c r="C102" s="423" t="s">
        <v>1181</v>
      </c>
      <c r="D102" s="423" t="s">
        <v>992</v>
      </c>
      <c r="E102" s="113" t="s">
        <v>1130</v>
      </c>
      <c r="F102" s="113" t="s">
        <v>1115</v>
      </c>
      <c r="G102" s="113" t="s">
        <v>1117</v>
      </c>
      <c r="H102" s="425">
        <v>6159880.9299999997</v>
      </c>
      <c r="I102" s="426">
        <v>99.078199999999995</v>
      </c>
      <c r="J102" s="427">
        <v>9.9336551592852373E-3</v>
      </c>
      <c r="K102" s="427">
        <v>1.2582910053450913E-2</v>
      </c>
      <c r="L102" s="427">
        <v>2.9987759211574039E-2</v>
      </c>
      <c r="M102" s="287"/>
      <c r="N102" s="287"/>
      <c r="O102" s="287"/>
      <c r="P102" s="164"/>
      <c r="Q102" s="193"/>
      <c r="R102" s="76"/>
      <c r="S102" s="76"/>
    </row>
    <row r="103" spans="1:19" s="1066" customFormat="1" ht="12.75" customHeight="1">
      <c r="A103" s="133" t="s">
        <v>1182</v>
      </c>
      <c r="B103" s="189">
        <v>85535430386</v>
      </c>
      <c r="C103" s="423" t="s">
        <v>1183</v>
      </c>
      <c r="D103" s="423" t="s">
        <v>992</v>
      </c>
      <c r="E103" s="113" t="s">
        <v>1116</v>
      </c>
      <c r="F103" s="113" t="s">
        <v>1115</v>
      </c>
      <c r="G103" s="113" t="s">
        <v>1117</v>
      </c>
      <c r="H103" s="425">
        <v>37018013.399999999</v>
      </c>
      <c r="I103" s="426">
        <v>9.8210999999999995</v>
      </c>
      <c r="J103" s="427">
        <v>1.0800570850193925E-2</v>
      </c>
      <c r="K103" s="427">
        <v>2.3167047681251773E-3</v>
      </c>
      <c r="L103" s="427">
        <v>0.11637242357339028</v>
      </c>
      <c r="M103" s="287"/>
      <c r="N103" s="287"/>
      <c r="O103" s="287"/>
      <c r="P103" s="164"/>
      <c r="Q103" s="193"/>
      <c r="R103" s="76"/>
      <c r="S103" s="76"/>
    </row>
    <row r="104" spans="1:19" s="1066" customFormat="1" ht="12.75" customHeight="1">
      <c r="A104" s="133" t="s">
        <v>1184</v>
      </c>
      <c r="B104" s="189">
        <v>40425097619</v>
      </c>
      <c r="C104" s="423" t="s">
        <v>1185</v>
      </c>
      <c r="D104" s="423" t="s">
        <v>992</v>
      </c>
      <c r="E104" s="113" t="s">
        <v>1116</v>
      </c>
      <c r="F104" s="113" t="s">
        <v>1115</v>
      </c>
      <c r="G104" s="113" t="s">
        <v>1117</v>
      </c>
      <c r="H104" s="425">
        <v>3561486.99</v>
      </c>
      <c r="I104" s="426">
        <v>134.8519</v>
      </c>
      <c r="J104" s="427">
        <v>1.9936867409876546E-2</v>
      </c>
      <c r="K104" s="427">
        <v>1.8059832537745457E-2</v>
      </c>
      <c r="L104" s="427">
        <v>7.4860862500332415E-2</v>
      </c>
      <c r="M104" s="287"/>
      <c r="N104" s="287"/>
      <c r="O104" s="287"/>
      <c r="P104" s="164"/>
      <c r="Q104" s="193"/>
      <c r="R104" s="76"/>
      <c r="S104" s="76"/>
    </row>
    <row r="105" spans="1:19" s="1066" customFormat="1" ht="12.75" customHeight="1">
      <c r="A105" s="133" t="s">
        <v>1515</v>
      </c>
      <c r="B105" s="189" t="s">
        <v>1554</v>
      </c>
      <c r="C105" s="423" t="s">
        <v>1555</v>
      </c>
      <c r="D105" s="423" t="s">
        <v>992</v>
      </c>
      <c r="E105" s="113" t="s">
        <v>1130</v>
      </c>
      <c r="F105" s="113" t="s">
        <v>1115</v>
      </c>
      <c r="G105" s="113" t="s">
        <v>1117</v>
      </c>
      <c r="H105" s="425">
        <v>14561671.619999999</v>
      </c>
      <c r="I105" s="426">
        <v>101.2529</v>
      </c>
      <c r="J105" s="427">
        <v>-1.7456093945291684E-3</v>
      </c>
      <c r="K105" s="427">
        <v>1.7244006149670366E-3</v>
      </c>
      <c r="L105" s="427">
        <v>7.8293403235367709E-3</v>
      </c>
      <c r="M105" s="287"/>
      <c r="N105" s="287"/>
      <c r="O105" s="287"/>
      <c r="P105" s="164"/>
      <c r="Q105" s="193"/>
      <c r="R105" s="76"/>
      <c r="S105" s="76"/>
    </row>
    <row r="106" spans="1:19" s="1066" customFormat="1" ht="12.75" customHeight="1">
      <c r="A106" s="133" t="s">
        <v>1451</v>
      </c>
      <c r="B106" s="189" t="s">
        <v>1452</v>
      </c>
      <c r="C106" s="423" t="s">
        <v>1453</v>
      </c>
      <c r="D106" s="423" t="s">
        <v>992</v>
      </c>
      <c r="E106" s="113" t="s">
        <v>1130</v>
      </c>
      <c r="F106" s="113" t="s">
        <v>1115</v>
      </c>
      <c r="G106" s="113" t="s">
        <v>1117</v>
      </c>
      <c r="H106" s="425">
        <v>28811514.73</v>
      </c>
      <c r="I106" s="426">
        <v>102.4258</v>
      </c>
      <c r="J106" s="427">
        <v>-1.1095408545991337E-4</v>
      </c>
      <c r="K106" s="427">
        <v>2.0211467121635796E-3</v>
      </c>
      <c r="L106" s="427">
        <v>8.0366919036363171E-3</v>
      </c>
      <c r="M106" s="287"/>
      <c r="N106" s="287"/>
      <c r="O106" s="287"/>
      <c r="P106" s="164"/>
      <c r="Q106" s="193"/>
      <c r="R106" s="76"/>
      <c r="S106" s="76"/>
    </row>
    <row r="107" spans="1:19" s="1066" customFormat="1" ht="12.75" customHeight="1">
      <c r="A107" s="133" t="s">
        <v>1351</v>
      </c>
      <c r="B107" s="189" t="s">
        <v>1359</v>
      </c>
      <c r="C107" s="423" t="s">
        <v>1360</v>
      </c>
      <c r="D107" s="423" t="s">
        <v>992</v>
      </c>
      <c r="E107" s="113" t="s">
        <v>1130</v>
      </c>
      <c r="F107" s="113" t="s">
        <v>1115</v>
      </c>
      <c r="G107" s="113" t="s">
        <v>1142</v>
      </c>
      <c r="H107" s="425">
        <v>15616885.039999999</v>
      </c>
      <c r="I107" s="426">
        <v>103.23439999999999</v>
      </c>
      <c r="J107" s="427">
        <v>-1.25520192578088E-3</v>
      </c>
      <c r="K107" s="427">
        <v>1.423105438471528E-2</v>
      </c>
      <c r="L107" s="427">
        <v>8.6137727317416868E-2</v>
      </c>
      <c r="M107" s="287"/>
      <c r="N107" s="287"/>
      <c r="O107" s="287"/>
      <c r="P107" s="164"/>
      <c r="Q107" s="193"/>
      <c r="R107" s="76"/>
      <c r="S107" s="76"/>
    </row>
    <row r="108" spans="1:19" s="1066" customFormat="1" ht="12.75" customHeight="1">
      <c r="A108" s="133" t="s">
        <v>1186</v>
      </c>
      <c r="B108" s="189">
        <v>61515780704</v>
      </c>
      <c r="C108" s="423" t="s">
        <v>1187</v>
      </c>
      <c r="D108" s="423" t="s">
        <v>992</v>
      </c>
      <c r="E108" s="113" t="s">
        <v>1120</v>
      </c>
      <c r="F108" s="113" t="s">
        <v>1115</v>
      </c>
      <c r="G108" s="113" t="s">
        <v>1117</v>
      </c>
      <c r="H108" s="425">
        <v>46488954.509999998</v>
      </c>
      <c r="I108" s="426">
        <v>17.8797</v>
      </c>
      <c r="J108" s="427">
        <v>-3.2030932534656165E-2</v>
      </c>
      <c r="K108" s="427">
        <v>1.1702913969584561E-3</v>
      </c>
      <c r="L108" s="427">
        <v>5.1726032088927898E-3</v>
      </c>
      <c r="M108" s="287"/>
      <c r="N108" s="287"/>
      <c r="O108" s="287"/>
      <c r="P108" s="164"/>
      <c r="Q108" s="193"/>
      <c r="R108" s="76"/>
      <c r="S108" s="76"/>
    </row>
    <row r="109" spans="1:19" ht="12.75" customHeight="1">
      <c r="A109" s="112" t="s">
        <v>1188</v>
      </c>
      <c r="B109" s="189">
        <v>16128752508</v>
      </c>
      <c r="C109" s="423" t="s">
        <v>1189</v>
      </c>
      <c r="D109" s="423" t="s">
        <v>992</v>
      </c>
      <c r="E109" s="113" t="s">
        <v>1118</v>
      </c>
      <c r="F109" s="113" t="s">
        <v>1115</v>
      </c>
      <c r="G109" s="113" t="s">
        <v>1117</v>
      </c>
      <c r="H109" s="425">
        <v>6935200.6399999997</v>
      </c>
      <c r="I109" s="426">
        <v>15.003</v>
      </c>
      <c r="J109" s="427">
        <v>3.699373116772553E-2</v>
      </c>
      <c r="K109" s="427">
        <v>1.1918010562311565E-2</v>
      </c>
      <c r="L109" s="427">
        <v>3.447156393326356E-2</v>
      </c>
      <c r="M109" s="287"/>
      <c r="N109" s="287"/>
      <c r="O109" s="287"/>
      <c r="P109" s="164"/>
      <c r="Q109" s="193"/>
      <c r="R109" s="76"/>
      <c r="S109" s="76"/>
    </row>
    <row r="110" spans="1:19" ht="12.75" customHeight="1">
      <c r="A110" s="112" t="s">
        <v>1207</v>
      </c>
      <c r="B110" s="189" t="s">
        <v>1208</v>
      </c>
      <c r="C110" s="423" t="s">
        <v>1209</v>
      </c>
      <c r="D110" s="423" t="s">
        <v>1206</v>
      </c>
      <c r="E110" s="113" t="s">
        <v>1120</v>
      </c>
      <c r="F110" s="113" t="s">
        <v>1115</v>
      </c>
      <c r="G110" s="113" t="s">
        <v>1117</v>
      </c>
      <c r="H110" s="425">
        <v>25375434.579999998</v>
      </c>
      <c r="I110" s="426">
        <v>103.10550000000001</v>
      </c>
      <c r="J110" s="427">
        <v>-1.9819446355892611E-2</v>
      </c>
      <c r="K110" s="427">
        <v>4.0285592423154881E-3</v>
      </c>
      <c r="L110" s="427">
        <v>-2.2801710303694822E-3</v>
      </c>
      <c r="M110" s="287"/>
      <c r="N110" s="287"/>
      <c r="O110" s="287"/>
      <c r="P110" s="164"/>
      <c r="Q110" s="193"/>
      <c r="R110" s="76"/>
      <c r="S110" s="76"/>
    </row>
    <row r="111" spans="1:19" ht="12.75" customHeight="1">
      <c r="A111" s="112" t="s">
        <v>1436</v>
      </c>
      <c r="B111" s="189" t="s">
        <v>1437</v>
      </c>
      <c r="C111" s="423" t="s">
        <v>1438</v>
      </c>
      <c r="D111" s="423" t="s">
        <v>1206</v>
      </c>
      <c r="E111" s="113" t="s">
        <v>1130</v>
      </c>
      <c r="F111" s="113" t="s">
        <v>1115</v>
      </c>
      <c r="G111" s="113" t="s">
        <v>1117</v>
      </c>
      <c r="H111" s="425">
        <v>12901302.82</v>
      </c>
      <c r="I111" s="426">
        <v>102.72750000000001</v>
      </c>
      <c r="J111" s="427">
        <v>2.2075283639824139E-3</v>
      </c>
      <c r="K111" s="427">
        <v>2.2811158149231847E-3</v>
      </c>
      <c r="L111" s="427">
        <v>7.1983329388458639E-3</v>
      </c>
      <c r="M111" s="287"/>
      <c r="N111" s="287"/>
      <c r="O111" s="287"/>
      <c r="P111" s="164"/>
      <c r="Q111" s="193"/>
      <c r="R111" s="76"/>
      <c r="S111" s="76"/>
    </row>
    <row r="112" spans="1:19" ht="12.75" customHeight="1">
      <c r="A112" s="133" t="s">
        <v>1352</v>
      </c>
      <c r="B112" s="189" t="s">
        <v>1361</v>
      </c>
      <c r="C112" s="423" t="s">
        <v>1362</v>
      </c>
      <c r="D112" s="423" t="s">
        <v>1206</v>
      </c>
      <c r="E112" s="113" t="s">
        <v>1130</v>
      </c>
      <c r="F112" s="113" t="s">
        <v>1115</v>
      </c>
      <c r="G112" s="113" t="s">
        <v>1117</v>
      </c>
      <c r="H112" s="425">
        <v>27684255.969999999</v>
      </c>
      <c r="I112" s="426">
        <v>103.1369</v>
      </c>
      <c r="J112" s="427">
        <v>-6.3566766730871471E-4</v>
      </c>
      <c r="K112" s="427">
        <v>2.5886890909549987E-3</v>
      </c>
      <c r="L112" s="427">
        <v>6.1031263463198204E-3</v>
      </c>
      <c r="M112" s="287"/>
      <c r="N112" s="287"/>
      <c r="O112" s="287"/>
      <c r="P112" s="164"/>
      <c r="Q112" s="193"/>
      <c r="R112" s="76"/>
      <c r="S112" s="76"/>
    </row>
    <row r="113" spans="1:19" s="261" customFormat="1" ht="12.75" customHeight="1">
      <c r="A113" s="112" t="s">
        <v>1597</v>
      </c>
      <c r="B113" s="189" t="s">
        <v>1598</v>
      </c>
      <c r="C113" s="423" t="s">
        <v>1599</v>
      </c>
      <c r="D113" s="423" t="s">
        <v>1206</v>
      </c>
      <c r="E113" s="113" t="s">
        <v>1130</v>
      </c>
      <c r="F113" s="113" t="s">
        <v>1115</v>
      </c>
      <c r="G113" s="113" t="s">
        <v>1117</v>
      </c>
      <c r="H113" s="425">
        <v>12016726.359999999</v>
      </c>
      <c r="I113" s="426">
        <v>100.2782</v>
      </c>
      <c r="J113" s="427">
        <v>0.31846832597703534</v>
      </c>
      <c r="K113" s="427">
        <v>3.5657848779897527E-3</v>
      </c>
      <c r="L113" s="427" t="s">
        <v>1115</v>
      </c>
      <c r="M113" s="287"/>
      <c r="N113" s="287"/>
      <c r="O113" s="287"/>
      <c r="P113" s="164"/>
      <c r="Q113" s="193"/>
      <c r="R113" s="76"/>
      <c r="S113" s="76"/>
    </row>
    <row r="114" spans="1:19" s="261" customFormat="1" ht="12.75" customHeight="1">
      <c r="A114" s="133" t="s">
        <v>1210</v>
      </c>
      <c r="B114" s="189">
        <v>27751007165</v>
      </c>
      <c r="C114" s="423" t="s">
        <v>1211</v>
      </c>
      <c r="D114" s="423" t="s">
        <v>1206</v>
      </c>
      <c r="E114" s="113" t="s">
        <v>1120</v>
      </c>
      <c r="F114" s="113" t="s">
        <v>1115</v>
      </c>
      <c r="G114" s="113" t="s">
        <v>1117</v>
      </c>
      <c r="H114" s="425">
        <v>38204791.030000001</v>
      </c>
      <c r="I114" s="426">
        <v>100.52930000000001</v>
      </c>
      <c r="J114" s="427">
        <v>2.2981685431791021E-3</v>
      </c>
      <c r="K114" s="427">
        <v>3.2133387487738307E-3</v>
      </c>
      <c r="L114" s="427">
        <v>8.0201717614560852E-3</v>
      </c>
      <c r="M114" s="287"/>
      <c r="N114" s="287"/>
      <c r="O114" s="287"/>
      <c r="P114" s="164"/>
      <c r="Q114" s="193"/>
      <c r="R114" s="76"/>
      <c r="S114" s="76"/>
    </row>
    <row r="115" spans="1:19" s="1066" customFormat="1" ht="12.75" customHeight="1">
      <c r="A115" s="133" t="s">
        <v>1408</v>
      </c>
      <c r="B115" s="189" t="s">
        <v>1213</v>
      </c>
      <c r="C115" s="423" t="s">
        <v>1214</v>
      </c>
      <c r="D115" s="423" t="s">
        <v>1206</v>
      </c>
      <c r="E115" s="113" t="s">
        <v>1120</v>
      </c>
      <c r="F115" s="113" t="s">
        <v>1115</v>
      </c>
      <c r="G115" s="113" t="s">
        <v>1117</v>
      </c>
      <c r="H115" s="425">
        <v>25162473.82</v>
      </c>
      <c r="I115" s="426">
        <v>13.571400000000001</v>
      </c>
      <c r="J115" s="427">
        <v>7.3422589785440806E-2</v>
      </c>
      <c r="K115" s="427">
        <v>3.2378248913333962E-3</v>
      </c>
      <c r="L115" s="427">
        <v>9.1522200514353447E-3</v>
      </c>
      <c r="M115" s="287"/>
      <c r="N115" s="287"/>
      <c r="O115" s="287"/>
      <c r="P115" s="164"/>
      <c r="Q115" s="193"/>
      <c r="R115" s="76"/>
      <c r="S115" s="76"/>
    </row>
    <row r="116" spans="1:19" s="1066" customFormat="1" ht="12.75" customHeight="1">
      <c r="A116" s="133" t="s">
        <v>1439</v>
      </c>
      <c r="B116" s="189">
        <v>20010251059</v>
      </c>
      <c r="C116" s="423" t="s">
        <v>1212</v>
      </c>
      <c r="D116" s="423" t="s">
        <v>1206</v>
      </c>
      <c r="E116" s="113" t="s">
        <v>1134</v>
      </c>
      <c r="F116" s="113" t="s">
        <v>1115</v>
      </c>
      <c r="G116" s="113" t="s">
        <v>1117</v>
      </c>
      <c r="H116" s="425">
        <v>13695492.99</v>
      </c>
      <c r="I116" s="426">
        <v>105.60760000000001</v>
      </c>
      <c r="J116" s="427">
        <v>-1.7475423995567452E-2</v>
      </c>
      <c r="K116" s="427">
        <v>2.2377903765524731E-3</v>
      </c>
      <c r="L116" s="427">
        <v>5.5647523567736723E-3</v>
      </c>
      <c r="M116" s="287"/>
      <c r="N116" s="287"/>
      <c r="O116" s="287"/>
      <c r="P116" s="164"/>
      <c r="Q116" s="193"/>
      <c r="R116" s="76"/>
      <c r="S116" s="76"/>
    </row>
    <row r="117" spans="1:19" s="1066" customFormat="1" ht="12.75" customHeight="1">
      <c r="A117" s="133" t="s">
        <v>1215</v>
      </c>
      <c r="B117" s="189" t="s">
        <v>1216</v>
      </c>
      <c r="C117" s="423" t="s">
        <v>1217</v>
      </c>
      <c r="D117" s="423" t="s">
        <v>1206</v>
      </c>
      <c r="E117" s="113" t="s">
        <v>1120</v>
      </c>
      <c r="F117" s="113" t="s">
        <v>1115</v>
      </c>
      <c r="G117" s="113" t="s">
        <v>1142</v>
      </c>
      <c r="H117" s="425">
        <v>11565021.140000001</v>
      </c>
      <c r="I117" s="426">
        <v>105.5314</v>
      </c>
      <c r="J117" s="427">
        <v>-1.3651052160806199E-2</v>
      </c>
      <c r="K117" s="427">
        <v>1.4120343503288169E-2</v>
      </c>
      <c r="L117" s="427">
        <v>9.2091595308293916E-2</v>
      </c>
      <c r="M117" s="287"/>
      <c r="N117" s="287"/>
      <c r="O117" s="287"/>
      <c r="P117" s="164"/>
      <c r="Q117" s="193"/>
      <c r="R117" s="76"/>
      <c r="S117" s="76"/>
    </row>
    <row r="118" spans="1:19" s="1066" customFormat="1" ht="12.75" customHeight="1">
      <c r="A118" s="133" t="s">
        <v>1220</v>
      </c>
      <c r="B118" s="189">
        <v>79301865686</v>
      </c>
      <c r="C118" s="423" t="s">
        <v>1221</v>
      </c>
      <c r="D118" s="423" t="s">
        <v>1206</v>
      </c>
      <c r="E118" s="113" t="s">
        <v>1134</v>
      </c>
      <c r="F118" s="113" t="s">
        <v>1115</v>
      </c>
      <c r="G118" s="113" t="s">
        <v>1117</v>
      </c>
      <c r="H118" s="425">
        <v>12096889.310000001</v>
      </c>
      <c r="I118" s="426">
        <v>123.2379</v>
      </c>
      <c r="J118" s="427">
        <v>-1.0466726305876417E-2</v>
      </c>
      <c r="K118" s="427">
        <v>5.4868666034622038E-3</v>
      </c>
      <c r="L118" s="427">
        <v>3.3199085222317404E-2</v>
      </c>
      <c r="M118" s="287"/>
      <c r="N118" s="287"/>
      <c r="O118" s="287"/>
      <c r="P118" s="164"/>
      <c r="Q118" s="193"/>
      <c r="R118" s="76"/>
      <c r="S118" s="76"/>
    </row>
    <row r="119" spans="1:19" s="261" customFormat="1" ht="12.75" customHeight="1">
      <c r="A119" s="112" t="s">
        <v>1299</v>
      </c>
      <c r="B119" s="189" t="s">
        <v>1218</v>
      </c>
      <c r="C119" s="423" t="s">
        <v>1219</v>
      </c>
      <c r="D119" s="423" t="s">
        <v>1206</v>
      </c>
      <c r="E119" s="113" t="s">
        <v>1134</v>
      </c>
      <c r="F119" s="113" t="s">
        <v>1115</v>
      </c>
      <c r="G119" s="113" t="s">
        <v>1117</v>
      </c>
      <c r="H119" s="425">
        <v>4374358.25</v>
      </c>
      <c r="I119" s="426">
        <v>133.96350000000001</v>
      </c>
      <c r="J119" s="427">
        <v>3.147074295294372E-2</v>
      </c>
      <c r="K119" s="427">
        <v>2.5735361677886592E-2</v>
      </c>
      <c r="L119" s="427">
        <v>6.6756093169942021E-2</v>
      </c>
      <c r="M119" s="287"/>
      <c r="N119" s="287"/>
      <c r="O119" s="287"/>
      <c r="P119" s="164"/>
      <c r="Q119" s="193"/>
      <c r="R119" s="76"/>
      <c r="S119" s="76"/>
    </row>
    <row r="120" spans="1:19" s="261" customFormat="1" ht="12.75" customHeight="1">
      <c r="A120" s="112" t="s">
        <v>1222</v>
      </c>
      <c r="B120" s="189" t="s">
        <v>1223</v>
      </c>
      <c r="C120" s="423" t="s">
        <v>1224</v>
      </c>
      <c r="D120" s="423" t="s">
        <v>1206</v>
      </c>
      <c r="E120" s="113" t="s">
        <v>1134</v>
      </c>
      <c r="F120" s="113" t="s">
        <v>1115</v>
      </c>
      <c r="G120" s="113" t="s">
        <v>1117</v>
      </c>
      <c r="H120" s="425">
        <v>18016705.75</v>
      </c>
      <c r="I120" s="426">
        <v>107.3129</v>
      </c>
      <c r="J120" s="427">
        <v>-6.8639297602924865E-3</v>
      </c>
      <c r="K120" s="427">
        <v>1.2933406454621155E-2</v>
      </c>
      <c r="L120" s="427">
        <v>2.956194923234845E-2</v>
      </c>
      <c r="M120" s="287"/>
      <c r="N120" s="287"/>
      <c r="O120" s="287"/>
      <c r="P120" s="164"/>
      <c r="Q120" s="193"/>
      <c r="R120" s="76"/>
      <c r="S120" s="76"/>
    </row>
    <row r="121" spans="1:19" s="261" customFormat="1" ht="12.75" customHeight="1">
      <c r="A121" s="112" t="s">
        <v>1303</v>
      </c>
      <c r="B121" s="189" t="s">
        <v>1308</v>
      </c>
      <c r="C121" s="423" t="s">
        <v>1309</v>
      </c>
      <c r="D121" s="423" t="s">
        <v>1206</v>
      </c>
      <c r="E121" s="113" t="s">
        <v>1134</v>
      </c>
      <c r="F121" s="113" t="s">
        <v>1115</v>
      </c>
      <c r="G121" s="113" t="s">
        <v>1117</v>
      </c>
      <c r="H121" s="425">
        <v>7006891.9900000002</v>
      </c>
      <c r="I121" s="426">
        <v>107.0498</v>
      </c>
      <c r="J121" s="427">
        <v>-2.1419292964219294E-2</v>
      </c>
      <c r="K121" s="427">
        <v>6.4722728358219683E-3</v>
      </c>
      <c r="L121" s="427">
        <v>8.0233156206686029E-3</v>
      </c>
      <c r="M121" s="287"/>
      <c r="N121" s="287"/>
      <c r="O121" s="287"/>
      <c r="P121" s="164"/>
      <c r="Q121" s="193"/>
      <c r="R121" s="76"/>
      <c r="S121" s="76"/>
    </row>
    <row r="122" spans="1:19" s="261" customFormat="1" ht="12.75" customHeight="1">
      <c r="A122" s="112" t="s">
        <v>1272</v>
      </c>
      <c r="B122" s="189" t="s">
        <v>1273</v>
      </c>
      <c r="C122" s="423" t="s">
        <v>1274</v>
      </c>
      <c r="D122" s="423" t="s">
        <v>1206</v>
      </c>
      <c r="E122" s="113" t="s">
        <v>1120</v>
      </c>
      <c r="F122" s="113" t="s">
        <v>1115</v>
      </c>
      <c r="G122" s="113" t="s">
        <v>1142</v>
      </c>
      <c r="H122" s="425">
        <v>5535767.5499999998</v>
      </c>
      <c r="I122" s="426">
        <v>92.887900000000002</v>
      </c>
      <c r="J122" s="427">
        <v>-8.5633154685273993E-3</v>
      </c>
      <c r="K122" s="427">
        <v>1.6944913751700597E-2</v>
      </c>
      <c r="L122" s="427">
        <v>7.7234847150442265E-2</v>
      </c>
      <c r="M122" s="287"/>
      <c r="N122" s="287"/>
      <c r="O122" s="287"/>
      <c r="P122" s="164"/>
      <c r="Q122" s="193"/>
      <c r="R122" s="76"/>
      <c r="S122" s="76"/>
    </row>
    <row r="123" spans="1:19" s="261" customFormat="1" ht="12.75" customHeight="1">
      <c r="A123" s="112" t="s">
        <v>1225</v>
      </c>
      <c r="B123" s="189" t="s">
        <v>1226</v>
      </c>
      <c r="C123" s="423" t="s">
        <v>1227</v>
      </c>
      <c r="D123" s="423" t="s">
        <v>1206</v>
      </c>
      <c r="E123" s="113" t="s">
        <v>1130</v>
      </c>
      <c r="F123" s="113" t="s">
        <v>1115</v>
      </c>
      <c r="G123" s="113" t="s">
        <v>1117</v>
      </c>
      <c r="H123" s="425">
        <v>12925982.42</v>
      </c>
      <c r="I123" s="426">
        <v>99.126900000000006</v>
      </c>
      <c r="J123" s="427">
        <v>6.2356107031855679E-3</v>
      </c>
      <c r="K123" s="427">
        <v>6.2357505537362634E-3</v>
      </c>
      <c r="L123" s="427">
        <v>1.7035684285528818E-2</v>
      </c>
      <c r="M123" s="287"/>
      <c r="N123" s="287"/>
      <c r="O123" s="287"/>
      <c r="P123" s="164"/>
      <c r="Q123" s="193"/>
      <c r="R123" s="76"/>
      <c r="S123" s="76"/>
    </row>
    <row r="124" spans="1:19" s="261" customFormat="1" ht="12.75" customHeight="1">
      <c r="A124" s="112" t="s">
        <v>1355</v>
      </c>
      <c r="B124" s="189" t="s">
        <v>1379</v>
      </c>
      <c r="C124" s="423" t="s">
        <v>1380</v>
      </c>
      <c r="D124" s="423" t="s">
        <v>79</v>
      </c>
      <c r="E124" s="113" t="s">
        <v>1116</v>
      </c>
      <c r="F124" s="113" t="s">
        <v>1115</v>
      </c>
      <c r="G124" s="113" t="s">
        <v>1117</v>
      </c>
      <c r="H124" s="425">
        <v>6958429.0999999996</v>
      </c>
      <c r="I124" s="426">
        <v>94.949600000000004</v>
      </c>
      <c r="J124" s="427">
        <v>6.8720932394616963E-3</v>
      </c>
      <c r="K124" s="427">
        <v>1.9807658846855203E-2</v>
      </c>
      <c r="L124" s="427">
        <v>0.1914465353151853</v>
      </c>
      <c r="M124" s="287"/>
      <c r="N124" s="287"/>
      <c r="O124" s="287"/>
      <c r="P124" s="164"/>
      <c r="Q124" s="193"/>
      <c r="R124" s="76"/>
      <c r="S124" s="76"/>
    </row>
    <row r="125" spans="1:19" s="261" customFormat="1" ht="12.75" customHeight="1">
      <c r="A125" s="112" t="s">
        <v>1575</v>
      </c>
      <c r="B125" s="189">
        <v>37884602446</v>
      </c>
      <c r="C125" s="423" t="s">
        <v>1228</v>
      </c>
      <c r="D125" s="423" t="s">
        <v>79</v>
      </c>
      <c r="E125" s="113" t="s">
        <v>1116</v>
      </c>
      <c r="F125" s="113" t="s">
        <v>1115</v>
      </c>
      <c r="G125" s="113" t="s">
        <v>1117</v>
      </c>
      <c r="H125" s="425">
        <v>34498816.659999996</v>
      </c>
      <c r="I125" s="426">
        <v>21.895800000000001</v>
      </c>
      <c r="J125" s="427">
        <v>4.763497019231866E-2</v>
      </c>
      <c r="K125" s="427">
        <v>1.8883201489064749E-2</v>
      </c>
      <c r="L125" s="427">
        <v>0.11391760972826415</v>
      </c>
      <c r="M125" s="287"/>
      <c r="N125" s="287"/>
      <c r="O125" s="287"/>
      <c r="P125" s="164"/>
      <c r="Q125" s="193"/>
      <c r="R125" s="76"/>
      <c r="S125" s="76"/>
    </row>
    <row r="126" spans="1:19" s="261" customFormat="1" ht="12.75" customHeight="1">
      <c r="A126" s="112" t="s">
        <v>1356</v>
      </c>
      <c r="B126" s="189">
        <v>94465089647</v>
      </c>
      <c r="C126" s="423" t="s">
        <v>1229</v>
      </c>
      <c r="D126" s="423" t="s">
        <v>79</v>
      </c>
      <c r="E126" s="113" t="s">
        <v>1118</v>
      </c>
      <c r="F126" s="113" t="s">
        <v>1115</v>
      </c>
      <c r="G126" s="113" t="s">
        <v>1117</v>
      </c>
      <c r="H126" s="425">
        <v>96288277.719999999</v>
      </c>
      <c r="I126" s="426">
        <v>195.50839999999999</v>
      </c>
      <c r="J126" s="427">
        <v>-9.8239733734108992E-3</v>
      </c>
      <c r="K126" s="427">
        <v>4.8864681274500832E-3</v>
      </c>
      <c r="L126" s="427">
        <v>9.4121499873554004E-3</v>
      </c>
      <c r="M126" s="287"/>
      <c r="N126" s="287"/>
      <c r="O126" s="287"/>
      <c r="P126" s="164"/>
      <c r="Q126" s="193"/>
      <c r="R126" s="76"/>
      <c r="S126" s="76"/>
    </row>
    <row r="127" spans="1:19" s="261" customFormat="1" ht="12.75" customHeight="1">
      <c r="A127" s="112" t="s">
        <v>1440</v>
      </c>
      <c r="B127" s="189">
        <v>35313366580</v>
      </c>
      <c r="C127" s="423" t="s">
        <v>1454</v>
      </c>
      <c r="D127" s="423" t="s">
        <v>79</v>
      </c>
      <c r="E127" s="113" t="s">
        <v>1120</v>
      </c>
      <c r="F127" s="113" t="s">
        <v>1115</v>
      </c>
      <c r="G127" s="113" t="s">
        <v>1117</v>
      </c>
      <c r="H127" s="425">
        <v>225077527.30000001</v>
      </c>
      <c r="I127" s="426">
        <v>148.87979999999999</v>
      </c>
      <c r="J127" s="427">
        <v>-2.2113571250268138E-2</v>
      </c>
      <c r="K127" s="427">
        <v>1.9800034458250515E-3</v>
      </c>
      <c r="L127" s="427">
        <v>3.1268937050836776E-3</v>
      </c>
      <c r="M127" s="287"/>
      <c r="N127" s="287"/>
      <c r="O127" s="287"/>
      <c r="P127" s="164"/>
      <c r="Q127" s="193"/>
      <c r="R127" s="76"/>
      <c r="S127" s="76"/>
    </row>
    <row r="128" spans="1:19" s="261" customFormat="1" ht="12.75" customHeight="1">
      <c r="A128" s="112" t="s">
        <v>1230</v>
      </c>
      <c r="B128" s="189">
        <v>41002460007</v>
      </c>
      <c r="C128" s="423" t="s">
        <v>1231</v>
      </c>
      <c r="D128" s="423" t="s">
        <v>79</v>
      </c>
      <c r="E128" s="113" t="s">
        <v>1116</v>
      </c>
      <c r="F128" s="113" t="s">
        <v>1115</v>
      </c>
      <c r="G128" s="113" t="s">
        <v>1117</v>
      </c>
      <c r="H128" s="425">
        <v>51145115.119999997</v>
      </c>
      <c r="I128" s="426">
        <v>194.79300000000001</v>
      </c>
      <c r="J128" s="427">
        <v>2.2456243594257019E-2</v>
      </c>
      <c r="K128" s="427">
        <v>2.3067643062611554E-2</v>
      </c>
      <c r="L128" s="427">
        <v>0.10077509659746875</v>
      </c>
      <c r="M128" s="287"/>
      <c r="N128" s="287"/>
      <c r="O128" s="287"/>
      <c r="P128" s="164"/>
      <c r="Q128" s="193"/>
      <c r="R128" s="76"/>
      <c r="S128" s="76"/>
    </row>
    <row r="129" spans="1:19" s="261" customFormat="1" ht="12.75" customHeight="1">
      <c r="A129" s="112" t="s">
        <v>1232</v>
      </c>
      <c r="B129" s="189">
        <v>58320210450</v>
      </c>
      <c r="C129" s="423" t="s">
        <v>1233</v>
      </c>
      <c r="D129" s="423" t="s">
        <v>79</v>
      </c>
      <c r="E129" s="113" t="s">
        <v>1130</v>
      </c>
      <c r="F129" s="113" t="s">
        <v>1115</v>
      </c>
      <c r="G129" s="113" t="s">
        <v>1117</v>
      </c>
      <c r="H129" s="425">
        <v>3216058.79</v>
      </c>
      <c r="I129" s="426">
        <v>127.7037</v>
      </c>
      <c r="J129" s="427">
        <v>5.8395109625135611E-3</v>
      </c>
      <c r="K129" s="427">
        <v>8.3755122667656945E-3</v>
      </c>
      <c r="L129" s="427">
        <v>3.4770393036988478E-2</v>
      </c>
      <c r="M129" s="287"/>
      <c r="N129" s="287"/>
      <c r="O129" s="287"/>
      <c r="P129" s="164"/>
      <c r="Q129" s="193"/>
      <c r="R129" s="76"/>
      <c r="S129" s="76"/>
    </row>
    <row r="130" spans="1:19" s="261" customFormat="1" ht="12.75" customHeight="1">
      <c r="A130" s="112" t="s">
        <v>1234</v>
      </c>
      <c r="B130" s="189">
        <v>31982273976</v>
      </c>
      <c r="C130" s="423" t="s">
        <v>1235</v>
      </c>
      <c r="D130" s="423" t="s">
        <v>79</v>
      </c>
      <c r="E130" s="113" t="s">
        <v>1130</v>
      </c>
      <c r="F130" s="113" t="s">
        <v>1115</v>
      </c>
      <c r="G130" s="113" t="s">
        <v>1117</v>
      </c>
      <c r="H130" s="425">
        <v>5366314.6900000004</v>
      </c>
      <c r="I130" s="426">
        <v>143.61150000000001</v>
      </c>
      <c r="J130" s="427">
        <v>4.6429464443378476E-2</v>
      </c>
      <c r="K130" s="427">
        <v>1.1882323845465059E-2</v>
      </c>
      <c r="L130" s="427">
        <v>6.0523263538437178E-2</v>
      </c>
      <c r="M130" s="287"/>
      <c r="N130" s="287"/>
      <c r="O130" s="287"/>
      <c r="P130" s="164"/>
      <c r="Q130" s="193"/>
      <c r="R130" s="76"/>
      <c r="S130" s="76"/>
    </row>
    <row r="131" spans="1:19" s="1066" customFormat="1" ht="12.75" customHeight="1">
      <c r="A131" s="112" t="s">
        <v>1236</v>
      </c>
      <c r="B131" s="189" t="s">
        <v>1237</v>
      </c>
      <c r="C131" s="423" t="s">
        <v>1238</v>
      </c>
      <c r="D131" s="423" t="s">
        <v>79</v>
      </c>
      <c r="E131" s="113" t="s">
        <v>1130</v>
      </c>
      <c r="F131" s="113" t="s">
        <v>1115</v>
      </c>
      <c r="G131" s="113" t="s">
        <v>1117</v>
      </c>
      <c r="H131" s="425">
        <v>6164955.3099999996</v>
      </c>
      <c r="I131" s="426">
        <v>160.4359</v>
      </c>
      <c r="J131" s="427">
        <v>4.5411700992213033E-2</v>
      </c>
      <c r="K131" s="427">
        <v>1.659711335816394E-2</v>
      </c>
      <c r="L131" s="427">
        <v>8.6423034655235043E-2</v>
      </c>
      <c r="M131" s="287"/>
      <c r="N131" s="287"/>
      <c r="O131" s="287"/>
      <c r="P131" s="164"/>
      <c r="Q131" s="193"/>
      <c r="R131" s="76"/>
      <c r="S131" s="76"/>
    </row>
    <row r="132" spans="1:19" s="1066" customFormat="1" ht="12.75" customHeight="1">
      <c r="A132" s="112" t="s">
        <v>1239</v>
      </c>
      <c r="B132" s="189">
        <v>40820433166</v>
      </c>
      <c r="C132" s="423" t="s">
        <v>1240</v>
      </c>
      <c r="D132" s="423" t="s">
        <v>79</v>
      </c>
      <c r="E132" s="113" t="s">
        <v>1130</v>
      </c>
      <c r="F132" s="113" t="s">
        <v>1115</v>
      </c>
      <c r="G132" s="113" t="s">
        <v>1117</v>
      </c>
      <c r="H132" s="425">
        <v>3765854.63</v>
      </c>
      <c r="I132" s="426">
        <v>161.46960000000001</v>
      </c>
      <c r="J132" s="427">
        <v>0.17671479437850968</v>
      </c>
      <c r="K132" s="427">
        <v>1.8460630189450544E-2</v>
      </c>
      <c r="L132" s="427">
        <v>9.1708657699801854E-2</v>
      </c>
      <c r="M132" s="287"/>
      <c r="N132" s="287"/>
      <c r="O132" s="287"/>
      <c r="P132" s="164"/>
      <c r="Q132" s="193"/>
      <c r="R132" s="76"/>
      <c r="S132" s="76"/>
    </row>
    <row r="133" spans="1:19" s="1066" customFormat="1" ht="12.75" customHeight="1">
      <c r="A133" s="112" t="s">
        <v>1354</v>
      </c>
      <c r="B133" s="189" t="s">
        <v>1241</v>
      </c>
      <c r="C133" s="423" t="s">
        <v>1242</v>
      </c>
      <c r="D133" s="423" t="s">
        <v>79</v>
      </c>
      <c r="E133" s="113" t="s">
        <v>1118</v>
      </c>
      <c r="F133" s="113" t="s">
        <v>1115</v>
      </c>
      <c r="G133" s="113" t="s">
        <v>1117</v>
      </c>
      <c r="H133" s="425">
        <v>18591426.399999999</v>
      </c>
      <c r="I133" s="426">
        <v>108.19450000000001</v>
      </c>
      <c r="J133" s="427">
        <v>7.3798877112491335E-2</v>
      </c>
      <c r="K133" s="427">
        <v>1.0243946164893103E-2</v>
      </c>
      <c r="L133" s="427">
        <v>5.0478235970420338E-2</v>
      </c>
      <c r="M133" s="287"/>
      <c r="N133" s="287"/>
      <c r="O133" s="287"/>
      <c r="P133" s="164"/>
      <c r="Q133" s="193"/>
      <c r="R133" s="76"/>
      <c r="S133" s="76"/>
    </row>
    <row r="134" spans="1:19" s="1066" customFormat="1" ht="12.75" customHeight="1">
      <c r="A134" s="112" t="s">
        <v>1244</v>
      </c>
      <c r="B134" s="189" t="s">
        <v>1245</v>
      </c>
      <c r="C134" s="423" t="s">
        <v>1246</v>
      </c>
      <c r="D134" s="423" t="s">
        <v>79</v>
      </c>
      <c r="E134" s="113" t="s">
        <v>1130</v>
      </c>
      <c r="F134" s="113" t="s">
        <v>1115</v>
      </c>
      <c r="G134" s="113" t="s">
        <v>1117</v>
      </c>
      <c r="H134" s="425">
        <v>12462154.119999999</v>
      </c>
      <c r="I134" s="426">
        <v>128.9718</v>
      </c>
      <c r="J134" s="427">
        <v>2.4981483653090608E-2</v>
      </c>
      <c r="K134" s="427">
        <v>1.3665469127137619E-2</v>
      </c>
      <c r="L134" s="427">
        <v>7.4434603154819756E-2</v>
      </c>
      <c r="M134" s="287"/>
      <c r="N134" s="287"/>
      <c r="O134" s="287"/>
      <c r="P134" s="164"/>
      <c r="Q134" s="193"/>
      <c r="R134" s="76"/>
      <c r="S134" s="76"/>
    </row>
    <row r="135" spans="1:19" s="261" customFormat="1" ht="12.75" customHeight="1">
      <c r="A135" s="112" t="s">
        <v>1467</v>
      </c>
      <c r="B135" s="189" t="s">
        <v>1468</v>
      </c>
      <c r="C135" s="423" t="s">
        <v>1469</v>
      </c>
      <c r="D135" s="423" t="s">
        <v>79</v>
      </c>
      <c r="E135" s="113" t="s">
        <v>1130</v>
      </c>
      <c r="F135" s="113" t="s">
        <v>1115</v>
      </c>
      <c r="G135" s="113" t="s">
        <v>1117</v>
      </c>
      <c r="H135" s="425">
        <v>23785897.559999999</v>
      </c>
      <c r="I135" s="426">
        <v>102.25</v>
      </c>
      <c r="J135" s="427">
        <v>2.4602383471796774E-3</v>
      </c>
      <c r="K135" s="427">
        <v>2.5777769933648109E-3</v>
      </c>
      <c r="L135" s="427">
        <v>3.5932780956795529E-3</v>
      </c>
      <c r="M135" s="287"/>
      <c r="N135" s="287"/>
      <c r="O135" s="287"/>
      <c r="P135" s="164"/>
      <c r="Q135" s="193"/>
      <c r="R135" s="76"/>
      <c r="S135" s="76"/>
    </row>
    <row r="136" spans="1:19" s="261" customFormat="1" ht="12.75" customHeight="1">
      <c r="A136" s="112" t="s">
        <v>1512</v>
      </c>
      <c r="B136" s="189" t="s">
        <v>1559</v>
      </c>
      <c r="C136" s="423" t="s">
        <v>1556</v>
      </c>
      <c r="D136" s="423" t="s">
        <v>79</v>
      </c>
      <c r="E136" s="113" t="s">
        <v>1130</v>
      </c>
      <c r="F136" s="113" t="s">
        <v>1115</v>
      </c>
      <c r="G136" s="113" t="s">
        <v>1117</v>
      </c>
      <c r="H136" s="425">
        <v>25421511.370000001</v>
      </c>
      <c r="I136" s="426">
        <v>101.889</v>
      </c>
      <c r="J136" s="427">
        <v>1.7477524211282347E-3</v>
      </c>
      <c r="K136" s="427">
        <v>2.6027188325650208E-3</v>
      </c>
      <c r="L136" s="427">
        <v>-2.159556117250494E-4</v>
      </c>
      <c r="M136" s="287"/>
      <c r="N136" s="287"/>
      <c r="O136" s="287"/>
      <c r="P136" s="164"/>
      <c r="Q136" s="193"/>
      <c r="R136" s="76"/>
      <c r="S136" s="76"/>
    </row>
    <row r="137" spans="1:19" s="261" customFormat="1" ht="12.75" customHeight="1">
      <c r="A137" s="112" t="s">
        <v>1441</v>
      </c>
      <c r="B137" s="189" t="s">
        <v>1442</v>
      </c>
      <c r="C137" s="423" t="s">
        <v>1443</v>
      </c>
      <c r="D137" s="423" t="s">
        <v>79</v>
      </c>
      <c r="E137" s="113" t="s">
        <v>1130</v>
      </c>
      <c r="F137" s="113" t="s">
        <v>1115</v>
      </c>
      <c r="G137" s="113" t="s">
        <v>1142</v>
      </c>
      <c r="H137" s="425">
        <v>4610556.47</v>
      </c>
      <c r="I137" s="426">
        <v>101.4127</v>
      </c>
      <c r="J137" s="427">
        <v>-6.3160583882094778E-3</v>
      </c>
      <c r="K137" s="427">
        <v>1.5023381554731596E-2</v>
      </c>
      <c r="L137" s="427">
        <v>8.1684741015830564E-2</v>
      </c>
      <c r="M137" s="287"/>
      <c r="N137" s="287"/>
      <c r="O137" s="287"/>
      <c r="P137" s="164"/>
      <c r="Q137" s="193"/>
      <c r="R137" s="76"/>
      <c r="S137" s="76"/>
    </row>
    <row r="138" spans="1:19" s="261" customFormat="1" ht="12.75" customHeight="1">
      <c r="A138" s="112" t="s">
        <v>1600</v>
      </c>
      <c r="B138" s="189" t="s">
        <v>1601</v>
      </c>
      <c r="C138" s="423" t="s">
        <v>1602</v>
      </c>
      <c r="D138" s="423" t="s">
        <v>79</v>
      </c>
      <c r="E138" s="113" t="s">
        <v>1130</v>
      </c>
      <c r="F138" s="113" t="s">
        <v>1115</v>
      </c>
      <c r="G138" s="113" t="s">
        <v>1142</v>
      </c>
      <c r="H138" s="425">
        <v>8468756.9299999997</v>
      </c>
      <c r="I138" s="426">
        <v>100.0689</v>
      </c>
      <c r="J138" s="427">
        <v>-6.181448344692142E-3</v>
      </c>
      <c r="K138" s="427">
        <v>1.5160733423872808E-2</v>
      </c>
      <c r="L138" s="427" t="s">
        <v>1115</v>
      </c>
      <c r="M138" s="287"/>
      <c r="N138" s="287"/>
      <c r="O138" s="287"/>
      <c r="P138" s="164"/>
      <c r="Q138" s="193"/>
      <c r="R138" s="76"/>
      <c r="S138" s="76"/>
    </row>
    <row r="139" spans="1:19" s="261" customFormat="1" ht="12.75" customHeight="1">
      <c r="A139" s="112" t="s">
        <v>1353</v>
      </c>
      <c r="B139" s="189" t="s">
        <v>1363</v>
      </c>
      <c r="C139" s="423" t="s">
        <v>1364</v>
      </c>
      <c r="D139" s="423" t="s">
        <v>79</v>
      </c>
      <c r="E139" s="113" t="s">
        <v>1130</v>
      </c>
      <c r="F139" s="113" t="s">
        <v>1115</v>
      </c>
      <c r="G139" s="113" t="s">
        <v>1117</v>
      </c>
      <c r="H139" s="425">
        <v>25370280.02</v>
      </c>
      <c r="I139" s="426">
        <v>104.0549</v>
      </c>
      <c r="J139" s="427">
        <v>-7.3291717178770588E-3</v>
      </c>
      <c r="K139" s="427">
        <v>4.0323436610476548E-3</v>
      </c>
      <c r="L139" s="427">
        <v>2.2519144989872064E-3</v>
      </c>
      <c r="M139" s="287"/>
      <c r="N139" s="287"/>
      <c r="O139" s="287"/>
      <c r="P139" s="164"/>
      <c r="Q139" s="193"/>
      <c r="R139" s="76"/>
      <c r="S139" s="76"/>
    </row>
    <row r="140" spans="1:19" s="261" customFormat="1" ht="12.75" customHeight="1">
      <c r="A140" s="112" t="s">
        <v>1444</v>
      </c>
      <c r="B140" s="189" t="s">
        <v>1445</v>
      </c>
      <c r="C140" s="423" t="s">
        <v>1446</v>
      </c>
      <c r="D140" s="423" t="s">
        <v>79</v>
      </c>
      <c r="E140" s="113" t="s">
        <v>1130</v>
      </c>
      <c r="F140" s="113" t="s">
        <v>1115</v>
      </c>
      <c r="G140" s="113" t="s">
        <v>1117</v>
      </c>
      <c r="H140" s="425">
        <v>24215857.25</v>
      </c>
      <c r="I140" s="426">
        <v>105.0891</v>
      </c>
      <c r="J140" s="427">
        <v>1.3375063335767656E-3</v>
      </c>
      <c r="K140" s="427">
        <v>4.3494466425826328E-3</v>
      </c>
      <c r="L140" s="427">
        <v>1.3663825750864778E-3</v>
      </c>
      <c r="M140" s="287"/>
      <c r="N140" s="287"/>
      <c r="O140" s="287"/>
      <c r="P140" s="164"/>
      <c r="Q140" s="193"/>
      <c r="R140" s="76"/>
      <c r="S140" s="76"/>
    </row>
    <row r="141" spans="1:19" s="261" customFormat="1" ht="12.75" customHeight="1">
      <c r="A141" s="112" t="s">
        <v>1576</v>
      </c>
      <c r="B141" s="189" t="s">
        <v>1603</v>
      </c>
      <c r="C141" s="423" t="s">
        <v>1604</v>
      </c>
      <c r="D141" s="423" t="s">
        <v>79</v>
      </c>
      <c r="E141" s="113" t="s">
        <v>1130</v>
      </c>
      <c r="F141" s="113" t="s">
        <v>1115</v>
      </c>
      <c r="G141" s="113" t="s">
        <v>1117</v>
      </c>
      <c r="H141" s="425">
        <v>23761981.620000001</v>
      </c>
      <c r="I141" s="426">
        <v>102.1161</v>
      </c>
      <c r="J141" s="427">
        <v>4.117249008455337E-3</v>
      </c>
      <c r="K141" s="427">
        <v>7.3402912046718338E-3</v>
      </c>
      <c r="L141" s="427" t="s">
        <v>1115</v>
      </c>
      <c r="M141" s="287"/>
      <c r="N141" s="287"/>
      <c r="O141" s="287"/>
      <c r="P141" s="164"/>
      <c r="Q141" s="193"/>
      <c r="R141" s="76"/>
      <c r="S141" s="76"/>
    </row>
    <row r="142" spans="1:19" s="261" customFormat="1" ht="12.75" customHeight="1">
      <c r="A142" s="133" t="s">
        <v>1605</v>
      </c>
      <c r="B142" s="189" t="s">
        <v>1606</v>
      </c>
      <c r="C142" s="423" t="s">
        <v>1607</v>
      </c>
      <c r="D142" s="423" t="s">
        <v>79</v>
      </c>
      <c r="E142" s="113" t="s">
        <v>1130</v>
      </c>
      <c r="F142" s="113" t="s">
        <v>1115</v>
      </c>
      <c r="G142" s="113" t="s">
        <v>1117</v>
      </c>
      <c r="H142" s="425">
        <v>26069142.920000002</v>
      </c>
      <c r="I142" s="426">
        <v>100.8891</v>
      </c>
      <c r="J142" s="427">
        <v>6.6328761348670717E-3</v>
      </c>
      <c r="K142" s="427">
        <v>6.6321175282664235E-3</v>
      </c>
      <c r="L142" s="427" t="s">
        <v>1115</v>
      </c>
      <c r="M142" s="287"/>
      <c r="N142" s="287"/>
      <c r="O142" s="287"/>
      <c r="P142" s="164"/>
      <c r="Q142" s="193"/>
      <c r="R142" s="76"/>
      <c r="S142" s="76"/>
    </row>
    <row r="143" spans="1:19" s="261" customFormat="1" ht="12.75" customHeight="1">
      <c r="A143" s="112" t="s">
        <v>1470</v>
      </c>
      <c r="B143" s="189" t="s">
        <v>1471</v>
      </c>
      <c r="C143" s="423" t="s">
        <v>1472</v>
      </c>
      <c r="D143" s="423" t="s">
        <v>79</v>
      </c>
      <c r="E143" s="113" t="s">
        <v>1130</v>
      </c>
      <c r="F143" s="113" t="s">
        <v>1115</v>
      </c>
      <c r="G143" s="113" t="s">
        <v>1117</v>
      </c>
      <c r="H143" s="425">
        <v>9221379.3800000008</v>
      </c>
      <c r="I143" s="426">
        <v>104.4105</v>
      </c>
      <c r="J143" s="427">
        <v>6.1615547097249035E-3</v>
      </c>
      <c r="K143" s="427">
        <v>6.161638452324425E-3</v>
      </c>
      <c r="L143" s="427">
        <v>8.2805588035568256E-3</v>
      </c>
      <c r="M143" s="287"/>
      <c r="N143" s="287"/>
      <c r="O143" s="287"/>
      <c r="P143" s="164"/>
      <c r="Q143" s="193"/>
      <c r="R143" s="76"/>
      <c r="S143" s="76"/>
    </row>
    <row r="144" spans="1:19" s="1066" customFormat="1" ht="12.75" customHeight="1">
      <c r="A144" s="112" t="s">
        <v>1247</v>
      </c>
      <c r="B144" s="189" t="s">
        <v>1248</v>
      </c>
      <c r="C144" s="423" t="s">
        <v>1249</v>
      </c>
      <c r="D144" s="423" t="s">
        <v>79</v>
      </c>
      <c r="E144" s="113" t="s">
        <v>1130</v>
      </c>
      <c r="F144" s="113" t="s">
        <v>1115</v>
      </c>
      <c r="G144" s="113" t="s">
        <v>1117</v>
      </c>
      <c r="H144" s="425">
        <v>21163796.199999999</v>
      </c>
      <c r="I144" s="426">
        <v>105.94889999999999</v>
      </c>
      <c r="J144" s="427">
        <v>-3.864348354025271E-3</v>
      </c>
      <c r="K144" s="427">
        <v>4.3549357992973547E-3</v>
      </c>
      <c r="L144" s="427">
        <v>3.2635230567958473E-2</v>
      </c>
      <c r="M144" s="287"/>
      <c r="N144" s="287"/>
      <c r="O144" s="287"/>
      <c r="P144" s="164"/>
      <c r="Q144" s="193"/>
      <c r="R144" s="76"/>
      <c r="S144" s="76"/>
    </row>
    <row r="145" spans="1:19" s="1066" customFormat="1" ht="12.75" customHeight="1">
      <c r="A145" s="112" t="s">
        <v>1617</v>
      </c>
      <c r="B145" s="189" t="s">
        <v>1618</v>
      </c>
      <c r="C145" s="423" t="s">
        <v>1619</v>
      </c>
      <c r="D145" s="423" t="s">
        <v>79</v>
      </c>
      <c r="E145" s="113" t="s">
        <v>1130</v>
      </c>
      <c r="F145" s="113" t="s">
        <v>1115</v>
      </c>
      <c r="G145" s="113" t="s">
        <v>1117</v>
      </c>
      <c r="H145" s="425">
        <v>992330.87</v>
      </c>
      <c r="I145" s="426">
        <v>99.627399999999994</v>
      </c>
      <c r="J145" s="427" t="s">
        <v>1115</v>
      </c>
      <c r="K145" s="427" t="s">
        <v>1115</v>
      </c>
      <c r="L145" s="427" t="s">
        <v>1115</v>
      </c>
      <c r="M145" s="287"/>
      <c r="N145" s="287"/>
      <c r="O145" s="287"/>
      <c r="P145" s="164"/>
      <c r="Q145" s="193"/>
      <c r="R145" s="76"/>
      <c r="S145" s="76"/>
    </row>
    <row r="146" spans="1:19" s="261" customFormat="1" ht="12.75" customHeight="1">
      <c r="A146" s="112" t="s">
        <v>1620</v>
      </c>
      <c r="B146" s="189">
        <v>84643903663</v>
      </c>
      <c r="C146" s="423" t="s">
        <v>1243</v>
      </c>
      <c r="D146" s="423" t="s">
        <v>79</v>
      </c>
      <c r="E146" s="113" t="s">
        <v>1118</v>
      </c>
      <c r="F146" s="113" t="s">
        <v>1115</v>
      </c>
      <c r="G146" s="113" t="s">
        <v>1117</v>
      </c>
      <c r="H146" s="425">
        <v>51873523.859999999</v>
      </c>
      <c r="I146" s="426">
        <v>29.8415</v>
      </c>
      <c r="J146" s="427">
        <v>2.5903165406776063E-2</v>
      </c>
      <c r="K146" s="427">
        <v>1.0524640458912327E-2</v>
      </c>
      <c r="L146" s="427">
        <v>-0.82777663909311916</v>
      </c>
      <c r="M146" s="287"/>
      <c r="N146" s="287"/>
      <c r="O146" s="287"/>
      <c r="P146" s="164"/>
      <c r="Q146" s="193"/>
      <c r="R146" s="76"/>
      <c r="S146" s="76"/>
    </row>
    <row r="147" spans="1:19" s="1066" customFormat="1" ht="12.75" customHeight="1">
      <c r="A147" s="112" t="s">
        <v>1608</v>
      </c>
      <c r="B147" s="189">
        <v>12916294683</v>
      </c>
      <c r="C147" s="423" t="s">
        <v>1119</v>
      </c>
      <c r="D147" s="423" t="s">
        <v>79</v>
      </c>
      <c r="E147" s="113" t="s">
        <v>1120</v>
      </c>
      <c r="F147" s="113" t="s">
        <v>1115</v>
      </c>
      <c r="G147" s="113" t="s">
        <v>1117</v>
      </c>
      <c r="H147" s="425">
        <v>11338187.59</v>
      </c>
      <c r="I147" s="426">
        <v>16.306899999999999</v>
      </c>
      <c r="J147" s="427">
        <v>-0.11502236490293527</v>
      </c>
      <c r="K147" s="427">
        <v>2.0893632972609488E-3</v>
      </c>
      <c r="L147" s="427">
        <v>7.6178970941993551E-3</v>
      </c>
      <c r="M147" s="287"/>
      <c r="N147" s="287"/>
      <c r="O147" s="287"/>
      <c r="P147" s="164"/>
      <c r="Q147" s="193"/>
      <c r="R147" s="76"/>
      <c r="S147" s="76"/>
    </row>
    <row r="148" spans="1:19" s="1066" customFormat="1" ht="12.75" customHeight="1">
      <c r="A148" s="112" t="s">
        <v>1250</v>
      </c>
      <c r="B148" s="189">
        <v>88183360964</v>
      </c>
      <c r="C148" s="423" t="s">
        <v>1251</v>
      </c>
      <c r="D148" s="423" t="s">
        <v>79</v>
      </c>
      <c r="E148" s="113" t="s">
        <v>1116</v>
      </c>
      <c r="F148" s="113" t="s">
        <v>1115</v>
      </c>
      <c r="G148" s="113" t="s">
        <v>1142</v>
      </c>
      <c r="H148" s="425">
        <v>46749819.210000001</v>
      </c>
      <c r="I148" s="426">
        <v>368.40679999999998</v>
      </c>
      <c r="J148" s="427">
        <v>3.6868199091694587E-2</v>
      </c>
      <c r="K148" s="427">
        <v>4.0346817356796905E-2</v>
      </c>
      <c r="L148" s="427">
        <v>0.17574949766860515</v>
      </c>
      <c r="M148" s="287"/>
      <c r="N148" s="287"/>
      <c r="O148" s="287"/>
      <c r="P148" s="164"/>
      <c r="Q148" s="193"/>
      <c r="R148" s="76"/>
      <c r="S148" s="76"/>
    </row>
    <row r="149" spans="1:19" ht="18.75" customHeight="1">
      <c r="A149" s="564" t="s">
        <v>396</v>
      </c>
      <c r="B149" s="565"/>
      <c r="C149" s="565"/>
      <c r="D149" s="565"/>
      <c r="E149" s="566"/>
      <c r="F149" s="566"/>
      <c r="G149" s="566"/>
      <c r="H149" s="567">
        <f>SUM(H11:H148)</f>
        <v>2673372684.8699989</v>
      </c>
      <c r="I149" s="567"/>
      <c r="J149" s="568">
        <v>2.354528546097856E-2</v>
      </c>
      <c r="K149" s="568"/>
      <c r="L149" s="568"/>
      <c r="M149" s="287"/>
      <c r="N149" s="287"/>
      <c r="O149" s="287"/>
      <c r="P149" s="164"/>
    </row>
    <row r="150" spans="1:19" ht="12.75" customHeight="1">
      <c r="A150" s="21" t="s">
        <v>298</v>
      </c>
      <c r="M150" s="164"/>
      <c r="N150" s="164"/>
      <c r="O150" s="164"/>
      <c r="P150" s="164"/>
    </row>
    <row r="151" spans="1:19" s="261" customFormat="1" ht="12.75" customHeight="1">
      <c r="A151" s="21"/>
      <c r="F151" s="222"/>
      <c r="G151" s="222"/>
      <c r="M151" s="164"/>
      <c r="N151" s="164"/>
      <c r="O151" s="164"/>
      <c r="P151" s="164"/>
    </row>
    <row r="152" spans="1:19" ht="12.75" customHeight="1">
      <c r="A152" s="45" t="s">
        <v>401</v>
      </c>
      <c r="C152" s="221"/>
      <c r="F152" s="222"/>
      <c r="G152" s="222"/>
      <c r="M152" s="164"/>
      <c r="N152" s="164"/>
      <c r="O152" s="164"/>
      <c r="P152" s="164"/>
    </row>
    <row r="153" spans="1:19" ht="12.75" customHeight="1">
      <c r="A153" s="46" t="s">
        <v>445</v>
      </c>
      <c r="F153" s="222"/>
      <c r="G153" s="222"/>
      <c r="M153" s="164"/>
      <c r="N153" s="164"/>
      <c r="O153" s="164"/>
      <c r="P153" s="164"/>
    </row>
    <row r="154" spans="1:19" ht="12.75" customHeight="1">
      <c r="A154" s="33" t="s">
        <v>109</v>
      </c>
      <c r="M154" s="164"/>
      <c r="N154" s="164"/>
      <c r="O154" s="164"/>
      <c r="P154" s="164"/>
    </row>
    <row r="155" spans="1:19" ht="12.75" customHeight="1">
      <c r="A155" s="525" t="s">
        <v>110</v>
      </c>
      <c r="H155" s="132"/>
    </row>
    <row r="156" spans="1:19" ht="12.75" customHeight="1">
      <c r="A156" s="525" t="s">
        <v>446</v>
      </c>
      <c r="H156" s="76"/>
    </row>
    <row r="157" spans="1:19" ht="12.75" customHeight="1">
      <c r="A157" s="32" t="s">
        <v>1271</v>
      </c>
      <c r="B157" s="48"/>
      <c r="C157" s="48"/>
      <c r="D157" s="48"/>
      <c r="E157" s="48"/>
      <c r="F157" s="48"/>
      <c r="G157" s="48"/>
      <c r="H157" s="48"/>
      <c r="I157" s="48"/>
      <c r="J157" s="48"/>
    </row>
    <row r="158" spans="1:19" s="261" customFormat="1" ht="12.75" customHeight="1">
      <c r="A158" s="33"/>
      <c r="B158" s="48"/>
      <c r="C158" s="48"/>
      <c r="D158" s="48"/>
      <c r="E158" s="48"/>
      <c r="F158" s="48"/>
      <c r="G158" s="48"/>
      <c r="H158" s="48"/>
      <c r="I158" s="48"/>
      <c r="J158" s="48"/>
    </row>
    <row r="159" spans="1:19" s="261" customFormat="1">
      <c r="A159" s="603" t="s">
        <v>390</v>
      </c>
      <c r="B159" s="604"/>
      <c r="C159" s="604"/>
      <c r="D159" s="587"/>
      <c r="E159" s="933"/>
      <c r="F159" s="933"/>
      <c r="G159" s="933"/>
      <c r="H159" s="933"/>
      <c r="I159" s="933"/>
      <c r="J159" s="933"/>
      <c r="K159" s="933"/>
      <c r="L159" s="933"/>
    </row>
    <row r="160" spans="1:19" s="261" customFormat="1">
      <c r="A160" s="587" t="s">
        <v>168</v>
      </c>
      <c r="B160" s="587"/>
      <c r="C160" s="587"/>
      <c r="D160" s="587"/>
      <c r="E160" s="49"/>
      <c r="F160" s="49"/>
      <c r="G160" s="49"/>
      <c r="H160" s="49"/>
      <c r="I160" s="49"/>
      <c r="J160" s="49"/>
    </row>
    <row r="161" spans="1:12" ht="12.75" customHeight="1">
      <c r="A161" s="587" t="s">
        <v>221</v>
      </c>
      <c r="B161" s="587"/>
      <c r="C161" s="587"/>
      <c r="D161" s="587"/>
    </row>
    <row r="162" spans="1:12" ht="12.75" customHeight="1">
      <c r="A162" s="608" t="s">
        <v>81</v>
      </c>
    </row>
    <row r="163" spans="1:12" ht="12.75" customHeight="1">
      <c r="L163" s="34" t="s">
        <v>1032</v>
      </c>
    </row>
    <row r="164" spans="1:12" ht="12.75" customHeight="1"/>
    <row r="165" spans="1:12" ht="12.75" customHeight="1"/>
    <row r="166" spans="1:12" ht="12.75" customHeight="1"/>
    <row r="167" spans="1:12" ht="12.75" customHeight="1"/>
    <row r="168" spans="1:12">
      <c r="A168" s="53"/>
      <c r="B168" s="53"/>
      <c r="C168" s="53"/>
      <c r="D168" s="53"/>
      <c r="E168" s="53"/>
      <c r="F168" s="53"/>
      <c r="G168" s="53"/>
      <c r="H168" s="53"/>
      <c r="I168" s="53"/>
      <c r="J168" s="53"/>
      <c r="K168" s="53"/>
    </row>
    <row r="169" spans="1:12" ht="12.75" customHeight="1"/>
    <row r="170" spans="1:12" ht="12.75" customHeight="1">
      <c r="A170" s="33"/>
    </row>
    <row r="171" spans="1:12" ht="12.75" customHeight="1">
      <c r="A171" s="53"/>
    </row>
    <row r="172" spans="1:12" ht="12.75" customHeight="1">
      <c r="A172" s="33"/>
    </row>
    <row r="173" spans="1:12" ht="12.75" customHeight="1">
      <c r="A173" s="33"/>
    </row>
    <row r="174" spans="1:12" ht="12.75" customHeight="1">
      <c r="A174" s="53"/>
    </row>
    <row r="175" spans="1:12" ht="12.75" customHeight="1"/>
    <row r="176" spans="1:12" ht="12.75" customHeight="1">
      <c r="A176" s="33"/>
    </row>
    <row r="177" spans="1:1" ht="12.75" customHeight="1">
      <c r="A177" s="53"/>
    </row>
    <row r="178" spans="1:1" ht="12.75" customHeight="1">
      <c r="A178" s="56"/>
    </row>
    <row r="179" spans="1:1" ht="12.75" customHeight="1">
      <c r="A179" s="33"/>
    </row>
    <row r="180" spans="1:1" ht="12.75" customHeight="1">
      <c r="A180" s="53"/>
    </row>
    <row r="181" spans="1:1" ht="12.75" customHeight="1"/>
    <row r="182" spans="1:1" ht="12.75" customHeight="1"/>
    <row r="183" spans="1:1" ht="12.75" customHeight="1"/>
    <row r="184" spans="1:1" ht="12.75" customHeight="1"/>
    <row r="185" spans="1:1" ht="12.75" customHeight="1"/>
    <row r="186" spans="1:1" ht="12.75" customHeight="1"/>
    <row r="187" spans="1:1" ht="12.75" customHeight="1"/>
    <row r="188" spans="1:1" ht="12.75" customHeight="1"/>
    <row r="189" spans="1:1" ht="12.75" customHeight="1"/>
    <row r="190" spans="1:1" ht="12.75" customHeight="1"/>
    <row r="191" spans="1:1" ht="12.75" customHeight="1"/>
    <row r="192" spans="1:1"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sheetData>
  <mergeCells count="3">
    <mergeCell ref="K8:L8"/>
    <mergeCell ref="H6:I6"/>
    <mergeCell ref="H7:I7"/>
  </mergeCells>
  <hyperlinks>
    <hyperlink ref="A162" location="'2 Sadržaj'!A1" display="Sadržaj / Contents" xr:uid="{00000000-0004-0000-1700-000000000000}"/>
  </hyperlinks>
  <pageMargins left="0.7" right="0.7" top="0.75" bottom="0.75" header="0.3" footer="0.3"/>
  <pageSetup paperSize="9" scale="38" orientation="portrait" r:id="rId1"/>
  <ignoredErrors>
    <ignoredError sqref="B14:B53 B64:B73 B74:B148 B56:B63 B54:B5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66"/>
  </sheetPr>
  <dimension ref="A1:O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7" width="9.85546875" customWidth="1"/>
    <col min="8" max="9" width="9.85546875" style="1066" customWidth="1"/>
    <col min="10" max="10" width="9.85546875" customWidth="1"/>
    <col min="11" max="15" width="8.85546875" customWidth="1"/>
  </cols>
  <sheetData>
    <row r="1" spans="1:15" ht="12.75" customHeight="1">
      <c r="A1" s="141" t="s">
        <v>669</v>
      </c>
      <c r="O1" s="137" t="str">
        <f>Naslovnica!A20</f>
        <v>Svibanj 2024.</v>
      </c>
    </row>
    <row r="2" spans="1:15" ht="12.75" customHeight="1">
      <c r="A2" s="530" t="s">
        <v>670</v>
      </c>
      <c r="O2" s="524" t="str">
        <f>Naslovnica!A24</f>
        <v>May 2024</v>
      </c>
    </row>
    <row r="3" spans="1:15" ht="12.75" customHeight="1">
      <c r="A3" s="10"/>
      <c r="O3" s="11"/>
    </row>
    <row r="4" spans="1:15" ht="12.75" customHeight="1">
      <c r="A4" s="63"/>
      <c r="B4" s="63"/>
      <c r="C4" s="63"/>
      <c r="D4" s="63"/>
      <c r="E4" s="63"/>
      <c r="F4" s="63"/>
      <c r="G4" s="63"/>
      <c r="H4" s="63"/>
      <c r="I4" s="63"/>
      <c r="J4" s="63"/>
      <c r="K4" s="63"/>
      <c r="L4" s="63"/>
      <c r="M4" s="63"/>
      <c r="N4" s="63"/>
      <c r="O4" s="13" t="s">
        <v>1390</v>
      </c>
    </row>
    <row r="5" spans="1:15" ht="25.5" customHeight="1">
      <c r="A5" s="1229" t="s">
        <v>407</v>
      </c>
      <c r="B5" s="1230" t="s">
        <v>408</v>
      </c>
      <c r="C5" s="1231"/>
      <c r="D5" s="1226" t="s">
        <v>409</v>
      </c>
      <c r="E5" s="1227"/>
      <c r="F5" s="1226" t="s">
        <v>410</v>
      </c>
      <c r="G5" s="1227"/>
      <c r="H5" s="1226" t="s">
        <v>1505</v>
      </c>
      <c r="I5" s="1227"/>
      <c r="J5" s="1226" t="s">
        <v>411</v>
      </c>
      <c r="K5" s="1227"/>
      <c r="L5" s="1226" t="s">
        <v>412</v>
      </c>
      <c r="M5" s="1227"/>
      <c r="N5" s="1226" t="s">
        <v>413</v>
      </c>
      <c r="O5" s="1227"/>
    </row>
    <row r="6" spans="1:15" ht="12.75" customHeight="1">
      <c r="A6" s="1229"/>
      <c r="B6" s="569" t="s">
        <v>31</v>
      </c>
      <c r="C6" s="569" t="s">
        <v>32</v>
      </c>
      <c r="D6" s="569" t="s">
        <v>31</v>
      </c>
      <c r="E6" s="569" t="s">
        <v>32</v>
      </c>
      <c r="F6" s="569" t="s">
        <v>31</v>
      </c>
      <c r="G6" s="569" t="s">
        <v>32</v>
      </c>
      <c r="H6" s="569" t="s">
        <v>31</v>
      </c>
      <c r="I6" s="569" t="s">
        <v>32</v>
      </c>
      <c r="J6" s="569" t="s">
        <v>31</v>
      </c>
      <c r="K6" s="569" t="s">
        <v>32</v>
      </c>
      <c r="L6" s="569" t="s">
        <v>31</v>
      </c>
      <c r="M6" s="569" t="s">
        <v>32</v>
      </c>
      <c r="N6" s="569" t="s">
        <v>31</v>
      </c>
      <c r="O6" s="569" t="s">
        <v>32</v>
      </c>
    </row>
    <row r="7" spans="1:15" ht="12.75" customHeight="1">
      <c r="A7" s="1229"/>
      <c r="B7" s="570" t="s">
        <v>29</v>
      </c>
      <c r="C7" s="570" t="s">
        <v>30</v>
      </c>
      <c r="D7" s="570" t="s">
        <v>29</v>
      </c>
      <c r="E7" s="570" t="s">
        <v>30</v>
      </c>
      <c r="F7" s="570" t="s">
        <v>29</v>
      </c>
      <c r="G7" s="570" t="s">
        <v>30</v>
      </c>
      <c r="H7" s="570" t="s">
        <v>29</v>
      </c>
      <c r="I7" s="570" t="s">
        <v>30</v>
      </c>
      <c r="J7" s="570" t="s">
        <v>29</v>
      </c>
      <c r="K7" s="570" t="s">
        <v>30</v>
      </c>
      <c r="L7" s="570" t="s">
        <v>29</v>
      </c>
      <c r="M7" s="570" t="s">
        <v>30</v>
      </c>
      <c r="N7" s="570" t="s">
        <v>29</v>
      </c>
      <c r="O7" s="570" t="s">
        <v>30</v>
      </c>
    </row>
    <row r="8" spans="1:15" ht="21.75">
      <c r="A8" s="128" t="s">
        <v>1084</v>
      </c>
      <c r="B8" s="924">
        <v>23176.260299999998</v>
      </c>
      <c r="C8" s="925">
        <v>5.2852562710881977E-2</v>
      </c>
      <c r="D8" s="924">
        <v>3423.8299700000007</v>
      </c>
      <c r="E8" s="925">
        <v>2.1673801591145583E-2</v>
      </c>
      <c r="F8" s="924">
        <v>1660.9946600000001</v>
      </c>
      <c r="G8" s="925">
        <v>2.1137595679465829E-2</v>
      </c>
      <c r="H8" s="924">
        <v>1433.66796</v>
      </c>
      <c r="I8" s="925">
        <v>4.431653831600422E-3</v>
      </c>
      <c r="J8" s="924">
        <v>10042.63759</v>
      </c>
      <c r="K8" s="925">
        <v>1.0474955125865076E-2</v>
      </c>
      <c r="L8" s="924">
        <v>5581.7504199999985</v>
      </c>
      <c r="M8" s="925">
        <v>7.7948794956853914E-3</v>
      </c>
      <c r="N8" s="924">
        <v>45319.140899999999</v>
      </c>
      <c r="O8" s="925">
        <v>1.6952047574700185E-2</v>
      </c>
    </row>
    <row r="9" spans="1:15" ht="21.75">
      <c r="A9" s="128" t="s">
        <v>1085</v>
      </c>
      <c r="B9" s="924">
        <v>1278.0749999996328</v>
      </c>
      <c r="C9" s="925">
        <v>2.9146004666978599E-3</v>
      </c>
      <c r="D9" s="924">
        <v>69.675990000044109</v>
      </c>
      <c r="E9" s="925">
        <v>4.4106850987334501E-4</v>
      </c>
      <c r="F9" s="924">
        <v>43.344520000000003</v>
      </c>
      <c r="G9" s="925">
        <v>5.515965588236872E-4</v>
      </c>
      <c r="H9" s="924">
        <v>0</v>
      </c>
      <c r="I9" s="925">
        <v>0</v>
      </c>
      <c r="J9" s="924">
        <v>15736.950309999609</v>
      </c>
      <c r="K9" s="925">
        <v>1.6414397795192607E-2</v>
      </c>
      <c r="L9" s="924">
        <v>3567.0245899998854</v>
      </c>
      <c r="M9" s="925">
        <v>4.9813274949680941E-3</v>
      </c>
      <c r="N9" s="924">
        <v>20695.070409999171</v>
      </c>
      <c r="O9" s="925">
        <v>7.7411842145506341E-3</v>
      </c>
    </row>
    <row r="10" spans="1:15" ht="21.75">
      <c r="A10" s="128" t="s">
        <v>1086</v>
      </c>
      <c r="B10" s="924">
        <v>418119.35678000009</v>
      </c>
      <c r="C10" s="925">
        <v>0.95350497616082575</v>
      </c>
      <c r="D10" s="924">
        <v>155842.70400999999</v>
      </c>
      <c r="E10" s="925">
        <v>0.98652791632067149</v>
      </c>
      <c r="F10" s="924">
        <v>77309.133630000011</v>
      </c>
      <c r="G10" s="925">
        <v>0.9838256849066177</v>
      </c>
      <c r="H10" s="924">
        <v>325771.54066999996</v>
      </c>
      <c r="I10" s="925">
        <v>1.0070021348852476</v>
      </c>
      <c r="J10" s="924">
        <v>944888.49926999956</v>
      </c>
      <c r="K10" s="925">
        <v>0.98556425442006224</v>
      </c>
      <c r="L10" s="924">
        <v>707747.63848999992</v>
      </c>
      <c r="M10" s="925">
        <v>0.98836514359691829</v>
      </c>
      <c r="N10" s="924">
        <v>2629678.8728499999</v>
      </c>
      <c r="O10" s="925">
        <v>0.98365592271713076</v>
      </c>
    </row>
    <row r="11" spans="1:15" ht="22.5">
      <c r="A11" s="128" t="s">
        <v>1087</v>
      </c>
      <c r="B11" s="842">
        <v>141500.26672000001</v>
      </c>
      <c r="C11" s="843">
        <v>0.32268587009377553</v>
      </c>
      <c r="D11" s="842">
        <v>36285.432130000001</v>
      </c>
      <c r="E11" s="843">
        <v>0.22969693691728477</v>
      </c>
      <c r="F11" s="842">
        <v>0</v>
      </c>
      <c r="G11" s="843">
        <v>0</v>
      </c>
      <c r="H11" s="842">
        <v>190649.31109999996</v>
      </c>
      <c r="I11" s="843">
        <v>0.58932177714866119</v>
      </c>
      <c r="J11" s="842">
        <v>418879.02230999997</v>
      </c>
      <c r="K11" s="843">
        <v>0.43691101292279988</v>
      </c>
      <c r="L11" s="842">
        <v>137023.24620000002</v>
      </c>
      <c r="M11" s="843">
        <v>0.1913521049614812</v>
      </c>
      <c r="N11" s="842">
        <v>924337.27846000006</v>
      </c>
      <c r="O11" s="843">
        <v>0.34575698498121388</v>
      </c>
    </row>
    <row r="12" spans="1:15" ht="22.5">
      <c r="A12" s="79" t="s">
        <v>1088</v>
      </c>
      <c r="B12" s="842">
        <v>103900.24394000004</v>
      </c>
      <c r="C12" s="843">
        <v>0.23694047648035726</v>
      </c>
      <c r="D12" s="842">
        <v>5288.146490000001</v>
      </c>
      <c r="E12" s="843">
        <v>3.3475446740473778E-2</v>
      </c>
      <c r="F12" s="842">
        <v>0</v>
      </c>
      <c r="G12" s="843">
        <v>0</v>
      </c>
      <c r="H12" s="842">
        <v>0</v>
      </c>
      <c r="I12" s="843">
        <v>0</v>
      </c>
      <c r="J12" s="842">
        <v>0</v>
      </c>
      <c r="K12" s="843">
        <v>0</v>
      </c>
      <c r="L12" s="842">
        <v>47.8</v>
      </c>
      <c r="M12" s="843">
        <v>6.6752400565728238E-5</v>
      </c>
      <c r="N12" s="842">
        <v>109236.19043000005</v>
      </c>
      <c r="O12" s="843">
        <v>4.0860816429297536E-2</v>
      </c>
    </row>
    <row r="13" spans="1:15" ht="22.5">
      <c r="A13" s="79" t="s">
        <v>1089</v>
      </c>
      <c r="B13" s="842">
        <v>273.87864000000002</v>
      </c>
      <c r="C13" s="843">
        <v>6.2456961599499595E-4</v>
      </c>
      <c r="D13" s="842">
        <v>19897.156609999998</v>
      </c>
      <c r="E13" s="843">
        <v>0.12595456794634308</v>
      </c>
      <c r="F13" s="842">
        <v>0</v>
      </c>
      <c r="G13" s="843">
        <v>0</v>
      </c>
      <c r="H13" s="842">
        <v>0</v>
      </c>
      <c r="I13" s="843">
        <v>0</v>
      </c>
      <c r="J13" s="842">
        <v>303191.45169000002</v>
      </c>
      <c r="K13" s="843">
        <v>0.31624329988379468</v>
      </c>
      <c r="L13" s="842">
        <v>98173.831890000016</v>
      </c>
      <c r="M13" s="843">
        <v>0.13709914124254699</v>
      </c>
      <c r="N13" s="842">
        <v>421536.31883000006</v>
      </c>
      <c r="O13" s="843">
        <v>0.15767959386163358</v>
      </c>
    </row>
    <row r="14" spans="1:15" ht="22.5">
      <c r="A14" s="79" t="s">
        <v>1090</v>
      </c>
      <c r="B14" s="842">
        <v>71.421559999999999</v>
      </c>
      <c r="C14" s="843">
        <v>1.6287409745777752E-4</v>
      </c>
      <c r="D14" s="842">
        <v>14.28431</v>
      </c>
      <c r="E14" s="843">
        <v>9.0423678605283279E-5</v>
      </c>
      <c r="F14" s="842">
        <v>0</v>
      </c>
      <c r="G14" s="843">
        <v>0</v>
      </c>
      <c r="H14" s="842">
        <v>0</v>
      </c>
      <c r="I14" s="843">
        <v>0</v>
      </c>
      <c r="J14" s="842">
        <v>147.34793999999999</v>
      </c>
      <c r="K14" s="843">
        <v>1.5369100453506055E-4</v>
      </c>
      <c r="L14" s="842">
        <v>0</v>
      </c>
      <c r="M14" s="843">
        <v>0</v>
      </c>
      <c r="N14" s="842">
        <v>233.05381</v>
      </c>
      <c r="O14" s="843">
        <v>8.7175952503220074E-5</v>
      </c>
    </row>
    <row r="15" spans="1:15" ht="22.5">
      <c r="A15" s="79" t="s">
        <v>1091</v>
      </c>
      <c r="B15" s="842">
        <v>265.27906000000002</v>
      </c>
      <c r="C15" s="843">
        <v>6.0495860734416352E-4</v>
      </c>
      <c r="D15" s="842">
        <v>681.00086999999996</v>
      </c>
      <c r="E15" s="843">
        <v>4.3109260299446246E-3</v>
      </c>
      <c r="F15" s="842">
        <v>0</v>
      </c>
      <c r="G15" s="843">
        <v>0</v>
      </c>
      <c r="H15" s="842">
        <v>0</v>
      </c>
      <c r="I15" s="843">
        <v>0</v>
      </c>
      <c r="J15" s="842">
        <v>18390.892130000004</v>
      </c>
      <c r="K15" s="843">
        <v>1.9182587050457851E-2</v>
      </c>
      <c r="L15" s="842">
        <v>0</v>
      </c>
      <c r="M15" s="843">
        <v>0</v>
      </c>
      <c r="N15" s="842">
        <v>19337.172060000004</v>
      </c>
      <c r="O15" s="843">
        <v>7.2332496647411794E-3</v>
      </c>
    </row>
    <row r="16" spans="1:15" ht="22.5">
      <c r="A16" s="841" t="s">
        <v>1092</v>
      </c>
      <c r="B16" s="842">
        <v>0</v>
      </c>
      <c r="C16" s="843">
        <v>0</v>
      </c>
      <c r="D16" s="842">
        <v>0</v>
      </c>
      <c r="E16" s="843">
        <v>0</v>
      </c>
      <c r="F16" s="842">
        <v>0</v>
      </c>
      <c r="G16" s="843">
        <v>0</v>
      </c>
      <c r="H16" s="842">
        <v>0</v>
      </c>
      <c r="I16" s="843">
        <v>0</v>
      </c>
      <c r="J16" s="842">
        <v>0</v>
      </c>
      <c r="K16" s="843">
        <v>0</v>
      </c>
      <c r="L16" s="842">
        <v>0</v>
      </c>
      <c r="M16" s="843">
        <v>0</v>
      </c>
      <c r="N16" s="842">
        <v>0</v>
      </c>
      <c r="O16" s="843">
        <v>0</v>
      </c>
    </row>
    <row r="17" spans="1:15" ht="22.5">
      <c r="A17" s="841" t="s">
        <v>1093</v>
      </c>
      <c r="B17" s="842">
        <v>2323.2224300000003</v>
      </c>
      <c r="C17" s="843">
        <v>5.2980186442289244E-3</v>
      </c>
      <c r="D17" s="842">
        <v>1339.0881099999999</v>
      </c>
      <c r="E17" s="843">
        <v>8.4768023714688508E-3</v>
      </c>
      <c r="F17" s="842">
        <v>0</v>
      </c>
      <c r="G17" s="843">
        <v>0</v>
      </c>
      <c r="H17" s="842">
        <v>0</v>
      </c>
      <c r="I17" s="843">
        <v>0</v>
      </c>
      <c r="J17" s="842">
        <v>958.28140000000008</v>
      </c>
      <c r="K17" s="843">
        <v>9.9953369550510309E-4</v>
      </c>
      <c r="L17" s="842">
        <v>7939.2862500000001</v>
      </c>
      <c r="M17" s="843">
        <v>1.1087163513932602E-2</v>
      </c>
      <c r="N17" s="842">
        <v>12559.878189999999</v>
      </c>
      <c r="O17" s="843">
        <v>4.6981396465377231E-3</v>
      </c>
    </row>
    <row r="18" spans="1:15" ht="22.5">
      <c r="A18" s="79" t="s">
        <v>1094</v>
      </c>
      <c r="B18" s="842">
        <v>88.404300000000006</v>
      </c>
      <c r="C18" s="843">
        <v>2.0160257734340445E-4</v>
      </c>
      <c r="D18" s="842">
        <v>0</v>
      </c>
      <c r="E18" s="843">
        <v>0</v>
      </c>
      <c r="F18" s="842">
        <v>0</v>
      </c>
      <c r="G18" s="843">
        <v>0</v>
      </c>
      <c r="H18" s="842">
        <v>0</v>
      </c>
      <c r="I18" s="843">
        <v>0</v>
      </c>
      <c r="J18" s="842">
        <v>0</v>
      </c>
      <c r="K18" s="843">
        <v>0</v>
      </c>
      <c r="L18" s="842">
        <v>0</v>
      </c>
      <c r="M18" s="843">
        <v>0</v>
      </c>
      <c r="N18" s="842">
        <v>88.404300000000006</v>
      </c>
      <c r="O18" s="843">
        <v>3.3068453409452598E-5</v>
      </c>
    </row>
    <row r="19" spans="1:15" ht="22.5">
      <c r="A19" s="128" t="s">
        <v>1095</v>
      </c>
      <c r="B19" s="842">
        <v>34577.816789999997</v>
      </c>
      <c r="C19" s="843">
        <v>7.8853370071049061E-2</v>
      </c>
      <c r="D19" s="842">
        <v>9065.7557400000005</v>
      </c>
      <c r="E19" s="843">
        <v>5.7388770150449145E-2</v>
      </c>
      <c r="F19" s="842">
        <v>0</v>
      </c>
      <c r="G19" s="843">
        <v>0</v>
      </c>
      <c r="H19" s="842">
        <v>190649.31109999996</v>
      </c>
      <c r="I19" s="843">
        <v>0.58932177714866119</v>
      </c>
      <c r="J19" s="842">
        <v>96191.049149999977</v>
      </c>
      <c r="K19" s="843">
        <v>0.10033190128850719</v>
      </c>
      <c r="L19" s="842">
        <v>30862.32806</v>
      </c>
      <c r="M19" s="843">
        <v>4.3099047804435867E-2</v>
      </c>
      <c r="N19" s="842">
        <v>361346.26083999989</v>
      </c>
      <c r="O19" s="843">
        <v>0.13516494097309115</v>
      </c>
    </row>
    <row r="20" spans="1:15" ht="22.5">
      <c r="A20" s="79" t="s">
        <v>1096</v>
      </c>
      <c r="B20" s="842">
        <v>276619.09006000008</v>
      </c>
      <c r="C20" s="843">
        <v>0.63081910606705016</v>
      </c>
      <c r="D20" s="842">
        <v>119557.27187999999</v>
      </c>
      <c r="E20" s="843">
        <v>0.75683097940338673</v>
      </c>
      <c r="F20" s="842">
        <v>77309.133630000011</v>
      </c>
      <c r="G20" s="843">
        <v>0.9838256849066177</v>
      </c>
      <c r="H20" s="842">
        <v>135122.22957</v>
      </c>
      <c r="I20" s="843">
        <v>0.41768035773658657</v>
      </c>
      <c r="J20" s="842">
        <v>526009.47695999965</v>
      </c>
      <c r="K20" s="843">
        <v>0.54865324149726247</v>
      </c>
      <c r="L20" s="842">
        <v>570724.39228999987</v>
      </c>
      <c r="M20" s="843">
        <v>0.79701303863543704</v>
      </c>
      <c r="N20" s="842">
        <v>1705341.5943899998</v>
      </c>
      <c r="O20" s="843">
        <v>0.63789893773591688</v>
      </c>
    </row>
    <row r="21" spans="1:15" ht="18" customHeight="1">
      <c r="A21" s="79" t="s">
        <v>1097</v>
      </c>
      <c r="B21" s="842">
        <v>268700.03857000003</v>
      </c>
      <c r="C21" s="843">
        <v>0.61276001628862153</v>
      </c>
      <c r="D21" s="842">
        <v>40357.334379999993</v>
      </c>
      <c r="E21" s="843">
        <v>0.25547321735128048</v>
      </c>
      <c r="F21" s="842">
        <v>0</v>
      </c>
      <c r="G21" s="843">
        <v>0</v>
      </c>
      <c r="H21" s="842">
        <v>0</v>
      </c>
      <c r="I21" s="843">
        <v>0</v>
      </c>
      <c r="J21" s="842">
        <v>13268.13291</v>
      </c>
      <c r="K21" s="843">
        <v>1.383930223417169E-2</v>
      </c>
      <c r="L21" s="842">
        <v>18589.56278</v>
      </c>
      <c r="M21" s="843">
        <v>2.5960207971387293E-2</v>
      </c>
      <c r="N21" s="842">
        <v>340915.06864000001</v>
      </c>
      <c r="O21" s="843">
        <v>0.12752246286551869</v>
      </c>
    </row>
    <row r="22" spans="1:15" ht="22.5">
      <c r="A22" s="79" t="s">
        <v>1098</v>
      </c>
      <c r="B22" s="842">
        <v>641.63273000000004</v>
      </c>
      <c r="C22" s="843">
        <v>1.463218554707008E-3</v>
      </c>
      <c r="D22" s="842">
        <v>41288.012189999987</v>
      </c>
      <c r="E22" s="843">
        <v>0.26136466826326071</v>
      </c>
      <c r="F22" s="842">
        <v>0</v>
      </c>
      <c r="G22" s="843">
        <v>0</v>
      </c>
      <c r="H22" s="842">
        <v>0</v>
      </c>
      <c r="I22" s="843">
        <v>0</v>
      </c>
      <c r="J22" s="842">
        <v>469700.17300999968</v>
      </c>
      <c r="K22" s="843">
        <v>0.48991992300807591</v>
      </c>
      <c r="L22" s="842">
        <v>492190.34085999994</v>
      </c>
      <c r="M22" s="843">
        <v>0.68734072777550281</v>
      </c>
      <c r="N22" s="842">
        <v>1003820.1587899996</v>
      </c>
      <c r="O22" s="843">
        <v>0.37548829810785683</v>
      </c>
    </row>
    <row r="23" spans="1:15" ht="18" customHeight="1">
      <c r="A23" s="79" t="s">
        <v>1090</v>
      </c>
      <c r="B23" s="842">
        <v>0</v>
      </c>
      <c r="C23" s="843">
        <v>0</v>
      </c>
      <c r="D23" s="842">
        <v>0</v>
      </c>
      <c r="E23" s="843">
        <v>0</v>
      </c>
      <c r="F23" s="842">
        <v>0</v>
      </c>
      <c r="G23" s="843">
        <v>0</v>
      </c>
      <c r="H23" s="842">
        <v>0</v>
      </c>
      <c r="I23" s="843">
        <v>0</v>
      </c>
      <c r="J23" s="842">
        <v>0</v>
      </c>
      <c r="K23" s="843">
        <v>0</v>
      </c>
      <c r="L23" s="842">
        <v>0</v>
      </c>
      <c r="M23" s="843">
        <v>0</v>
      </c>
      <c r="N23" s="842">
        <v>0</v>
      </c>
      <c r="O23" s="843">
        <v>0</v>
      </c>
    </row>
    <row r="24" spans="1:15" ht="22.5">
      <c r="A24" s="79" t="s">
        <v>1099</v>
      </c>
      <c r="B24" s="842">
        <v>0</v>
      </c>
      <c r="C24" s="843">
        <v>0</v>
      </c>
      <c r="D24" s="842">
        <v>2600.8726899999997</v>
      </c>
      <c r="E24" s="843">
        <v>1.6464251770916379E-2</v>
      </c>
      <c r="F24" s="842">
        <v>0</v>
      </c>
      <c r="G24" s="843">
        <v>0</v>
      </c>
      <c r="H24" s="842">
        <v>0</v>
      </c>
      <c r="I24" s="843">
        <v>0</v>
      </c>
      <c r="J24" s="842">
        <v>493.26545999999996</v>
      </c>
      <c r="K24" s="843">
        <v>5.1449965333650899E-4</v>
      </c>
      <c r="L24" s="842">
        <v>1042.1329800000001</v>
      </c>
      <c r="M24" s="843">
        <v>1.4553321783204196E-3</v>
      </c>
      <c r="N24" s="842">
        <v>4136.2711300000001</v>
      </c>
      <c r="O24" s="843">
        <v>1.5472108161171895E-3</v>
      </c>
    </row>
    <row r="25" spans="1:15" ht="22.5">
      <c r="A25" s="841" t="s">
        <v>1092</v>
      </c>
      <c r="B25" s="842">
        <v>279.10060999999996</v>
      </c>
      <c r="C25" s="843">
        <v>6.3647811604318288E-4</v>
      </c>
      <c r="D25" s="842">
        <v>39.492260000000002</v>
      </c>
      <c r="E25" s="843">
        <v>2.499970545049978E-4</v>
      </c>
      <c r="F25" s="842">
        <v>0</v>
      </c>
      <c r="G25" s="843">
        <v>0</v>
      </c>
      <c r="H25" s="842">
        <v>0</v>
      </c>
      <c r="I25" s="843">
        <v>0</v>
      </c>
      <c r="J25" s="842">
        <v>0</v>
      </c>
      <c r="K25" s="843">
        <v>0</v>
      </c>
      <c r="L25" s="842">
        <v>235.47540000000004</v>
      </c>
      <c r="M25" s="843">
        <v>3.2883992100784696E-4</v>
      </c>
      <c r="N25" s="842">
        <v>554.06826999999998</v>
      </c>
      <c r="O25" s="843">
        <v>2.072544069932232E-4</v>
      </c>
    </row>
    <row r="26" spans="1:15" ht="22.5">
      <c r="A26" s="841" t="s">
        <v>1100</v>
      </c>
      <c r="B26" s="842">
        <v>6998.3181500000001</v>
      </c>
      <c r="C26" s="843">
        <v>1.5959393107678316E-2</v>
      </c>
      <c r="D26" s="842">
        <v>35271.560359999996</v>
      </c>
      <c r="E26" s="843">
        <v>0.22327884496342418</v>
      </c>
      <c r="F26" s="842">
        <v>77309.133630000011</v>
      </c>
      <c r="G26" s="843">
        <v>0.9838256849066177</v>
      </c>
      <c r="H26" s="842">
        <v>0</v>
      </c>
      <c r="I26" s="843">
        <v>0</v>
      </c>
      <c r="J26" s="842">
        <v>11247.77708</v>
      </c>
      <c r="K26" s="843">
        <v>1.173197370938223E-2</v>
      </c>
      <c r="L26" s="842">
        <v>58564.253069999992</v>
      </c>
      <c r="M26" s="843">
        <v>8.1784612547307928E-2</v>
      </c>
      <c r="N26" s="842">
        <v>189391.04229000001</v>
      </c>
      <c r="O26" s="843">
        <v>7.0843486777617509E-2</v>
      </c>
    </row>
    <row r="27" spans="1:15" ht="22.5">
      <c r="A27" s="79" t="s">
        <v>1094</v>
      </c>
      <c r="B27" s="842">
        <v>0</v>
      </c>
      <c r="C27" s="843">
        <v>0</v>
      </c>
      <c r="D27" s="842">
        <v>0</v>
      </c>
      <c r="E27" s="843">
        <v>0</v>
      </c>
      <c r="F27" s="842">
        <v>0</v>
      </c>
      <c r="G27" s="843">
        <v>0</v>
      </c>
      <c r="H27" s="842">
        <v>135122.22957</v>
      </c>
      <c r="I27" s="843">
        <v>0.41768035773658657</v>
      </c>
      <c r="J27" s="842">
        <v>31300.128499999995</v>
      </c>
      <c r="K27" s="843">
        <v>3.2647542892296134E-2</v>
      </c>
      <c r="L27" s="842">
        <v>102.6272</v>
      </c>
      <c r="M27" s="843">
        <v>1.4331824191085994E-4</v>
      </c>
      <c r="N27" s="842">
        <v>166524.98526999998</v>
      </c>
      <c r="O27" s="843">
        <v>6.2290224761813333E-2</v>
      </c>
    </row>
    <row r="28" spans="1:15" ht="22.5">
      <c r="A28" s="79" t="s">
        <v>1095</v>
      </c>
      <c r="B28" s="842">
        <v>0</v>
      </c>
      <c r="C28" s="843">
        <v>0</v>
      </c>
      <c r="D28" s="842">
        <v>0</v>
      </c>
      <c r="E28" s="843">
        <v>0</v>
      </c>
      <c r="F28" s="842">
        <v>0</v>
      </c>
      <c r="G28" s="843">
        <v>0</v>
      </c>
      <c r="H28" s="842">
        <v>0</v>
      </c>
      <c r="I28" s="843">
        <v>0</v>
      </c>
      <c r="J28" s="842">
        <v>0</v>
      </c>
      <c r="K28" s="843">
        <v>0</v>
      </c>
      <c r="L28" s="842">
        <v>0</v>
      </c>
      <c r="M28" s="843">
        <v>0</v>
      </c>
      <c r="N28" s="842">
        <v>0</v>
      </c>
      <c r="O28" s="843">
        <v>0</v>
      </c>
    </row>
    <row r="29" spans="1:15" ht="22.5">
      <c r="A29" s="79" t="s">
        <v>1101</v>
      </c>
      <c r="B29" s="842">
        <v>2.32E-3</v>
      </c>
      <c r="C29" s="843">
        <v>5.2906700175975412E-9</v>
      </c>
      <c r="D29" s="842">
        <v>0</v>
      </c>
      <c r="E29" s="843">
        <v>0</v>
      </c>
      <c r="F29" s="842">
        <v>0</v>
      </c>
      <c r="G29" s="843">
        <v>0</v>
      </c>
      <c r="H29" s="842">
        <v>0</v>
      </c>
      <c r="I29" s="843">
        <v>0</v>
      </c>
      <c r="J29" s="842">
        <v>84.029780000000002</v>
      </c>
      <c r="K29" s="843">
        <v>8.7647111313942638E-5</v>
      </c>
      <c r="L29" s="842">
        <v>596.84077000000002</v>
      </c>
      <c r="M29" s="843">
        <v>8.334843965062276E-4</v>
      </c>
      <c r="N29" s="842">
        <v>680.87287000000003</v>
      </c>
      <c r="O29" s="843">
        <v>2.5468685097167529E-4</v>
      </c>
    </row>
    <row r="30" spans="1:15" ht="21.75">
      <c r="A30" s="128" t="s">
        <v>1102</v>
      </c>
      <c r="B30" s="924">
        <v>442573.69439999975</v>
      </c>
      <c r="C30" s="925">
        <v>1.0092721446290756</v>
      </c>
      <c r="D30" s="924">
        <v>159336.20997000003</v>
      </c>
      <c r="E30" s="925">
        <v>1.0086427864216905</v>
      </c>
      <c r="F30" s="924">
        <v>79013.472810000007</v>
      </c>
      <c r="G30" s="925">
        <v>1.0055148771449072</v>
      </c>
      <c r="H30" s="924">
        <v>327205.20863000001</v>
      </c>
      <c r="I30" s="925">
        <v>1.0114337887168483</v>
      </c>
      <c r="J30" s="924">
        <v>970752.11694999924</v>
      </c>
      <c r="K30" s="925">
        <v>1.0125412544524339</v>
      </c>
      <c r="L30" s="924">
        <v>717493.25426999992</v>
      </c>
      <c r="M30" s="925">
        <v>1.0019748349840782</v>
      </c>
      <c r="N30" s="924">
        <v>2696373.9570299988</v>
      </c>
      <c r="O30" s="925">
        <v>1.008603841357353</v>
      </c>
    </row>
    <row r="31" spans="1:15" ht="22.5">
      <c r="A31" s="79" t="s">
        <v>1103</v>
      </c>
      <c r="B31" s="842">
        <v>4065.9076199999995</v>
      </c>
      <c r="C31" s="843">
        <v>9.2721446290755915E-3</v>
      </c>
      <c r="D31" s="842">
        <v>1365.3087599999994</v>
      </c>
      <c r="E31" s="843">
        <v>8.642786421690498E-3</v>
      </c>
      <c r="F31" s="842">
        <v>433.35966999999994</v>
      </c>
      <c r="G31" s="843">
        <v>5.5148771449070981E-3</v>
      </c>
      <c r="H31" s="842">
        <v>3698.9027500000002</v>
      </c>
      <c r="I31" s="843">
        <v>1.1433788716848243E-2</v>
      </c>
      <c r="J31" s="842">
        <v>12023.657560000007</v>
      </c>
      <c r="K31" s="843">
        <v>1.254125445243399E-2</v>
      </c>
      <c r="L31" s="842">
        <v>1414.1380899999999</v>
      </c>
      <c r="M31" s="843">
        <v>1.9748349840781137E-3</v>
      </c>
      <c r="N31" s="842">
        <v>23001.274450000004</v>
      </c>
      <c r="O31" s="843">
        <v>8.6038413573531775E-3</v>
      </c>
    </row>
    <row r="32" spans="1:15" ht="26.25" customHeight="1">
      <c r="A32" s="571" t="s">
        <v>1104</v>
      </c>
      <c r="B32" s="572">
        <v>438507.78677999973</v>
      </c>
      <c r="C32" s="573">
        <v>1</v>
      </c>
      <c r="D32" s="572">
        <v>157970.90121000004</v>
      </c>
      <c r="E32" s="573">
        <v>1</v>
      </c>
      <c r="F32" s="572">
        <v>78580.113140000001</v>
      </c>
      <c r="G32" s="573">
        <v>1</v>
      </c>
      <c r="H32" s="572">
        <v>323506.30588</v>
      </c>
      <c r="I32" s="573">
        <v>1</v>
      </c>
      <c r="J32" s="572">
        <v>958728.45938999928</v>
      </c>
      <c r="K32" s="573">
        <v>1</v>
      </c>
      <c r="L32" s="572">
        <v>716079.1161799999</v>
      </c>
      <c r="M32" s="573">
        <v>1</v>
      </c>
      <c r="N32" s="572">
        <v>2673372.6825799989</v>
      </c>
      <c r="O32" s="573">
        <v>1</v>
      </c>
    </row>
    <row r="33" spans="1:15" ht="22.5">
      <c r="A33" s="79" t="s">
        <v>1105</v>
      </c>
      <c r="B33" s="842">
        <v>-138.60853000000003</v>
      </c>
      <c r="C33" s="843">
        <v>-3.1609137666132307E-4</v>
      </c>
      <c r="D33" s="842">
        <v>-39.909080000000003</v>
      </c>
      <c r="E33" s="843">
        <v>-2.5263564171825863E-4</v>
      </c>
      <c r="F33" s="842">
        <v>0</v>
      </c>
      <c r="G33" s="843">
        <v>0</v>
      </c>
      <c r="H33" s="842">
        <v>0</v>
      </c>
      <c r="I33" s="843">
        <v>0</v>
      </c>
      <c r="J33" s="842">
        <v>6.41</v>
      </c>
      <c r="K33" s="843">
        <v>6.6859390030816734E-6</v>
      </c>
      <c r="L33" s="842">
        <v>1623.7362200000002</v>
      </c>
      <c r="M33" s="843">
        <v>2.2675374596343397E-3</v>
      </c>
      <c r="N33" s="842">
        <v>1451.6286100000002</v>
      </c>
      <c r="O33" s="843">
        <v>5.4299522825941094E-4</v>
      </c>
    </row>
    <row r="34" spans="1:15" ht="33">
      <c r="A34" s="79" t="s">
        <v>1106</v>
      </c>
      <c r="B34" s="842">
        <v>0</v>
      </c>
      <c r="C34" s="843">
        <v>0</v>
      </c>
      <c r="D34" s="842">
        <v>0</v>
      </c>
      <c r="E34" s="843">
        <v>0</v>
      </c>
      <c r="F34" s="842">
        <v>0</v>
      </c>
      <c r="G34" s="843">
        <v>0</v>
      </c>
      <c r="H34" s="842">
        <v>0</v>
      </c>
      <c r="I34" s="843">
        <v>0</v>
      </c>
      <c r="J34" s="842">
        <v>15301.49768</v>
      </c>
      <c r="K34" s="843">
        <v>1.5960199710495435E-2</v>
      </c>
      <c r="L34" s="842">
        <v>1809.5427400000001</v>
      </c>
      <c r="M34" s="843">
        <v>2.527015100863712E-3</v>
      </c>
      <c r="N34" s="842">
        <v>17111.040420000001</v>
      </c>
      <c r="O34" s="843">
        <v>6.4005443503995871E-3</v>
      </c>
    </row>
    <row r="35" spans="1:15" ht="12.75" customHeight="1">
      <c r="A35" s="21" t="s">
        <v>386</v>
      </c>
      <c r="B35" s="76"/>
      <c r="D35" s="76"/>
      <c r="J35" s="76"/>
    </row>
    <row r="36" spans="1:15" ht="12.75" customHeight="1">
      <c r="A36" s="39" t="s">
        <v>437</v>
      </c>
    </row>
    <row r="37" spans="1:15" ht="12.75" customHeight="1">
      <c r="A37" s="271"/>
    </row>
    <row r="38" spans="1:15" ht="12.75" customHeight="1">
      <c r="A38" s="926"/>
    </row>
    <row r="39" spans="1:15" ht="12.75" customHeight="1"/>
    <row r="40" spans="1:15" ht="12.75" customHeight="1"/>
    <row r="41" spans="1:15" ht="12.75" customHeight="1">
      <c r="A41" s="141" t="s">
        <v>698</v>
      </c>
      <c r="H41" s="137" t="str">
        <f>O1</f>
        <v>Svibanj 2024.</v>
      </c>
      <c r="I41" s="1087"/>
    </row>
    <row r="42" spans="1:15">
      <c r="A42" s="530" t="s">
        <v>699</v>
      </c>
      <c r="H42" s="524" t="str">
        <f>O2</f>
        <v>May 2024</v>
      </c>
      <c r="I42" s="536"/>
    </row>
    <row r="43" spans="1:15" ht="12.75" customHeight="1">
      <c r="H43"/>
      <c r="I43" s="197"/>
    </row>
    <row r="44" spans="1:15">
      <c r="H44" s="13" t="s">
        <v>1390</v>
      </c>
      <c r="I44" s="26"/>
    </row>
    <row r="45" spans="1:15" ht="22.5">
      <c r="A45" s="1228" t="s">
        <v>438</v>
      </c>
      <c r="B45" s="574" t="s">
        <v>408</v>
      </c>
      <c r="C45" s="574" t="s">
        <v>409</v>
      </c>
      <c r="D45" s="574" t="s">
        <v>410</v>
      </c>
      <c r="E45" s="574" t="s">
        <v>1506</v>
      </c>
      <c r="F45" s="1086" t="s">
        <v>411</v>
      </c>
      <c r="G45" s="1086" t="s">
        <v>440</v>
      </c>
      <c r="H45" s="1086" t="s">
        <v>413</v>
      </c>
      <c r="I45" s="1088"/>
    </row>
    <row r="46" spans="1:15" ht="22.5">
      <c r="A46" s="1228"/>
      <c r="B46" s="575" t="s">
        <v>439</v>
      </c>
      <c r="C46" s="575" t="s">
        <v>439</v>
      </c>
      <c r="D46" s="575" t="s">
        <v>439</v>
      </c>
      <c r="E46" s="575" t="s">
        <v>439</v>
      </c>
      <c r="F46" s="575" t="s">
        <v>439</v>
      </c>
      <c r="G46" s="575" t="s">
        <v>439</v>
      </c>
      <c r="H46" s="575" t="s">
        <v>439</v>
      </c>
      <c r="I46" s="1089"/>
    </row>
    <row r="47" spans="1:15" ht="22.5">
      <c r="A47" s="79" t="s">
        <v>441</v>
      </c>
      <c r="B47" s="435">
        <v>19291.306929999999</v>
      </c>
      <c r="C47" s="435">
        <v>6277.9267699999982</v>
      </c>
      <c r="D47" s="435">
        <v>1194.6967799999998</v>
      </c>
      <c r="E47" s="435">
        <v>207177.74330999999</v>
      </c>
      <c r="F47" s="435">
        <v>19112.784309999995</v>
      </c>
      <c r="G47" s="435">
        <v>5521.03395</v>
      </c>
      <c r="H47" s="1099">
        <f>SUM(B47:G47)</f>
        <v>258575.49204999997</v>
      </c>
      <c r="I47" s="1090"/>
    </row>
    <row r="48" spans="1:15" ht="22.5">
      <c r="A48" s="436" t="s">
        <v>442</v>
      </c>
      <c r="B48" s="435">
        <v>6499.3955299999998</v>
      </c>
      <c r="C48" s="435">
        <v>5697.133719999998</v>
      </c>
      <c r="D48" s="435">
        <v>1852.4768299999996</v>
      </c>
      <c r="E48" s="435">
        <v>163192.64415000004</v>
      </c>
      <c r="F48" s="435">
        <v>32765.252759999999</v>
      </c>
      <c r="G48" s="435">
        <v>3408.2877799999997</v>
      </c>
      <c r="H48" s="1099">
        <f>SUM(B48:G48)</f>
        <v>213415.19077000004</v>
      </c>
      <c r="I48" s="1090"/>
    </row>
    <row r="49" spans="1:15" ht="21.75">
      <c r="A49" s="571" t="s">
        <v>443</v>
      </c>
      <c r="B49" s="576">
        <f>B47-B48</f>
        <v>12791.911399999999</v>
      </c>
      <c r="C49" s="576">
        <f t="shared" ref="C49:D49" si="0">C47-C48</f>
        <v>580.79305000000022</v>
      </c>
      <c r="D49" s="576">
        <f t="shared" si="0"/>
        <v>-657.78004999999985</v>
      </c>
      <c r="E49" s="576">
        <f>E47-E48</f>
        <v>43985.099159999954</v>
      </c>
      <c r="F49" s="576">
        <f>F47-F48</f>
        <v>-13652.468450000004</v>
      </c>
      <c r="G49" s="576">
        <f>G47-G48</f>
        <v>2112.7461700000003</v>
      </c>
      <c r="H49" s="576">
        <f>H47-H48</f>
        <v>45160.301279999927</v>
      </c>
      <c r="I49" s="1091"/>
    </row>
    <row r="50" spans="1:15" ht="12.75" customHeight="1">
      <c r="A50" s="21" t="s">
        <v>386</v>
      </c>
    </row>
    <row r="51" spans="1:15" ht="12.75" customHeight="1">
      <c r="A51" s="39" t="s">
        <v>437</v>
      </c>
    </row>
    <row r="52" spans="1:15" ht="12.75" customHeight="1"/>
    <row r="53" spans="1:15" ht="12.75" customHeight="1">
      <c r="A53" s="608" t="s">
        <v>81</v>
      </c>
    </row>
    <row r="54" spans="1:15" ht="12.75" customHeight="1"/>
    <row r="55" spans="1:15" ht="12.75" customHeight="1"/>
    <row r="56" spans="1:15" ht="12.75" customHeight="1">
      <c r="O56" s="34" t="s">
        <v>1033</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J5:K5"/>
    <mergeCell ref="H5:I5"/>
  </mergeCells>
  <hyperlinks>
    <hyperlink ref="A53" location="'2 Sadržaj'!A1" display="Sadržaj / Contents" xr:uid="{00000000-0004-0000-1800-000000000000}"/>
  </hyperlinks>
  <pageMargins left="0.7" right="0.7" top="0.75" bottom="0.75" header="0.3" footer="0.3"/>
  <pageSetup paperSize="9"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66"/>
  </sheetPr>
  <dimension ref="A1:H11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700</v>
      </c>
      <c r="F1" s="270" t="s">
        <v>214</v>
      </c>
      <c r="G1" s="158" t="s">
        <v>1661</v>
      </c>
    </row>
    <row r="2" spans="1:8">
      <c r="A2" s="526" t="s">
        <v>701</v>
      </c>
      <c r="F2" s="527" t="s">
        <v>215</v>
      </c>
      <c r="G2" s="528" t="s">
        <v>1662</v>
      </c>
    </row>
    <row r="3" spans="1:8" ht="12.75" customHeight="1"/>
    <row r="4" spans="1:8" ht="12.75" customHeight="1">
      <c r="C4" s="186"/>
      <c r="G4" s="157" t="s">
        <v>1391</v>
      </c>
    </row>
    <row r="5" spans="1:8" ht="22.5" customHeight="1">
      <c r="A5" s="558" t="s">
        <v>391</v>
      </c>
      <c r="B5" s="558" t="s">
        <v>392</v>
      </c>
      <c r="C5" s="558" t="s">
        <v>382</v>
      </c>
      <c r="D5" s="558" t="s">
        <v>393</v>
      </c>
      <c r="E5" s="558"/>
      <c r="F5" s="558" t="s">
        <v>394</v>
      </c>
      <c r="G5" s="558" t="s">
        <v>395</v>
      </c>
    </row>
    <row r="6" spans="1:8" ht="12.75" customHeight="1">
      <c r="A6" s="112" t="s">
        <v>78</v>
      </c>
      <c r="B6" s="189">
        <v>47572962490</v>
      </c>
      <c r="C6" s="276" t="s">
        <v>147</v>
      </c>
      <c r="D6" s="112" t="s">
        <v>77</v>
      </c>
      <c r="E6" s="112"/>
      <c r="F6" s="114">
        <v>1974131.36</v>
      </c>
      <c r="G6" s="115">
        <v>22.757999999999999</v>
      </c>
      <c r="H6" s="284"/>
    </row>
    <row r="7" spans="1:8" ht="12.75" customHeight="1">
      <c r="A7" s="112" t="s">
        <v>989</v>
      </c>
      <c r="B7" s="189">
        <v>97433886648</v>
      </c>
      <c r="C7" s="276" t="s">
        <v>149</v>
      </c>
      <c r="D7" s="112" t="s">
        <v>103</v>
      </c>
      <c r="E7" s="112"/>
      <c r="F7" s="114">
        <v>3932169.27</v>
      </c>
      <c r="G7" s="115">
        <v>94.848399999999998</v>
      </c>
      <c r="H7" s="284"/>
    </row>
    <row r="8" spans="1:8" ht="12.75" customHeight="1">
      <c r="A8" s="112" t="s">
        <v>809</v>
      </c>
      <c r="B8" s="189" t="s">
        <v>811</v>
      </c>
      <c r="C8" s="276" t="s">
        <v>812</v>
      </c>
      <c r="D8" s="133" t="s">
        <v>810</v>
      </c>
      <c r="E8" s="112"/>
      <c r="F8" s="114">
        <v>32433266.850000001</v>
      </c>
      <c r="G8" s="115">
        <v>22.542200000000001</v>
      </c>
      <c r="H8" s="284"/>
    </row>
    <row r="9" spans="1:8" ht="12.75" customHeight="1">
      <c r="A9" s="112" t="s">
        <v>1394</v>
      </c>
      <c r="B9" s="189" t="s">
        <v>1417</v>
      </c>
      <c r="C9" s="276" t="s">
        <v>1418</v>
      </c>
      <c r="D9" s="133" t="s">
        <v>169</v>
      </c>
      <c r="E9" s="133"/>
      <c r="F9" s="116">
        <v>3548545.42</v>
      </c>
      <c r="G9" s="115">
        <v>102.871</v>
      </c>
      <c r="H9" s="284"/>
    </row>
    <row r="10" spans="1:8" ht="12.75" customHeight="1">
      <c r="A10" s="112" t="s">
        <v>137</v>
      </c>
      <c r="B10" s="189">
        <v>57255663752</v>
      </c>
      <c r="C10" s="276" t="s">
        <v>148</v>
      </c>
      <c r="D10" s="133" t="s">
        <v>169</v>
      </c>
      <c r="E10" s="133"/>
      <c r="F10" s="116">
        <v>1028390.45</v>
      </c>
      <c r="G10" s="115">
        <v>18.665400000000002</v>
      </c>
      <c r="H10" s="284"/>
    </row>
    <row r="11" spans="1:8" s="261" customFormat="1" ht="12.75" customHeight="1">
      <c r="A11" s="112" t="s">
        <v>982</v>
      </c>
      <c r="B11" s="189">
        <v>48815690681</v>
      </c>
      <c r="C11" s="276" t="s">
        <v>151</v>
      </c>
      <c r="D11" s="112" t="s">
        <v>112</v>
      </c>
      <c r="E11" s="133"/>
      <c r="F11" s="116">
        <v>299903.89</v>
      </c>
      <c r="G11" s="115">
        <v>84.650099999999995</v>
      </c>
      <c r="H11" s="284"/>
    </row>
    <row r="12" spans="1:8" ht="12.75" customHeight="1">
      <c r="A12" s="112" t="s">
        <v>170</v>
      </c>
      <c r="B12" s="189">
        <v>13264226136</v>
      </c>
      <c r="C12" s="276" t="s">
        <v>150</v>
      </c>
      <c r="D12" s="133" t="s">
        <v>112</v>
      </c>
      <c r="E12" s="133"/>
      <c r="F12" s="116">
        <v>5133992.91</v>
      </c>
      <c r="G12" s="115">
        <v>1.0267999999999999</v>
      </c>
    </row>
    <row r="13" spans="1:8" ht="12.75" customHeight="1">
      <c r="A13" s="112" t="s">
        <v>827</v>
      </c>
      <c r="B13" s="189">
        <v>75398635234</v>
      </c>
      <c r="C13" s="276" t="s">
        <v>813</v>
      </c>
      <c r="D13" s="112" t="s">
        <v>857</v>
      </c>
      <c r="E13" s="112"/>
      <c r="F13" s="117">
        <v>6736972.6600000001</v>
      </c>
      <c r="G13" s="118">
        <v>781.37779999999998</v>
      </c>
      <c r="H13" s="284"/>
    </row>
    <row r="14" spans="1:8" ht="18.75" customHeight="1">
      <c r="A14" s="564" t="s">
        <v>396</v>
      </c>
      <c r="B14" s="578"/>
      <c r="C14" s="579"/>
      <c r="D14" s="565"/>
      <c r="E14" s="565"/>
      <c r="F14" s="567">
        <f>SUM(F6:F13)</f>
        <v>55087372.810000002</v>
      </c>
      <c r="G14" s="580"/>
    </row>
    <row r="15" spans="1:8" s="261" customFormat="1">
      <c r="A15" s="272" t="s">
        <v>1501</v>
      </c>
    </row>
    <row r="16" spans="1:8" ht="12.75" customHeight="1">
      <c r="A16" s="21" t="s">
        <v>378</v>
      </c>
    </row>
    <row r="17" spans="1:8" ht="12.75" customHeight="1">
      <c r="A17" s="45" t="s">
        <v>397</v>
      </c>
    </row>
    <row r="18" spans="1:8" s="1066" customFormat="1" ht="12.75" customHeight="1">
      <c r="A18" s="1094" t="s">
        <v>1702</v>
      </c>
    </row>
    <row r="19" spans="1:8" ht="12.75" customHeight="1">
      <c r="A19" s="272"/>
    </row>
    <row r="20" spans="1:8" ht="12.75" customHeight="1">
      <c r="A20" s="139" t="s">
        <v>702</v>
      </c>
      <c r="G20" s="158" t="s">
        <v>1661</v>
      </c>
    </row>
    <row r="21" spans="1:8" ht="12.75" customHeight="1">
      <c r="A21" s="526" t="s">
        <v>703</v>
      </c>
      <c r="G21" s="528" t="s">
        <v>1662</v>
      </c>
    </row>
    <row r="22" spans="1:8" ht="12.75" customHeight="1">
      <c r="A22" s="53"/>
    </row>
    <row r="23" spans="1:8" ht="12.75" customHeight="1">
      <c r="A23" s="53"/>
      <c r="G23" s="973" t="s">
        <v>1391</v>
      </c>
    </row>
    <row r="24" spans="1:8" ht="21.75">
      <c r="A24" s="558" t="s">
        <v>398</v>
      </c>
      <c r="B24" s="558" t="s">
        <v>392</v>
      </c>
      <c r="C24" s="558" t="s">
        <v>382</v>
      </c>
      <c r="D24" s="558" t="s">
        <v>393</v>
      </c>
      <c r="E24" s="558" t="s">
        <v>399</v>
      </c>
      <c r="F24" s="558" t="s">
        <v>394</v>
      </c>
      <c r="G24" s="558" t="s">
        <v>395</v>
      </c>
    </row>
    <row r="25" spans="1:8">
      <c r="A25" s="112" t="s">
        <v>194</v>
      </c>
      <c r="B25" s="189" t="s">
        <v>200</v>
      </c>
      <c r="C25" s="276" t="s">
        <v>201</v>
      </c>
      <c r="D25" s="112" t="s">
        <v>77</v>
      </c>
      <c r="E25" s="113"/>
      <c r="F25" s="116">
        <v>808210.02</v>
      </c>
      <c r="G25" s="115">
        <v>13.3248</v>
      </c>
    </row>
    <row r="26" spans="1:8">
      <c r="A26" s="112" t="s">
        <v>195</v>
      </c>
      <c r="B26" s="189" t="s">
        <v>202</v>
      </c>
      <c r="C26" s="276" t="s">
        <v>203</v>
      </c>
      <c r="D26" s="112" t="s">
        <v>198</v>
      </c>
      <c r="E26" s="113"/>
      <c r="F26" s="116">
        <v>39006977.039999999</v>
      </c>
      <c r="G26" s="115">
        <v>127.80240000000001</v>
      </c>
    </row>
    <row r="27" spans="1:8">
      <c r="A27" s="112" t="s">
        <v>196</v>
      </c>
      <c r="B27" s="189" t="s">
        <v>204</v>
      </c>
      <c r="C27" s="276" t="s">
        <v>205</v>
      </c>
      <c r="D27" s="112" t="s">
        <v>198</v>
      </c>
      <c r="E27" s="113"/>
      <c r="F27" s="116">
        <v>1003311.77</v>
      </c>
      <c r="G27" s="115">
        <v>123.77330000000001</v>
      </c>
    </row>
    <row r="28" spans="1:8">
      <c r="A28" s="112" t="s">
        <v>1113</v>
      </c>
      <c r="B28" s="189" t="s">
        <v>1257</v>
      </c>
      <c r="C28" s="276" t="s">
        <v>1258</v>
      </c>
      <c r="D28" s="112" t="s">
        <v>198</v>
      </c>
      <c r="E28" s="113"/>
      <c r="F28" s="116">
        <v>3760298.89</v>
      </c>
      <c r="G28" s="115">
        <v>133.86510000000001</v>
      </c>
    </row>
    <row r="29" spans="1:8" s="261" customFormat="1">
      <c r="A29" s="112" t="s">
        <v>197</v>
      </c>
      <c r="B29" s="189" t="s">
        <v>206</v>
      </c>
      <c r="C29" s="276" t="s">
        <v>207</v>
      </c>
      <c r="D29" s="112" t="s">
        <v>198</v>
      </c>
      <c r="E29" s="113"/>
      <c r="F29" s="116">
        <v>1368906.56</v>
      </c>
      <c r="G29" s="115">
        <v>21.0884</v>
      </c>
    </row>
    <row r="30" spans="1:8" s="261" customFormat="1">
      <c r="A30" s="112" t="s">
        <v>1265</v>
      </c>
      <c r="B30" s="189" t="s">
        <v>1301</v>
      </c>
      <c r="C30" s="276" t="s">
        <v>1302</v>
      </c>
      <c r="D30" s="112" t="s">
        <v>1266</v>
      </c>
      <c r="E30" s="113"/>
      <c r="F30" s="116">
        <v>10876607.539999999</v>
      </c>
      <c r="G30" s="115">
        <v>75.249200000000002</v>
      </c>
    </row>
    <row r="31" spans="1:8" s="261" customFormat="1">
      <c r="A31" s="112" t="s">
        <v>1337</v>
      </c>
      <c r="B31" s="189" t="s">
        <v>1341</v>
      </c>
      <c r="C31" s="276" t="s">
        <v>1342</v>
      </c>
      <c r="D31" s="112" t="s">
        <v>1304</v>
      </c>
      <c r="E31" s="113"/>
      <c r="F31" s="116">
        <v>874.85</v>
      </c>
      <c r="G31" s="115">
        <v>19.483599999999999</v>
      </c>
    </row>
    <row r="32" spans="1:8" s="261" customFormat="1">
      <c r="A32" s="112" t="s">
        <v>1338</v>
      </c>
      <c r="B32" s="189" t="s">
        <v>1343</v>
      </c>
      <c r="C32" s="276" t="s">
        <v>1344</v>
      </c>
      <c r="D32" s="112" t="s">
        <v>1304</v>
      </c>
      <c r="E32" s="113"/>
      <c r="F32" s="116">
        <v>868.19</v>
      </c>
      <c r="G32" s="115">
        <v>19.3352</v>
      </c>
      <c r="H32"/>
    </row>
    <row r="33" spans="1:8" s="1066" customFormat="1">
      <c r="A33" s="112" t="s">
        <v>1523</v>
      </c>
      <c r="B33" s="189" t="s">
        <v>1529</v>
      </c>
      <c r="C33" s="276" t="s">
        <v>1530</v>
      </c>
      <c r="D33" s="112" t="s">
        <v>140</v>
      </c>
      <c r="E33" s="113"/>
      <c r="F33" s="116">
        <v>663639.62</v>
      </c>
      <c r="G33" s="115">
        <v>117.69370000000001</v>
      </c>
    </row>
    <row r="34" spans="1:8" s="1066" customFormat="1">
      <c r="A34" s="112" t="s">
        <v>1524</v>
      </c>
      <c r="B34" s="189" t="s">
        <v>1531</v>
      </c>
      <c r="C34" s="276" t="s">
        <v>1532</v>
      </c>
      <c r="D34" s="112" t="s">
        <v>140</v>
      </c>
      <c r="E34" s="113"/>
      <c r="F34" s="116">
        <v>1798650.2</v>
      </c>
      <c r="G34" s="115">
        <v>111.5487</v>
      </c>
    </row>
    <row r="35" spans="1:8" ht="12.75" customHeight="1">
      <c r="A35" s="112" t="s">
        <v>171</v>
      </c>
      <c r="B35" s="189" t="s">
        <v>172</v>
      </c>
      <c r="C35" s="276" t="s">
        <v>173</v>
      </c>
      <c r="D35" s="112" t="s">
        <v>169</v>
      </c>
      <c r="E35" s="113" t="s">
        <v>114</v>
      </c>
      <c r="F35" s="116">
        <v>2248630.79</v>
      </c>
      <c r="G35" s="115">
        <v>22.329599999999999</v>
      </c>
    </row>
    <row r="36" spans="1:8" ht="12.75" customHeight="1">
      <c r="A36" s="112"/>
      <c r="B36" s="189"/>
      <c r="C36" s="276"/>
      <c r="D36" s="112"/>
      <c r="E36" s="113" t="s">
        <v>115</v>
      </c>
      <c r="F36" s="116">
        <v>4204704.34</v>
      </c>
      <c r="G36" s="115">
        <v>20.731300000000001</v>
      </c>
    </row>
    <row r="37" spans="1:8" s="1066" customFormat="1" ht="12.75" customHeight="1">
      <c r="A37" s="112" t="s">
        <v>1462</v>
      </c>
      <c r="B37" s="189" t="s">
        <v>1533</v>
      </c>
      <c r="C37" s="276" t="s">
        <v>1534</v>
      </c>
      <c r="D37" s="112" t="s">
        <v>169</v>
      </c>
      <c r="E37" s="113"/>
      <c r="F37" s="116">
        <v>20688223.489999998</v>
      </c>
      <c r="G37" s="115">
        <v>108.2377</v>
      </c>
    </row>
    <row r="38" spans="1:8" s="1066" customFormat="1" ht="12.75" customHeight="1">
      <c r="A38" s="112" t="s">
        <v>1525</v>
      </c>
      <c r="B38" s="189" t="s">
        <v>1535</v>
      </c>
      <c r="C38" s="276" t="s">
        <v>1536</v>
      </c>
      <c r="D38" s="112" t="s">
        <v>169</v>
      </c>
      <c r="E38" s="113"/>
      <c r="F38" s="116">
        <v>3548736.11</v>
      </c>
      <c r="G38" s="115">
        <v>100.494</v>
      </c>
    </row>
    <row r="39" spans="1:8" s="1066" customFormat="1" ht="12.75" customHeight="1">
      <c r="A39" s="112" t="s">
        <v>1663</v>
      </c>
      <c r="B39" s="189"/>
      <c r="C39" s="276"/>
      <c r="D39" s="112" t="s">
        <v>169</v>
      </c>
      <c r="E39" s="113"/>
      <c r="F39" s="116">
        <v>470057.43</v>
      </c>
      <c r="G39" s="115">
        <v>67.842299999999994</v>
      </c>
    </row>
    <row r="40" spans="1:8" s="1066" customFormat="1" ht="12.75" customHeight="1">
      <c r="A40" s="112" t="s">
        <v>1526</v>
      </c>
      <c r="B40" s="189" t="s">
        <v>1537</v>
      </c>
      <c r="C40" s="276" t="s">
        <v>1538</v>
      </c>
      <c r="D40" s="112" t="s">
        <v>169</v>
      </c>
      <c r="E40" s="113"/>
      <c r="F40" s="116">
        <v>1192165.3600000001</v>
      </c>
      <c r="G40" s="115">
        <v>116.8807</v>
      </c>
    </row>
    <row r="41" spans="1:8" ht="12.75" customHeight="1">
      <c r="A41" s="133" t="s">
        <v>1252</v>
      </c>
      <c r="B41" s="189" t="s">
        <v>192</v>
      </c>
      <c r="C41" s="276" t="s">
        <v>193</v>
      </c>
      <c r="D41" s="133" t="s">
        <v>112</v>
      </c>
      <c r="E41" s="133"/>
      <c r="F41" s="116">
        <v>8149652.7800000003</v>
      </c>
      <c r="G41" s="115">
        <v>0.92959999999999998</v>
      </c>
    </row>
    <row r="42" spans="1:8" ht="12.75" customHeight="1">
      <c r="A42" s="112" t="s">
        <v>174</v>
      </c>
      <c r="B42" s="189" t="s">
        <v>175</v>
      </c>
      <c r="C42" s="276" t="s">
        <v>176</v>
      </c>
      <c r="D42" s="112" t="s">
        <v>112</v>
      </c>
      <c r="E42" s="112"/>
      <c r="F42" s="116">
        <v>19868297.940000001</v>
      </c>
      <c r="G42" s="115">
        <v>1.0726</v>
      </c>
      <c r="H42" s="282"/>
    </row>
    <row r="43" spans="1:8" ht="12.75" customHeight="1">
      <c r="A43" s="112" t="s">
        <v>858</v>
      </c>
      <c r="B43" s="189" t="s">
        <v>859</v>
      </c>
      <c r="C43" s="276" t="s">
        <v>860</v>
      </c>
      <c r="D43" s="112" t="s">
        <v>857</v>
      </c>
      <c r="E43" s="112"/>
      <c r="F43" s="116">
        <v>75401324.849999994</v>
      </c>
      <c r="G43" s="115">
        <v>23.471900000000002</v>
      </c>
      <c r="H43" s="282"/>
    </row>
    <row r="44" spans="1:8" s="1066" customFormat="1" ht="12.75" customHeight="1">
      <c r="A44" s="112" t="s">
        <v>1460</v>
      </c>
      <c r="B44" s="189" t="s">
        <v>1539</v>
      </c>
      <c r="C44" s="276" t="s">
        <v>1540</v>
      </c>
      <c r="D44" s="112" t="s">
        <v>1461</v>
      </c>
      <c r="E44" s="112"/>
      <c r="F44" s="114">
        <v>5223146.29</v>
      </c>
      <c r="G44" s="115">
        <v>120.125</v>
      </c>
      <c r="H44" s="281"/>
    </row>
    <row r="45" spans="1:8" s="1066" customFormat="1" ht="12.75" customHeight="1">
      <c r="A45" s="112" t="s">
        <v>1664</v>
      </c>
      <c r="B45" s="189"/>
      <c r="C45" s="276"/>
      <c r="D45" s="112" t="s">
        <v>1665</v>
      </c>
      <c r="E45" s="112"/>
      <c r="F45" s="114">
        <v>456186731.75999999</v>
      </c>
      <c r="G45" s="115">
        <v>105.47110000000001</v>
      </c>
      <c r="H45" s="281"/>
    </row>
    <row r="46" spans="1:8" s="261" customFormat="1" ht="12.75" customHeight="1">
      <c r="A46" s="112" t="s">
        <v>199</v>
      </c>
      <c r="B46" s="189" t="s">
        <v>209</v>
      </c>
      <c r="C46" s="276" t="s">
        <v>208</v>
      </c>
      <c r="D46" s="112" t="s">
        <v>217</v>
      </c>
      <c r="E46" s="112"/>
      <c r="F46" s="114">
        <v>2026495.85</v>
      </c>
      <c r="G46" s="115">
        <v>173.3176</v>
      </c>
      <c r="H46" s="281"/>
    </row>
    <row r="47" spans="1:8" s="1066" customFormat="1" ht="12.75" customHeight="1">
      <c r="A47" s="112" t="s">
        <v>1463</v>
      </c>
      <c r="B47" s="189" t="s">
        <v>1541</v>
      </c>
      <c r="C47" s="276" t="s">
        <v>1542</v>
      </c>
      <c r="D47" s="112" t="s">
        <v>217</v>
      </c>
      <c r="E47" s="112"/>
      <c r="F47" s="114">
        <v>548251.18000000005</v>
      </c>
      <c r="G47" s="115">
        <v>94.773200000000003</v>
      </c>
      <c r="H47" s="281"/>
    </row>
    <row r="48" spans="1:8" s="261" customFormat="1" ht="12.75" customHeight="1">
      <c r="A48" s="112" t="s">
        <v>216</v>
      </c>
      <c r="B48" s="189">
        <v>34988643147</v>
      </c>
      <c r="C48" s="276" t="s">
        <v>152</v>
      </c>
      <c r="D48" s="133" t="s">
        <v>217</v>
      </c>
      <c r="E48" s="112"/>
      <c r="F48" s="114">
        <v>8168646.21</v>
      </c>
      <c r="G48" s="115">
        <v>333.73289999999997</v>
      </c>
      <c r="H48" s="281"/>
    </row>
    <row r="49" spans="1:8" s="1066" customFormat="1" ht="12.75" customHeight="1">
      <c r="A49" s="112" t="s">
        <v>1527</v>
      </c>
      <c r="B49" s="189" t="s">
        <v>1543</v>
      </c>
      <c r="C49" s="276" t="s">
        <v>1544</v>
      </c>
      <c r="D49" s="133" t="s">
        <v>217</v>
      </c>
      <c r="E49" s="113" t="s">
        <v>114</v>
      </c>
      <c r="F49" s="114">
        <v>2364478.33</v>
      </c>
      <c r="G49" s="115">
        <v>98.519900000000007</v>
      </c>
      <c r="H49" s="281"/>
    </row>
    <row r="50" spans="1:8" s="1066" customFormat="1" ht="12.75" customHeight="1">
      <c r="A50" s="112"/>
      <c r="B50" s="189"/>
      <c r="C50" s="276"/>
      <c r="D50" s="133"/>
      <c r="E50" s="113" t="s">
        <v>115</v>
      </c>
      <c r="F50" s="114">
        <v>1707646.02</v>
      </c>
      <c r="G50" s="115">
        <v>98.519900000000007</v>
      </c>
      <c r="H50" s="281"/>
    </row>
    <row r="51" spans="1:8" s="1066" customFormat="1" ht="12.75" customHeight="1">
      <c r="A51" s="112"/>
      <c r="B51" s="189"/>
      <c r="C51" s="276"/>
      <c r="D51" s="133"/>
      <c r="E51" s="113" t="s">
        <v>116</v>
      </c>
      <c r="F51" s="114">
        <v>197039.86</v>
      </c>
      <c r="G51" s="115">
        <v>98.519900000000007</v>
      </c>
      <c r="H51" s="281"/>
    </row>
    <row r="52" spans="1:8" s="1066" customFormat="1" ht="12.75" customHeight="1">
      <c r="A52" s="112" t="s">
        <v>1528</v>
      </c>
      <c r="B52" s="189" t="s">
        <v>1545</v>
      </c>
      <c r="C52" s="276" t="s">
        <v>1546</v>
      </c>
      <c r="D52" s="133" t="s">
        <v>217</v>
      </c>
      <c r="E52" s="113"/>
      <c r="F52" s="114">
        <v>912566.55</v>
      </c>
      <c r="G52" s="115">
        <v>84.289199999999994</v>
      </c>
      <c r="H52" s="281"/>
    </row>
    <row r="53" spans="1:8" s="261" customFormat="1" ht="12.75" customHeight="1">
      <c r="A53" s="112" t="s">
        <v>988</v>
      </c>
      <c r="B53" s="189" t="s">
        <v>1109</v>
      </c>
      <c r="C53" s="276" t="s">
        <v>1108</v>
      </c>
      <c r="D53" s="133" t="s">
        <v>1114</v>
      </c>
      <c r="E53" s="112"/>
      <c r="F53" s="114">
        <v>424279.37</v>
      </c>
      <c r="G53" s="115">
        <v>420.98090000000002</v>
      </c>
      <c r="H53" s="271"/>
    </row>
    <row r="54" spans="1:8" ht="18.75" customHeight="1">
      <c r="A54" s="564" t="s">
        <v>400</v>
      </c>
      <c r="B54" s="578"/>
      <c r="C54" s="579"/>
      <c r="D54" s="565"/>
      <c r="E54" s="565"/>
      <c r="F54" s="567">
        <f>SUM(F25:F53)</f>
        <v>672819419.18999994</v>
      </c>
      <c r="G54" s="580"/>
    </row>
    <row r="55" spans="1:8" ht="12.75" customHeight="1">
      <c r="A55" s="21" t="s">
        <v>378</v>
      </c>
    </row>
    <row r="56" spans="1:8" ht="12.75" customHeight="1">
      <c r="A56" s="45" t="s">
        <v>401</v>
      </c>
    </row>
    <row r="57" spans="1:8" ht="12.75" customHeight="1">
      <c r="A57" s="272" t="s">
        <v>402</v>
      </c>
    </row>
    <row r="58" spans="1:8" ht="12.75" customHeight="1">
      <c r="A58" s="272" t="s">
        <v>1701</v>
      </c>
    </row>
    <row r="59" spans="1:8" s="261" customFormat="1" ht="12.75" customHeight="1">
      <c r="A59" s="1094" t="s">
        <v>1703</v>
      </c>
      <c r="C59" s="272"/>
    </row>
    <row r="60" spans="1:8" s="1066" customFormat="1" ht="12.75" customHeight="1">
      <c r="A60" s="272" t="s">
        <v>1704</v>
      </c>
      <c r="C60" s="272"/>
    </row>
    <row r="61" spans="1:8" s="1066" customFormat="1" ht="12.75" customHeight="1">
      <c r="A61" s="272"/>
      <c r="C61" s="272"/>
    </row>
    <row r="62" spans="1:8" ht="12.75" customHeight="1">
      <c r="A62" s="139" t="s">
        <v>704</v>
      </c>
      <c r="G62" s="158" t="s">
        <v>1661</v>
      </c>
    </row>
    <row r="63" spans="1:8" ht="12.75" customHeight="1">
      <c r="A63" s="526" t="s">
        <v>805</v>
      </c>
      <c r="G63" s="528" t="s">
        <v>1662</v>
      </c>
    </row>
    <row r="64" spans="1:8" ht="12.75" customHeight="1">
      <c r="A64" s="68"/>
    </row>
    <row r="65" spans="1:7" ht="12.75" customHeight="1">
      <c r="A65" s="45"/>
      <c r="G65" s="973" t="s">
        <v>1391</v>
      </c>
    </row>
    <row r="66" spans="1:7" ht="47.25" customHeight="1">
      <c r="A66" s="581" t="s">
        <v>403</v>
      </c>
      <c r="B66" s="558" t="s">
        <v>381</v>
      </c>
      <c r="C66" s="558" t="s">
        <v>382</v>
      </c>
      <c r="D66" s="581" t="s">
        <v>383</v>
      </c>
      <c r="E66" s="581"/>
      <c r="F66" s="581" t="s">
        <v>384</v>
      </c>
      <c r="G66" s="581" t="s">
        <v>385</v>
      </c>
    </row>
    <row r="67" spans="1:7">
      <c r="A67" s="119" t="s">
        <v>146</v>
      </c>
      <c r="B67" s="112">
        <v>8269700991</v>
      </c>
      <c r="C67" s="276" t="s">
        <v>156</v>
      </c>
      <c r="D67" s="119" t="s">
        <v>810</v>
      </c>
      <c r="E67" s="119"/>
      <c r="F67" s="120">
        <v>285090656.13999999</v>
      </c>
      <c r="G67" s="115">
        <v>74.136200000000002</v>
      </c>
    </row>
    <row r="68" spans="1:7">
      <c r="A68" s="21" t="s">
        <v>298</v>
      </c>
      <c r="G68" s="220"/>
    </row>
    <row r="69" spans="1:7">
      <c r="A69" s="154" t="s">
        <v>404</v>
      </c>
    </row>
    <row r="70" spans="1:7" ht="12.75" customHeight="1">
      <c r="A70" s="160" t="s">
        <v>107</v>
      </c>
      <c r="B70" s="181"/>
      <c r="C70" s="181"/>
      <c r="D70" s="181"/>
      <c r="E70" s="219"/>
      <c r="F70" s="181"/>
      <c r="G70" s="181"/>
    </row>
    <row r="71" spans="1:7" ht="21.75" customHeight="1">
      <c r="A71" s="1232" t="s">
        <v>108</v>
      </c>
      <c r="B71" s="1232"/>
      <c r="C71" s="1232"/>
      <c r="D71" s="1232"/>
      <c r="E71" s="1232"/>
      <c r="F71" s="1232"/>
      <c r="G71" s="1232"/>
    </row>
    <row r="72" spans="1:7" ht="12.75" customHeight="1">
      <c r="A72" s="53"/>
    </row>
    <row r="73" spans="1:7" ht="12.75" customHeight="1">
      <c r="A73" s="145" t="s">
        <v>705</v>
      </c>
      <c r="F73" s="146"/>
      <c r="G73" s="158" t="s">
        <v>1661</v>
      </c>
    </row>
    <row r="74" spans="1:7" ht="12.75" customHeight="1">
      <c r="A74" s="529" t="s">
        <v>1331</v>
      </c>
      <c r="F74" s="54"/>
      <c r="G74" s="528" t="s">
        <v>1662</v>
      </c>
    </row>
    <row r="75" spans="1:7" ht="12.75" customHeight="1"/>
    <row r="76" spans="1:7" ht="12.75" customHeight="1">
      <c r="G76" s="973" t="s">
        <v>1391</v>
      </c>
    </row>
    <row r="77" spans="1:7" ht="35.25" customHeight="1">
      <c r="A77" s="581" t="s">
        <v>801</v>
      </c>
      <c r="B77" s="558" t="s">
        <v>392</v>
      </c>
      <c r="C77" s="558" t="s">
        <v>382</v>
      </c>
      <c r="D77" s="581" t="s">
        <v>383</v>
      </c>
      <c r="E77" s="581"/>
      <c r="F77" s="581" t="s">
        <v>384</v>
      </c>
      <c r="G77" s="558" t="s">
        <v>395</v>
      </c>
    </row>
    <row r="78" spans="1:7" s="261" customFormat="1">
      <c r="A78" s="123" t="s">
        <v>1335</v>
      </c>
      <c r="B78" s="189" t="s">
        <v>1339</v>
      </c>
      <c r="C78" s="277" t="s">
        <v>1340</v>
      </c>
      <c r="D78" s="123" t="s">
        <v>1336</v>
      </c>
      <c r="E78" s="123"/>
      <c r="F78" s="124">
        <v>19410196.899999999</v>
      </c>
      <c r="G78" s="125">
        <v>4.7800000000000002E-2</v>
      </c>
    </row>
    <row r="79" spans="1:7" ht="12.75" customHeight="1">
      <c r="A79" s="123" t="s">
        <v>1267</v>
      </c>
      <c r="B79" s="189" t="s">
        <v>1332</v>
      </c>
      <c r="C79" s="277" t="s">
        <v>1333</v>
      </c>
      <c r="D79" s="123" t="s">
        <v>1268</v>
      </c>
      <c r="E79" s="123"/>
      <c r="F79" s="124">
        <v>18594182.059999999</v>
      </c>
      <c r="G79" s="125">
        <v>72.1083</v>
      </c>
    </row>
    <row r="80" spans="1:7" s="261" customFormat="1" ht="12.75" customHeight="1">
      <c r="A80" s="564" t="s">
        <v>400</v>
      </c>
      <c r="B80" s="578"/>
      <c r="C80" s="579"/>
      <c r="D80" s="578"/>
      <c r="E80" s="578"/>
      <c r="F80" s="582">
        <f>SUM(F76:F79)</f>
        <v>38004378.959999993</v>
      </c>
      <c r="G80" s="583"/>
    </row>
    <row r="81" spans="1:7" ht="12.75" customHeight="1">
      <c r="A81" s="40" t="s">
        <v>405</v>
      </c>
    </row>
    <row r="82" spans="1:7" ht="12.75" customHeight="1">
      <c r="A82" s="45" t="s">
        <v>401</v>
      </c>
    </row>
    <row r="83" spans="1:7" ht="12.75" customHeight="1"/>
    <row r="84" spans="1:7" ht="12.75" customHeight="1">
      <c r="A84" s="145" t="s">
        <v>803</v>
      </c>
      <c r="F84" s="146"/>
      <c r="G84" s="158" t="s">
        <v>1661</v>
      </c>
    </row>
    <row r="85" spans="1:7" ht="12.75" customHeight="1">
      <c r="A85" s="529" t="s">
        <v>804</v>
      </c>
      <c r="F85" s="54"/>
      <c r="G85" s="528" t="s">
        <v>1662</v>
      </c>
    </row>
    <row r="86" spans="1:7" ht="12.75" customHeight="1">
      <c r="A86" s="159"/>
    </row>
    <row r="87" spans="1:7" ht="12.75" customHeight="1">
      <c r="G87" s="973" t="s">
        <v>1391</v>
      </c>
    </row>
    <row r="88" spans="1:7" ht="21.75">
      <c r="A88" s="581" t="s">
        <v>406</v>
      </c>
      <c r="B88" s="558" t="s">
        <v>392</v>
      </c>
      <c r="C88" s="558" t="s">
        <v>382</v>
      </c>
      <c r="D88" s="581" t="s">
        <v>383</v>
      </c>
      <c r="E88" s="581"/>
      <c r="F88" s="581" t="s">
        <v>384</v>
      </c>
      <c r="G88" s="558" t="s">
        <v>395</v>
      </c>
    </row>
    <row r="89" spans="1:7" ht="12.75" customHeight="1">
      <c r="A89" s="123" t="s">
        <v>1270</v>
      </c>
      <c r="B89" s="189">
        <v>61196386099</v>
      </c>
      <c r="C89" s="277" t="s">
        <v>153</v>
      </c>
      <c r="D89" s="123"/>
      <c r="E89" s="123"/>
      <c r="F89" s="952" t="s">
        <v>139</v>
      </c>
      <c r="G89" s="953" t="s">
        <v>139</v>
      </c>
    </row>
    <row r="90" spans="1:7" ht="18.75" customHeight="1">
      <c r="A90" s="564" t="s">
        <v>400</v>
      </c>
      <c r="B90" s="578"/>
      <c r="C90" s="579"/>
      <c r="D90" s="578"/>
      <c r="E90" s="578"/>
      <c r="F90" s="582">
        <f>SUM(F89:F89)</f>
        <v>0</v>
      </c>
      <c r="G90" s="583"/>
    </row>
    <row r="91" spans="1:7" s="261" customFormat="1">
      <c r="A91" s="272" t="s">
        <v>1269</v>
      </c>
    </row>
    <row r="92" spans="1:7" ht="12.75" customHeight="1">
      <c r="A92" s="40" t="s">
        <v>405</v>
      </c>
    </row>
    <row r="93" spans="1:7" ht="12.75" customHeight="1">
      <c r="A93" s="45" t="s">
        <v>401</v>
      </c>
      <c r="F93" s="132"/>
    </row>
    <row r="94" spans="1:7" ht="12.75" customHeight="1">
      <c r="A94" s="525" t="s">
        <v>163</v>
      </c>
      <c r="D94" s="44"/>
    </row>
    <row r="95" spans="1:7">
      <c r="A95" s="160" t="s">
        <v>106</v>
      </c>
    </row>
    <row r="96" spans="1:7" ht="21" customHeight="1">
      <c r="A96" s="1233" t="s">
        <v>105</v>
      </c>
      <c r="B96" s="1233"/>
      <c r="C96" s="1233"/>
      <c r="D96" s="1233"/>
      <c r="E96" s="1233"/>
      <c r="F96" s="1233"/>
      <c r="G96" s="1233"/>
    </row>
    <row r="97" spans="1:7" ht="12.75" customHeight="1">
      <c r="A97" s="161"/>
      <c r="D97" s="44"/>
      <c r="F97" s="132"/>
    </row>
    <row r="98" spans="1:7" ht="12.75" customHeight="1">
      <c r="A98" s="608" t="s">
        <v>81</v>
      </c>
      <c r="D98" s="44"/>
    </row>
    <row r="99" spans="1:7" ht="12.75" customHeight="1">
      <c r="D99" s="44"/>
      <c r="G99" s="34" t="s">
        <v>796</v>
      </c>
    </row>
    <row r="100" spans="1:7" ht="12.75" customHeight="1">
      <c r="D100" s="44"/>
    </row>
    <row r="101" spans="1:7" ht="12.75" customHeight="1">
      <c r="A101" s="162"/>
      <c r="F101" s="132"/>
    </row>
    <row r="102" spans="1:7" ht="12.75" customHeight="1">
      <c r="A102" s="160"/>
      <c r="D102" s="44"/>
    </row>
    <row r="103" spans="1:7" ht="12.75" customHeight="1">
      <c r="A103" s="160"/>
      <c r="F103" s="132"/>
    </row>
    <row r="104" spans="1:7" ht="12.75" customHeight="1">
      <c r="A104" s="160"/>
    </row>
    <row r="105" spans="1:7" ht="12.75" customHeight="1">
      <c r="A105" s="161"/>
      <c r="F105" s="44"/>
    </row>
    <row r="106" spans="1:7" ht="12.75" customHeight="1">
      <c r="A106" s="161"/>
    </row>
    <row r="107" spans="1:7" ht="12.75" customHeight="1">
      <c r="A107" s="161"/>
    </row>
    <row r="108" spans="1:7" ht="12.75" customHeight="1">
      <c r="A108" s="161"/>
    </row>
    <row r="109" spans="1:7" ht="12.75" customHeight="1"/>
    <row r="110" spans="1:7" ht="12.75" customHeight="1"/>
  </sheetData>
  <sortState xmlns:xlrd2="http://schemas.microsoft.com/office/spreadsheetml/2017/richdata2" ref="A6:D17">
    <sortCondition ref="D6"/>
  </sortState>
  <mergeCells count="2">
    <mergeCell ref="A71:G71"/>
    <mergeCell ref="A96:G96"/>
  </mergeCells>
  <hyperlinks>
    <hyperlink ref="A98" location="'2 Sadržaj'!A1" display="Sadržaj / Contents" xr:uid="{00000000-0004-0000-1900-000000000000}"/>
  </hyperlinks>
  <pageMargins left="0.7" right="0.7" top="0.75" bottom="0.75" header="0.3" footer="0.3"/>
  <pageSetup paperSize="9" scale="53" orientation="portrait" r:id="rId1"/>
  <ignoredErrors>
    <ignoredError sqref="B79:C79 B78 B8:B12 B25:B32 B46:B53 B35:B38 B40:B41 B42:B43 B4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66"/>
  </sheetPr>
  <dimension ref="A1:K213"/>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707</v>
      </c>
      <c r="G1" s="143" t="str">
        <f>Naslovnica!A20</f>
        <v>Svibanj 2024.</v>
      </c>
      <c r="K1" s="261"/>
    </row>
    <row r="2" spans="1:11" ht="12.75" customHeight="1">
      <c r="A2" s="522" t="s">
        <v>708</v>
      </c>
      <c r="G2" s="523" t="str">
        <f>Naslovnica!A24</f>
        <v>May 2024</v>
      </c>
    </row>
    <row r="3" spans="1:11" ht="12.75" customHeight="1"/>
    <row r="4" spans="1:11" ht="12.75" customHeight="1">
      <c r="G4" s="13" t="s">
        <v>1391</v>
      </c>
    </row>
    <row r="5" spans="1:11" ht="33">
      <c r="A5" s="581" t="s">
        <v>380</v>
      </c>
      <c r="B5" s="558" t="s">
        <v>381</v>
      </c>
      <c r="C5" s="558" t="s">
        <v>382</v>
      </c>
      <c r="D5" s="581" t="s">
        <v>383</v>
      </c>
      <c r="E5" s="581" t="s">
        <v>141</v>
      </c>
      <c r="F5" s="581" t="s">
        <v>384</v>
      </c>
      <c r="G5" s="558" t="s">
        <v>395</v>
      </c>
    </row>
    <row r="6" spans="1:11">
      <c r="A6" s="119" t="s">
        <v>1313</v>
      </c>
      <c r="B6" s="189" t="s">
        <v>991</v>
      </c>
      <c r="C6" s="113" t="s">
        <v>996</v>
      </c>
      <c r="D6" s="119" t="s">
        <v>1304</v>
      </c>
      <c r="E6" s="1075"/>
      <c r="F6" s="120">
        <v>57089.49</v>
      </c>
      <c r="G6" s="165">
        <v>19.493600000000001</v>
      </c>
    </row>
    <row r="7" spans="1:11">
      <c r="A7" s="119" t="s">
        <v>1409</v>
      </c>
      <c r="B7" s="189" t="s">
        <v>1521</v>
      </c>
      <c r="C7" s="113" t="s">
        <v>1522</v>
      </c>
      <c r="D7" s="119" t="s">
        <v>112</v>
      </c>
      <c r="E7" s="1075" t="s">
        <v>114</v>
      </c>
      <c r="F7" s="120">
        <v>2865136.39</v>
      </c>
      <c r="G7" s="165">
        <v>96.502200000000002</v>
      </c>
    </row>
    <row r="8" spans="1:11">
      <c r="A8" s="119"/>
      <c r="B8" s="189"/>
      <c r="C8" s="113"/>
      <c r="D8" s="119"/>
      <c r="E8" s="1075" t="s">
        <v>115</v>
      </c>
      <c r="F8" s="120">
        <v>29512.35</v>
      </c>
      <c r="G8" s="165">
        <v>95.125900000000001</v>
      </c>
    </row>
    <row r="9" spans="1:11">
      <c r="A9" s="119"/>
      <c r="B9" s="189"/>
      <c r="C9" s="113"/>
      <c r="D9" s="119"/>
      <c r="E9" s="1075" t="s">
        <v>116</v>
      </c>
      <c r="F9" s="120">
        <v>382825.9</v>
      </c>
      <c r="G9" s="165">
        <v>97.072100000000006</v>
      </c>
    </row>
    <row r="10" spans="1:11">
      <c r="A10" s="119"/>
      <c r="B10" s="189"/>
      <c r="C10" s="113"/>
      <c r="D10" s="119"/>
      <c r="E10" s="1075" t="s">
        <v>1116</v>
      </c>
      <c r="F10" s="120">
        <v>43465</v>
      </c>
      <c r="G10" s="165">
        <v>97.780699999999996</v>
      </c>
    </row>
    <row r="11" spans="1:11">
      <c r="A11" s="564" t="s">
        <v>377</v>
      </c>
      <c r="B11" s="577"/>
      <c r="C11" s="577"/>
      <c r="D11" s="584"/>
      <c r="E11" s="584"/>
      <c r="F11" s="585">
        <f>SUM(F6:F10)</f>
        <v>3378029.1300000004</v>
      </c>
      <c r="G11" s="586"/>
    </row>
    <row r="12" spans="1:11" ht="12.75" customHeight="1">
      <c r="A12" s="21" t="s">
        <v>386</v>
      </c>
    </row>
    <row r="13" spans="1:11" ht="12.75" customHeight="1">
      <c r="A13" s="21"/>
    </row>
    <row r="14" spans="1:11" ht="12.75" customHeight="1">
      <c r="A14" s="21"/>
    </row>
    <row r="15" spans="1:11" ht="12.75" customHeight="1">
      <c r="A15" s="141" t="s">
        <v>709</v>
      </c>
      <c r="G15" s="143" t="s">
        <v>1615</v>
      </c>
    </row>
    <row r="16" spans="1:11" ht="12.75" customHeight="1">
      <c r="A16" s="522" t="s">
        <v>710</v>
      </c>
      <c r="G16" s="523" t="s">
        <v>1616</v>
      </c>
    </row>
    <row r="17" spans="1:7" ht="12.75" customHeight="1"/>
    <row r="18" spans="1:7" ht="12.75" customHeight="1">
      <c r="G18" s="13" t="s">
        <v>1391</v>
      </c>
    </row>
    <row r="19" spans="1:7" ht="54.75">
      <c r="A19" s="581" t="s">
        <v>387</v>
      </c>
      <c r="B19" s="558" t="s">
        <v>381</v>
      </c>
      <c r="C19" s="558" t="s">
        <v>382</v>
      </c>
      <c r="D19" s="581" t="s">
        <v>383</v>
      </c>
      <c r="E19" s="581"/>
      <c r="F19" s="581" t="s">
        <v>384</v>
      </c>
      <c r="G19" s="581" t="s">
        <v>385</v>
      </c>
    </row>
    <row r="20" spans="1:7" ht="12.75" customHeight="1">
      <c r="A20" s="119" t="s">
        <v>138</v>
      </c>
      <c r="B20" s="189">
        <v>75111210338</v>
      </c>
      <c r="C20" s="276" t="s">
        <v>155</v>
      </c>
      <c r="D20" s="274" t="s">
        <v>140</v>
      </c>
      <c r="E20" s="274"/>
      <c r="F20" s="120">
        <v>7087725.6299999999</v>
      </c>
      <c r="G20" s="165">
        <v>14.007400000000001</v>
      </c>
    </row>
    <row r="21" spans="1:7" ht="12.75" customHeight="1">
      <c r="A21" s="278" t="s">
        <v>1518</v>
      </c>
      <c r="B21" s="189" t="s">
        <v>165</v>
      </c>
      <c r="C21" s="276" t="s">
        <v>154</v>
      </c>
      <c r="D21" s="119" t="s">
        <v>169</v>
      </c>
      <c r="E21" s="119"/>
      <c r="F21" s="120">
        <v>14414436.6</v>
      </c>
      <c r="G21" s="165">
        <v>4.7382</v>
      </c>
    </row>
    <row r="22" spans="1:7">
      <c r="A22" s="564" t="s">
        <v>377</v>
      </c>
      <c r="B22" s="577"/>
      <c r="C22" s="577"/>
      <c r="D22" s="584"/>
      <c r="E22" s="584"/>
      <c r="F22" s="585">
        <f>SUM(F20:F21)</f>
        <v>21502162.23</v>
      </c>
      <c r="G22" s="586"/>
    </row>
    <row r="23" spans="1:7" ht="12.75" customHeight="1">
      <c r="A23" s="21" t="s">
        <v>388</v>
      </c>
    </row>
    <row r="24" spans="1:7" ht="12.75" customHeight="1">
      <c r="A24" s="56" t="s">
        <v>1519</v>
      </c>
    </row>
    <row r="25" spans="1:7" ht="12.75" customHeight="1">
      <c r="A25" s="1093" t="s">
        <v>1520</v>
      </c>
    </row>
    <row r="26" spans="1:7" ht="12.75" customHeight="1"/>
    <row r="27" spans="1:7" ht="12.75" customHeight="1">
      <c r="A27" s="142" t="s">
        <v>711</v>
      </c>
      <c r="G27" s="143" t="s">
        <v>1615</v>
      </c>
    </row>
    <row r="28" spans="1:7" ht="12.75" customHeight="1">
      <c r="A28" s="520" t="s">
        <v>712</v>
      </c>
      <c r="G28" s="523" t="s">
        <v>1616</v>
      </c>
    </row>
    <row r="29" spans="1:7" ht="12.75" customHeight="1"/>
    <row r="30" spans="1:7" ht="12.75" customHeight="1">
      <c r="G30" s="13" t="s">
        <v>1391</v>
      </c>
    </row>
    <row r="31" spans="1:7" ht="54.75">
      <c r="A31" s="581" t="s">
        <v>387</v>
      </c>
      <c r="B31" s="558" t="s">
        <v>381</v>
      </c>
      <c r="C31" s="558" t="s">
        <v>382</v>
      </c>
      <c r="D31" s="581" t="s">
        <v>383</v>
      </c>
      <c r="E31" s="581"/>
      <c r="F31" s="581" t="s">
        <v>384</v>
      </c>
      <c r="G31" s="581" t="s">
        <v>385</v>
      </c>
    </row>
    <row r="32" spans="1:7" ht="12.75" customHeight="1">
      <c r="A32" s="119" t="s">
        <v>826</v>
      </c>
      <c r="B32" s="189">
        <v>56903349567</v>
      </c>
      <c r="C32" s="276" t="s">
        <v>157</v>
      </c>
      <c r="D32" s="278" t="s">
        <v>870</v>
      </c>
      <c r="E32" s="278"/>
      <c r="F32" s="120" t="s">
        <v>139</v>
      </c>
      <c r="G32" s="165" t="s">
        <v>139</v>
      </c>
    </row>
    <row r="33" spans="1:7" ht="12.75" customHeight="1">
      <c r="A33" s="765" t="s">
        <v>828</v>
      </c>
    </row>
    <row r="34" spans="1:7" ht="12.75" customHeight="1">
      <c r="A34" s="21" t="s">
        <v>386</v>
      </c>
    </row>
    <row r="35" spans="1:7" ht="19.5" customHeight="1">
      <c r="A35" s="1234" t="s">
        <v>107</v>
      </c>
      <c r="B35" s="1234"/>
      <c r="C35" s="1234"/>
      <c r="D35" s="1234"/>
      <c r="E35" s="1074"/>
    </row>
    <row r="36" spans="1:7" ht="21.75" customHeight="1">
      <c r="A36" s="1232" t="s">
        <v>108</v>
      </c>
      <c r="B36" s="1232"/>
      <c r="C36" s="1232"/>
      <c r="D36" s="1232"/>
      <c r="E36" s="1073"/>
      <c r="F36" s="53"/>
      <c r="G36" s="53"/>
    </row>
    <row r="37" spans="1:7" ht="12.75" customHeight="1">
      <c r="A37" s="765"/>
    </row>
    <row r="38" spans="1:7" ht="12.75" customHeight="1"/>
    <row r="39" spans="1:7" ht="12.75" customHeight="1">
      <c r="A39" s="144" t="s">
        <v>713</v>
      </c>
      <c r="G39" s="137" t="str">
        <f>Naslovnica!A20</f>
        <v>Svibanj 2024.</v>
      </c>
    </row>
    <row r="40" spans="1:7" ht="12.75" customHeight="1">
      <c r="A40" s="520" t="s">
        <v>714</v>
      </c>
      <c r="G40" s="524" t="str">
        <f>Naslovnica!A24</f>
        <v>May 2024</v>
      </c>
    </row>
    <row r="41" spans="1:7" ht="12.75" customHeight="1"/>
    <row r="42" spans="1:7" ht="12.75" customHeight="1">
      <c r="F42" s="13"/>
      <c r="G42" s="13" t="s">
        <v>1391</v>
      </c>
    </row>
    <row r="43" spans="1:7" ht="33">
      <c r="A43" s="581" t="s">
        <v>389</v>
      </c>
      <c r="B43" s="558" t="s">
        <v>381</v>
      </c>
      <c r="C43" s="558" t="s">
        <v>382</v>
      </c>
      <c r="D43" s="581" t="s">
        <v>383</v>
      </c>
      <c r="E43" s="581"/>
      <c r="F43" s="581" t="s">
        <v>384</v>
      </c>
      <c r="G43" s="558" t="s">
        <v>395</v>
      </c>
    </row>
    <row r="44" spans="1:7" ht="22.5" customHeight="1">
      <c r="A44" s="121" t="s">
        <v>80</v>
      </c>
      <c r="B44" s="189">
        <v>39146857475</v>
      </c>
      <c r="C44" s="276" t="s">
        <v>158</v>
      </c>
      <c r="D44" s="258" t="s">
        <v>112</v>
      </c>
      <c r="E44" s="258"/>
      <c r="F44" s="122">
        <v>168035946.25999999</v>
      </c>
      <c r="G44" s="165">
        <v>95.242199999999997</v>
      </c>
    </row>
    <row r="45" spans="1:7" ht="12.75" customHeight="1">
      <c r="A45" s="21" t="s">
        <v>386</v>
      </c>
      <c r="B45" s="265"/>
      <c r="C45" s="266"/>
      <c r="D45" s="267"/>
      <c r="E45" s="267"/>
      <c r="F45" s="268"/>
    </row>
    <row r="46" spans="1:7" ht="12.75" customHeight="1">
      <c r="A46" s="525" t="s">
        <v>164</v>
      </c>
      <c r="F46" s="942"/>
      <c r="G46" s="943"/>
    </row>
    <row r="47" spans="1:7" ht="12.75" customHeight="1">
      <c r="A47" s="156"/>
      <c r="D47" s="863"/>
      <c r="E47" s="863"/>
    </row>
    <row r="48" spans="1:7" ht="12.75" customHeight="1">
      <c r="A48" s="269"/>
      <c r="B48" s="182"/>
      <c r="C48" s="182"/>
      <c r="D48" s="182"/>
      <c r="E48" s="182"/>
      <c r="F48" s="927"/>
      <c r="G48" s="927"/>
    </row>
    <row r="49" spans="1:5" ht="12.75" customHeight="1">
      <c r="A49" s="275"/>
      <c r="B49" s="53"/>
      <c r="C49" s="53"/>
      <c r="D49" s="53"/>
      <c r="E49" s="53"/>
    </row>
    <row r="50" spans="1:5" ht="12.75" customHeight="1">
      <c r="A50" s="175"/>
    </row>
    <row r="51" spans="1:5" ht="12.75" customHeight="1"/>
    <row r="52" spans="1:5" ht="12.75" customHeight="1"/>
    <row r="53" spans="1:5" ht="12.75" customHeight="1">
      <c r="A53" s="603" t="s">
        <v>390</v>
      </c>
      <c r="B53" s="605"/>
      <c r="C53" s="605"/>
      <c r="D53" s="605"/>
      <c r="E53" s="605"/>
    </row>
    <row r="54" spans="1:5" ht="12.75" customHeight="1">
      <c r="A54" s="606" t="s">
        <v>167</v>
      </c>
      <c r="B54" s="605"/>
      <c r="C54" s="605"/>
      <c r="D54" s="605"/>
      <c r="E54" s="605"/>
    </row>
    <row r="55" spans="1:5" ht="12.75" customHeight="1">
      <c r="A55" s="608" t="s">
        <v>81</v>
      </c>
    </row>
    <row r="56" spans="1:5" ht="12.75" customHeight="1"/>
    <row r="57" spans="1:5" ht="12.75" customHeight="1"/>
    <row r="58" spans="1:5" ht="12.75" customHeight="1"/>
    <row r="59" spans="1:5" ht="12.75" customHeight="1"/>
    <row r="60" spans="1:5" ht="12.75" customHeight="1"/>
    <row r="61" spans="1:5" ht="12.75" customHeight="1"/>
    <row r="62" spans="1:5" ht="12.75" customHeight="1"/>
    <row r="63" spans="1:5" ht="12.75" customHeight="1"/>
    <row r="64" spans="1:5" ht="12.75" customHeight="1"/>
    <row r="65" spans="7:7" ht="12.75" customHeight="1"/>
    <row r="66" spans="7:7" ht="12.75" customHeight="1">
      <c r="G66" s="34" t="s">
        <v>1034</v>
      </c>
    </row>
    <row r="67" spans="7:7" ht="12.75" customHeight="1"/>
    <row r="68" spans="7:7" ht="12.75" customHeight="1"/>
    <row r="69" spans="7:7" ht="12.75" customHeight="1"/>
    <row r="70" spans="7:7" ht="12.75" customHeight="1"/>
    <row r="71" spans="7:7" ht="12.75" customHeight="1"/>
    <row r="72" spans="7:7" ht="12.75" customHeight="1"/>
    <row r="73" spans="7:7" ht="12.75" customHeight="1"/>
    <row r="74" spans="7:7" ht="12.75" customHeight="1"/>
    <row r="75" spans="7:7" ht="12.75" customHeight="1"/>
    <row r="76" spans="7:7" ht="12.75" customHeight="1"/>
    <row r="77" spans="7:7" ht="12.75" customHeight="1"/>
    <row r="78" spans="7:7" ht="12.75" customHeight="1"/>
    <row r="79" spans="7:7" ht="12.75" customHeight="1"/>
    <row r="80" spans="7: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2">
    <mergeCell ref="A35:D35"/>
    <mergeCell ref="A36:D36"/>
  </mergeCells>
  <hyperlinks>
    <hyperlink ref="A55" location="'2 Sadržaj'!A1" display="Sadržaj / Contents" xr:uid="{00000000-0004-0000-1A00-000000000000}"/>
  </hyperlinks>
  <pageMargins left="0.7" right="0.7" top="0.75" bottom="0.75" header="0.3" footer="0.3"/>
  <pageSetup paperSize="9" scale="75" orientation="portrait" r:id="rId1"/>
  <ignoredErrors>
    <ignoredError sqref="B6:B7 B2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599" t="s">
        <v>671</v>
      </c>
      <c r="B1" s="600"/>
      <c r="C1" s="600"/>
      <c r="D1" s="507"/>
      <c r="E1" s="597"/>
      <c r="F1" s="197"/>
      <c r="G1" s="197"/>
      <c r="H1" s="197"/>
      <c r="I1" s="508" t="s">
        <v>1621</v>
      </c>
    </row>
    <row r="2" spans="1:27" ht="15" customHeight="1">
      <c r="A2" s="601" t="s">
        <v>672</v>
      </c>
      <c r="B2" s="600"/>
      <c r="C2" s="600"/>
      <c r="D2" s="507"/>
      <c r="E2" s="598"/>
      <c r="F2" s="197"/>
      <c r="G2" s="197"/>
      <c r="H2" s="197"/>
      <c r="I2" s="515" t="s">
        <v>1622</v>
      </c>
    </row>
    <row r="3" spans="1:27" ht="12.75" customHeight="1">
      <c r="A3" s="41" t="s">
        <v>833</v>
      </c>
    </row>
    <row r="4" spans="1:27" ht="12.75" customHeight="1"/>
    <row r="5" spans="1:27" ht="12.75" customHeight="1">
      <c r="A5" s="147" t="s">
        <v>673</v>
      </c>
    </row>
    <row r="6" spans="1:27" ht="12.75" customHeight="1">
      <c r="A6" s="516" t="s">
        <v>674</v>
      </c>
    </row>
    <row r="7" spans="1:27" ht="12.75" customHeight="1">
      <c r="J7" s="1235"/>
      <c r="K7" s="1235"/>
      <c r="L7" s="315"/>
      <c r="M7" s="315"/>
      <c r="N7" s="315"/>
      <c r="O7" s="315"/>
      <c r="P7" s="315"/>
    </row>
    <row r="8" spans="1:27" ht="16.5" customHeight="1">
      <c r="A8" s="1236" t="s">
        <v>367</v>
      </c>
      <c r="B8" s="1236"/>
      <c r="C8" s="437">
        <v>45382</v>
      </c>
      <c r="D8" s="315"/>
      <c r="E8" s="315"/>
      <c r="F8" s="315"/>
      <c r="G8" s="315"/>
      <c r="J8" s="1235"/>
      <c r="K8" s="1235"/>
      <c r="L8" s="316"/>
      <c r="M8" s="316"/>
      <c r="N8" s="316"/>
      <c r="O8" s="316"/>
      <c r="P8" s="316"/>
    </row>
    <row r="9" spans="1:27" ht="21.75" customHeight="1">
      <c r="A9" s="1237" t="s">
        <v>368</v>
      </c>
      <c r="B9" s="1237"/>
      <c r="C9" s="438">
        <v>15</v>
      </c>
      <c r="D9" s="315"/>
      <c r="E9" s="316"/>
      <c r="F9" s="316"/>
      <c r="G9" s="316"/>
    </row>
    <row r="10" spans="1:27" ht="12.75" customHeight="1">
      <c r="A10" s="16" t="s">
        <v>298</v>
      </c>
    </row>
    <row r="11" spans="1:27" ht="12.75" customHeight="1"/>
    <row r="12" spans="1:27" ht="12.75" customHeight="1">
      <c r="A12" s="147" t="s">
        <v>675</v>
      </c>
    </row>
    <row r="13" spans="1:27" ht="12.75" customHeight="1">
      <c r="A13" s="516" t="s">
        <v>676</v>
      </c>
      <c r="Z13" s="64"/>
      <c r="AA13" s="64"/>
    </row>
    <row r="14" spans="1:27" s="261" customFormat="1" ht="12.75" customHeight="1">
      <c r="A14" s="42"/>
      <c r="F14" s="197"/>
      <c r="I14" s="13" t="s">
        <v>1381</v>
      </c>
      <c r="Y14" s="64"/>
      <c r="Z14" s="64"/>
      <c r="AA14" s="64"/>
    </row>
    <row r="15" spans="1:27" s="261" customFormat="1" ht="22.5" customHeight="1">
      <c r="A15" s="439"/>
      <c r="B15" s="1241" t="s">
        <v>369</v>
      </c>
      <c r="C15" s="1241"/>
      <c r="D15" s="1241"/>
      <c r="E15" s="1241"/>
      <c r="F15" s="1241" t="s">
        <v>308</v>
      </c>
      <c r="G15" s="1241"/>
      <c r="H15" s="1241"/>
      <c r="I15" s="1241"/>
      <c r="Y15" s="64"/>
      <c r="Z15" s="64"/>
      <c r="AA15" s="64"/>
    </row>
    <row r="16" spans="1:27" ht="135" customHeight="1">
      <c r="A16" s="1242" t="s">
        <v>370</v>
      </c>
      <c r="B16" s="766" t="s">
        <v>763</v>
      </c>
      <c r="C16" s="1240" t="s">
        <v>371</v>
      </c>
      <c r="D16" s="766" t="s">
        <v>372</v>
      </c>
      <c r="E16" s="1240" t="s">
        <v>371</v>
      </c>
      <c r="F16" s="766" t="s">
        <v>764</v>
      </c>
      <c r="G16" s="1240" t="s">
        <v>373</v>
      </c>
      <c r="H16" s="766" t="s">
        <v>761</v>
      </c>
      <c r="I16" s="1240" t="s">
        <v>373</v>
      </c>
    </row>
    <row r="17" spans="1:16" ht="15.75" customHeight="1">
      <c r="A17" s="1242"/>
      <c r="B17" s="437">
        <v>45382</v>
      </c>
      <c r="C17" s="1240"/>
      <c r="D17" s="437">
        <v>45382</v>
      </c>
      <c r="E17" s="1240"/>
      <c r="F17" s="489" t="s">
        <v>1656</v>
      </c>
      <c r="G17" s="1240"/>
      <c r="H17" s="489" t="s">
        <v>1656</v>
      </c>
      <c r="I17" s="1240"/>
      <c r="J17" s="1235"/>
      <c r="K17" s="225"/>
      <c r="L17" s="317"/>
      <c r="M17" s="225"/>
      <c r="N17" s="318"/>
      <c r="O17" s="261"/>
    </row>
    <row r="18" spans="1:16" ht="16.5" customHeight="1">
      <c r="A18" s="440" t="s">
        <v>374</v>
      </c>
      <c r="B18" s="441">
        <v>38489</v>
      </c>
      <c r="C18" s="442">
        <v>3.1047414947763193E-2</v>
      </c>
      <c r="D18" s="441">
        <v>433559.53672999993</v>
      </c>
      <c r="E18" s="442">
        <v>0.28858890799446835</v>
      </c>
      <c r="F18" s="441">
        <v>3464</v>
      </c>
      <c r="G18" s="442">
        <v>7.2113896626431445E-2</v>
      </c>
      <c r="H18" s="441">
        <v>76896.149519999992</v>
      </c>
      <c r="I18" s="444">
        <v>0.3091643578083611</v>
      </c>
      <c r="J18" s="1235"/>
      <c r="K18" s="319"/>
      <c r="L18" s="320"/>
      <c r="M18" s="319"/>
      <c r="N18" s="320"/>
      <c r="O18" s="261"/>
    </row>
    <row r="19" spans="1:16" ht="16.5" customHeight="1">
      <c r="A19" s="440" t="s">
        <v>375</v>
      </c>
      <c r="B19" s="441">
        <v>134832</v>
      </c>
      <c r="C19" s="442">
        <v>7.5687103594080332E-2</v>
      </c>
      <c r="D19" s="441">
        <v>2728133.9422199996</v>
      </c>
      <c r="E19" s="442">
        <v>0.21708401638953653</v>
      </c>
      <c r="F19" s="441">
        <v>13105</v>
      </c>
      <c r="G19" s="442">
        <v>0.21850302185030218</v>
      </c>
      <c r="H19" s="441">
        <v>420518.05625000002</v>
      </c>
      <c r="I19" s="444">
        <v>0.2776200979668681</v>
      </c>
      <c r="J19" s="41"/>
      <c r="K19" s="321"/>
      <c r="L19" s="322"/>
      <c r="M19" s="321"/>
      <c r="N19" s="323"/>
      <c r="O19" s="261"/>
    </row>
    <row r="20" spans="1:16" ht="16.5" customHeight="1">
      <c r="A20" s="440" t="s">
        <v>376</v>
      </c>
      <c r="B20" s="441">
        <v>6</v>
      </c>
      <c r="C20" s="442">
        <v>0</v>
      </c>
      <c r="D20" s="441">
        <v>0</v>
      </c>
      <c r="E20" s="442">
        <v>0</v>
      </c>
      <c r="F20" s="441"/>
      <c r="G20" s="442"/>
      <c r="H20" s="441"/>
      <c r="I20" s="443"/>
      <c r="J20" s="41"/>
      <c r="K20" s="321"/>
      <c r="L20" s="322"/>
      <c r="M20" s="321"/>
      <c r="N20" s="323"/>
      <c r="O20" s="261"/>
    </row>
    <row r="21" spans="1:16" ht="16.5" customHeight="1">
      <c r="A21" s="445" t="s">
        <v>377</v>
      </c>
      <c r="B21" s="446">
        <v>173327</v>
      </c>
      <c r="C21" s="447">
        <v>6.544095499781781E-2</v>
      </c>
      <c r="D21" s="446">
        <v>3161693.4789499994</v>
      </c>
      <c r="E21" s="447">
        <v>0.22641630713187594</v>
      </c>
      <c r="F21" s="446">
        <v>16569</v>
      </c>
      <c r="G21" s="447">
        <v>0.18468468468468469</v>
      </c>
      <c r="H21" s="446">
        <v>497414.20577</v>
      </c>
      <c r="I21" s="448">
        <v>0.28239687564882132</v>
      </c>
      <c r="J21" s="41"/>
      <c r="K21" s="321"/>
      <c r="L21" s="322"/>
      <c r="M21" s="321"/>
      <c r="N21" s="323"/>
      <c r="O21" s="261"/>
    </row>
    <row r="22" spans="1:16" ht="12.75" customHeight="1">
      <c r="A22" s="16" t="s">
        <v>378</v>
      </c>
      <c r="H22" s="132"/>
      <c r="I22" s="76"/>
      <c r="J22" s="132"/>
    </row>
    <row r="23" spans="1:16" ht="49.5" customHeight="1">
      <c r="A23" s="1238" t="s">
        <v>379</v>
      </c>
      <c r="B23" s="1238"/>
      <c r="C23" s="1238"/>
      <c r="D23" s="1238"/>
      <c r="E23" s="1238"/>
      <c r="F23" s="1238"/>
      <c r="G23" s="1238"/>
      <c r="H23" s="1238"/>
      <c r="I23" s="1238"/>
    </row>
    <row r="24" spans="1:16" ht="56.25" customHeight="1">
      <c r="A24" s="1238" t="s">
        <v>762</v>
      </c>
      <c r="B24" s="1238"/>
      <c r="C24" s="1238"/>
      <c r="D24" s="1238"/>
      <c r="E24" s="1238"/>
      <c r="F24" s="1238"/>
      <c r="G24" s="1238"/>
      <c r="H24" s="1238"/>
      <c r="I24" s="1238"/>
    </row>
    <row r="25" spans="1:16" ht="23.25" customHeight="1">
      <c r="A25" s="1239" t="s">
        <v>330</v>
      </c>
      <c r="B25" s="1239"/>
      <c r="C25" s="1239"/>
      <c r="D25" s="1239"/>
      <c r="E25" s="1239"/>
      <c r="F25" s="1239"/>
      <c r="G25" s="1239"/>
      <c r="H25" s="1239"/>
      <c r="I25" s="1239"/>
      <c r="J25" s="155"/>
      <c r="K25" s="70"/>
      <c r="L25" s="70"/>
      <c r="M25" s="70"/>
      <c r="N25" s="70"/>
      <c r="O25" s="70"/>
      <c r="P25" s="70"/>
    </row>
    <row r="26" spans="1:16">
      <c r="A26" s="155"/>
      <c r="B26" s="70"/>
      <c r="C26" s="70"/>
      <c r="D26" s="70"/>
      <c r="E26" s="70"/>
      <c r="F26" s="70"/>
      <c r="G26" s="70"/>
    </row>
    <row r="27" spans="1:16" ht="12.75" customHeight="1">
      <c r="A27" s="608" t="s">
        <v>81</v>
      </c>
    </row>
    <row r="28" spans="1:16" ht="12.75" customHeight="1"/>
    <row r="29" spans="1:16" ht="12.75" customHeight="1"/>
    <row r="30" spans="1:16" ht="12.75" customHeight="1"/>
    <row r="31" spans="1:16" ht="12.75" customHeight="1"/>
    <row r="32" spans="1:16" ht="12.75" customHeight="1">
      <c r="I32" s="34" t="s">
        <v>797</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xr:uid="{00000000-0004-0000-1B00-000000000000}"/>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677</v>
      </c>
      <c r="H1" s="261"/>
    </row>
    <row r="2" spans="1:8" ht="12.75" customHeight="1">
      <c r="A2" s="519" t="s">
        <v>678</v>
      </c>
    </row>
    <row r="3" spans="1:8" ht="12.75" customHeight="1"/>
    <row r="4" spans="1:8" ht="12.75" customHeight="1">
      <c r="D4" s="13" t="s">
        <v>1381</v>
      </c>
      <c r="E4" s="73"/>
    </row>
    <row r="5" spans="1:8" ht="45" customHeight="1">
      <c r="A5" s="1242" t="s">
        <v>299</v>
      </c>
      <c r="B5" s="449" t="s">
        <v>336</v>
      </c>
      <c r="C5" s="1245" t="s">
        <v>337</v>
      </c>
      <c r="D5" s="1245"/>
    </row>
    <row r="6" spans="1:8" ht="22.5" customHeight="1">
      <c r="A6" s="1243"/>
      <c r="B6" s="947">
        <v>45382</v>
      </c>
      <c r="C6" s="755" t="s">
        <v>338</v>
      </c>
      <c r="D6" s="755" t="s">
        <v>339</v>
      </c>
    </row>
    <row r="7" spans="1:8" ht="12.75" customHeight="1">
      <c r="A7" s="458" t="s">
        <v>340</v>
      </c>
      <c r="B7" s="459">
        <v>2631433.44111</v>
      </c>
      <c r="C7" s="460">
        <v>0.22577226208442755</v>
      </c>
      <c r="D7" s="459">
        <v>484677.86300999997</v>
      </c>
      <c r="E7" s="43"/>
    </row>
    <row r="8" spans="1:8" ht="12.75" customHeight="1">
      <c r="A8" s="450" t="s">
        <v>341</v>
      </c>
      <c r="B8" s="451">
        <v>3724.8814900000002</v>
      </c>
      <c r="C8" s="452">
        <v>-7.3849500365317483E-2</v>
      </c>
      <c r="D8" s="451">
        <v>-297.01504999999906</v>
      </c>
      <c r="E8" s="52"/>
    </row>
    <row r="9" spans="1:8" ht="12.75" customHeight="1">
      <c r="A9" s="450" t="s">
        <v>342</v>
      </c>
      <c r="B9" s="451">
        <v>705539.46701000014</v>
      </c>
      <c r="C9" s="452">
        <v>0.17812403174767882</v>
      </c>
      <c r="D9" s="451">
        <v>106672.58373000019</v>
      </c>
      <c r="E9" s="52"/>
    </row>
    <row r="10" spans="1:8" ht="12.75" customHeight="1">
      <c r="A10" s="450" t="s">
        <v>343</v>
      </c>
      <c r="B10" s="451">
        <v>5862.441350000001</v>
      </c>
      <c r="C10" s="452">
        <v>0.27036271494741348</v>
      </c>
      <c r="D10" s="451">
        <v>1247.6637900000005</v>
      </c>
    </row>
    <row r="11" spans="1:8" ht="12.75" customHeight="1">
      <c r="A11" s="450" t="s">
        <v>344</v>
      </c>
      <c r="B11" s="451">
        <v>1896448.6876799997</v>
      </c>
      <c r="C11" s="452">
        <v>0.24932704592908322</v>
      </c>
      <c r="D11" s="451">
        <v>378472.51493999991</v>
      </c>
    </row>
    <row r="12" spans="1:8" ht="12.75" customHeight="1">
      <c r="A12" s="450" t="s">
        <v>345</v>
      </c>
      <c r="B12" s="451">
        <v>19857.96358</v>
      </c>
      <c r="C12" s="452">
        <v>-6.6642908961037139E-2</v>
      </c>
      <c r="D12" s="451">
        <v>-1417.8844000000063</v>
      </c>
    </row>
    <row r="13" spans="1:8" ht="12.75" customHeight="1">
      <c r="A13" s="458" t="s">
        <v>346</v>
      </c>
      <c r="B13" s="459">
        <v>1050613.47869</v>
      </c>
      <c r="C13" s="460">
        <v>0.18117710281487354</v>
      </c>
      <c r="D13" s="459">
        <v>161150.35229999991</v>
      </c>
    </row>
    <row r="14" spans="1:8" ht="12.75" customHeight="1">
      <c r="A14" s="450" t="s">
        <v>347</v>
      </c>
      <c r="B14" s="451">
        <v>56719.097150000001</v>
      </c>
      <c r="C14" s="452">
        <v>0.26846335018396</v>
      </c>
      <c r="D14" s="451">
        <v>12004.287579999997</v>
      </c>
    </row>
    <row r="15" spans="1:8" ht="12.75" customHeight="1">
      <c r="A15" s="450" t="s">
        <v>348</v>
      </c>
      <c r="B15" s="451">
        <v>937780.7539100002</v>
      </c>
      <c r="C15" s="452">
        <v>0.1539622163447501</v>
      </c>
      <c r="D15" s="451">
        <v>125119.17745000019</v>
      </c>
    </row>
    <row r="16" spans="1:8" ht="12.75" customHeight="1">
      <c r="A16" s="450" t="s">
        <v>349</v>
      </c>
      <c r="B16" s="451">
        <v>20945.439429999999</v>
      </c>
      <c r="C16" s="452">
        <v>6.0764318063709375</v>
      </c>
      <c r="D16" s="451">
        <v>17985.552299999996</v>
      </c>
    </row>
    <row r="17" spans="1:6" ht="12.75" customHeight="1">
      <c r="A17" s="450" t="s">
        <v>350</v>
      </c>
      <c r="B17" s="451">
        <v>35168.188170000001</v>
      </c>
      <c r="C17" s="452">
        <v>0.20741461126248811</v>
      </c>
      <c r="D17" s="451">
        <v>6041.334939999997</v>
      </c>
    </row>
    <row r="18" spans="1:6" ht="22.5">
      <c r="A18" s="453" t="s">
        <v>351</v>
      </c>
      <c r="B18" s="451">
        <v>22063.509519999996</v>
      </c>
      <c r="C18" s="452">
        <v>0.21606538287807125</v>
      </c>
      <c r="D18" s="451">
        <v>3920.1515799999943</v>
      </c>
    </row>
    <row r="19" spans="1:6" ht="12.75" customHeight="1">
      <c r="A19" s="461" t="s">
        <v>352</v>
      </c>
      <c r="B19" s="462">
        <v>3704110.4292900003</v>
      </c>
      <c r="C19" s="463">
        <v>0.21272801114582707</v>
      </c>
      <c r="D19" s="462">
        <v>649748.36686000042</v>
      </c>
    </row>
    <row r="20" spans="1:6" ht="12.75" customHeight="1">
      <c r="A20" s="450" t="s">
        <v>353</v>
      </c>
      <c r="B20" s="451">
        <v>5093134.8016300015</v>
      </c>
      <c r="C20" s="452">
        <v>0.19195436844021666</v>
      </c>
      <c r="D20" s="451">
        <v>820207.13218000159</v>
      </c>
    </row>
    <row r="21" spans="1:6" ht="12.75" customHeight="1">
      <c r="A21" s="454" t="s">
        <v>241</v>
      </c>
      <c r="B21" s="455">
        <v>370702.32532</v>
      </c>
      <c r="C21" s="456">
        <v>8.8058135197052717E-2</v>
      </c>
      <c r="D21" s="455">
        <v>30001.481009999989</v>
      </c>
    </row>
    <row r="22" spans="1:6" ht="12.75" customHeight="1">
      <c r="A22" s="454" t="s">
        <v>247</v>
      </c>
      <c r="B22" s="455">
        <v>13850.864109999999</v>
      </c>
      <c r="C22" s="456">
        <v>-0.3474685523879536</v>
      </c>
      <c r="D22" s="455">
        <v>-7375.4908200000027</v>
      </c>
    </row>
    <row r="23" spans="1:6" ht="12.75" customHeight="1">
      <c r="A23" s="454" t="s">
        <v>243</v>
      </c>
      <c r="B23" s="455">
        <v>2048520.1148299999</v>
      </c>
      <c r="C23" s="456">
        <v>0.57201644045860434</v>
      </c>
      <c r="D23" s="455">
        <v>745403.89917999995</v>
      </c>
    </row>
    <row r="24" spans="1:6" ht="12.75" customHeight="1">
      <c r="A24" s="454" t="s">
        <v>244</v>
      </c>
      <c r="B24" s="455">
        <v>1205379.30388</v>
      </c>
      <c r="C24" s="456">
        <v>-9.3682872104754691E-2</v>
      </c>
      <c r="D24" s="455">
        <v>-124595.89661000017</v>
      </c>
    </row>
    <row r="25" spans="1:6" ht="22.5">
      <c r="A25" s="457" t="s">
        <v>354</v>
      </c>
      <c r="B25" s="455">
        <v>65657.821150000003</v>
      </c>
      <c r="C25" s="456">
        <v>0.1064038982211432</v>
      </c>
      <c r="D25" s="455">
        <v>6314.3741000000009</v>
      </c>
    </row>
    <row r="26" spans="1:6">
      <c r="A26" s="461" t="s">
        <v>355</v>
      </c>
      <c r="B26" s="462">
        <v>3704110.4292900003</v>
      </c>
      <c r="C26" s="463">
        <v>0.21272801114582707</v>
      </c>
      <c r="D26" s="462">
        <v>649748.36686000042</v>
      </c>
    </row>
    <row r="27" spans="1:6" ht="12.75" customHeight="1">
      <c r="A27" s="450" t="s">
        <v>356</v>
      </c>
      <c r="B27" s="451">
        <v>5093134.8016300015</v>
      </c>
      <c r="C27" s="452">
        <v>0.19195436844021666</v>
      </c>
      <c r="D27" s="451">
        <v>820207.13218000159</v>
      </c>
    </row>
    <row r="28" spans="1:6" ht="12.75" customHeight="1">
      <c r="A28" s="21" t="s">
        <v>298</v>
      </c>
    </row>
    <row r="29" spans="1:6" ht="12.75" customHeight="1">
      <c r="E29" s="70"/>
      <c r="F29" s="70"/>
    </row>
    <row r="30" spans="1:6" ht="26.25" customHeight="1">
      <c r="A30" s="1239" t="s">
        <v>330</v>
      </c>
      <c r="B30" s="1239"/>
      <c r="C30" s="1239"/>
      <c r="D30" s="1239"/>
      <c r="E30" s="70"/>
      <c r="F30" s="70"/>
    </row>
    <row r="31" spans="1:6" ht="12.75" customHeight="1"/>
    <row r="32" spans="1:6" ht="12.75" customHeight="1">
      <c r="A32" s="147" t="s">
        <v>679</v>
      </c>
    </row>
    <row r="33" spans="1:4" ht="12.75" customHeight="1">
      <c r="A33" s="516" t="s">
        <v>979</v>
      </c>
    </row>
    <row r="34" spans="1:4" s="261" customFormat="1" ht="12.75" customHeight="1">
      <c r="A34" s="42"/>
    </row>
    <row r="35" spans="1:4" s="261" customFormat="1" ht="12.75" customHeight="1">
      <c r="A35" s="42"/>
      <c r="D35" s="13" t="s">
        <v>1381</v>
      </c>
    </row>
    <row r="36" spans="1:4" ht="55.5" customHeight="1">
      <c r="A36" s="1242" t="s">
        <v>299</v>
      </c>
      <c r="B36" s="464" t="s">
        <v>300</v>
      </c>
      <c r="C36" s="1245" t="s">
        <v>357</v>
      </c>
      <c r="D36" s="1245"/>
    </row>
    <row r="37" spans="1:4" ht="21" customHeight="1">
      <c r="A37" s="1244"/>
      <c r="B37" s="489" t="s">
        <v>1656</v>
      </c>
      <c r="C37" s="449" t="s">
        <v>338</v>
      </c>
      <c r="D37" s="449" t="s">
        <v>339</v>
      </c>
    </row>
    <row r="38" spans="1:4">
      <c r="A38" s="79" t="s">
        <v>358</v>
      </c>
      <c r="B38" s="126">
        <v>41922.996309999995</v>
      </c>
      <c r="C38" s="127">
        <v>0.46438634571456017</v>
      </c>
      <c r="D38" s="126">
        <v>13294.624819999997</v>
      </c>
    </row>
    <row r="39" spans="1:4">
      <c r="A39" s="79" t="s">
        <v>301</v>
      </c>
      <c r="B39" s="126">
        <v>27797.486280000005</v>
      </c>
      <c r="C39" s="127">
        <v>1.0591536072909986</v>
      </c>
      <c r="D39" s="126">
        <v>14298.014370000006</v>
      </c>
    </row>
    <row r="40" spans="1:4">
      <c r="A40" s="128" t="s">
        <v>302</v>
      </c>
      <c r="B40" s="129">
        <v>14125.510030000001</v>
      </c>
      <c r="C40" s="130">
        <v>-6.6322705408558197E-2</v>
      </c>
      <c r="D40" s="131">
        <v>-1003.3895499999999</v>
      </c>
    </row>
    <row r="41" spans="1:4">
      <c r="A41" s="79" t="s">
        <v>359</v>
      </c>
      <c r="B41" s="126">
        <v>1397.07773</v>
      </c>
      <c r="C41" s="127">
        <v>0.1888515466744804</v>
      </c>
      <c r="D41" s="126">
        <v>221.92870999999991</v>
      </c>
    </row>
    <row r="42" spans="1:4">
      <c r="A42" s="79" t="s">
        <v>360</v>
      </c>
      <c r="B42" s="126">
        <v>1210.7812900000001</v>
      </c>
      <c r="C42" s="127">
        <v>0.15179379482717689</v>
      </c>
      <c r="D42" s="126">
        <v>159.56770000000006</v>
      </c>
    </row>
    <row r="43" spans="1:4" ht="19.5" customHeight="1">
      <c r="A43" s="128" t="s">
        <v>361</v>
      </c>
      <c r="B43" s="129">
        <v>186.29643999999999</v>
      </c>
      <c r="C43" s="130">
        <v>0.50317338633512554</v>
      </c>
      <c r="D43" s="131">
        <v>62.361009999999936</v>
      </c>
    </row>
    <row r="44" spans="1:4">
      <c r="A44" s="79" t="s">
        <v>362</v>
      </c>
      <c r="B44" s="126">
        <v>47390.747730000003</v>
      </c>
      <c r="C44" s="127">
        <v>0.16731694193253949</v>
      </c>
      <c r="D44" s="126">
        <v>6792.7352899999969</v>
      </c>
    </row>
    <row r="45" spans="1:4">
      <c r="A45" s="79" t="s">
        <v>363</v>
      </c>
      <c r="B45" s="126">
        <v>45519.427389999997</v>
      </c>
      <c r="C45" s="127">
        <v>9.9546520029910088E-2</v>
      </c>
      <c r="D45" s="126">
        <v>4121.0630999999994</v>
      </c>
    </row>
    <row r="46" spans="1:4" ht="19.5" customHeight="1">
      <c r="A46" s="128" t="s">
        <v>303</v>
      </c>
      <c r="B46" s="129">
        <v>1871.3203399999998</v>
      </c>
      <c r="C46" s="130">
        <v>-3.3381220896784338</v>
      </c>
      <c r="D46" s="131">
        <v>2671.6721899999993</v>
      </c>
    </row>
    <row r="47" spans="1:4" ht="28.5" customHeight="1">
      <c r="A47" s="79" t="s">
        <v>304</v>
      </c>
      <c r="B47" s="126">
        <v>16183.12681</v>
      </c>
      <c r="C47" s="127">
        <v>0.11974714869690255</v>
      </c>
      <c r="D47" s="126">
        <v>1730.64365</v>
      </c>
    </row>
    <row r="48" spans="1:4" ht="19.5" customHeight="1">
      <c r="A48" s="79" t="s">
        <v>305</v>
      </c>
      <c r="B48" s="126">
        <v>-2148.1689100000003</v>
      </c>
      <c r="C48" s="127">
        <v>-0.27112256522886646</v>
      </c>
      <c r="D48" s="126">
        <v>799.06035999999949</v>
      </c>
    </row>
    <row r="49" spans="1:4">
      <c r="A49" s="79" t="s">
        <v>364</v>
      </c>
      <c r="B49" s="126">
        <v>18331.295719999998</v>
      </c>
      <c r="C49" s="127">
        <v>5.3540154398976969E-2</v>
      </c>
      <c r="D49" s="126">
        <v>931.58328999999867</v>
      </c>
    </row>
    <row r="50" spans="1:4">
      <c r="A50" s="79" t="s">
        <v>365</v>
      </c>
      <c r="B50" s="126">
        <v>3387.4014400000005</v>
      </c>
      <c r="C50" s="127">
        <v>4.7427363460214228E-2</v>
      </c>
      <c r="D50" s="126">
        <v>153.38106000000016</v>
      </c>
    </row>
    <row r="51" spans="1:4" ht="19.5" customHeight="1">
      <c r="A51" s="465" t="s">
        <v>366</v>
      </c>
      <c r="B51" s="466">
        <v>14943.894279999999</v>
      </c>
      <c r="C51" s="467">
        <v>5.4935701500019342E-2</v>
      </c>
      <c r="D51" s="468">
        <v>778.20222999999714</v>
      </c>
    </row>
    <row r="52" spans="1:4" ht="12.75" customHeight="1"/>
    <row r="53" spans="1:4" ht="21" customHeight="1">
      <c r="A53" s="1239" t="s">
        <v>306</v>
      </c>
      <c r="B53" s="1239"/>
      <c r="C53" s="1239"/>
    </row>
    <row r="54" spans="1:4" ht="12.75" customHeight="1"/>
    <row r="55" spans="1:4" ht="12.75" customHeight="1">
      <c r="A55" s="608" t="s">
        <v>81</v>
      </c>
    </row>
    <row r="56" spans="1:4" ht="12.75" customHeight="1">
      <c r="D56" s="34" t="s">
        <v>1035</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xr:uid="{00000000-0004-0000-1C00-000000000000}"/>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T55"/>
  <sheetViews>
    <sheetView showGridLines="0" zoomScaleNormal="100" workbookViewId="0"/>
  </sheetViews>
  <sheetFormatPr defaultRowHeight="15"/>
  <cols>
    <col min="1" max="1" width="24.5703125" customWidth="1"/>
    <col min="2" max="2" width="10.5703125" style="261" customWidth="1"/>
    <col min="3" max="3" width="15" style="261" customWidth="1"/>
    <col min="4" max="4" width="12.140625" customWidth="1"/>
    <col min="5" max="19" width="10" customWidth="1"/>
  </cols>
  <sheetData>
    <row r="1" spans="1:20" ht="18">
      <c r="A1" s="656" t="s">
        <v>917</v>
      </c>
      <c r="B1" s="656"/>
      <c r="C1" s="656"/>
      <c r="D1" s="553"/>
      <c r="E1" s="553"/>
      <c r="F1" s="553"/>
      <c r="G1" s="553"/>
      <c r="H1" s="553"/>
      <c r="I1" s="553"/>
      <c r="J1" s="553"/>
      <c r="K1" s="553"/>
      <c r="L1" s="553"/>
      <c r="M1" s="553"/>
      <c r="N1" s="553"/>
      <c r="O1" s="553"/>
      <c r="P1" s="553"/>
      <c r="Q1" s="553"/>
      <c r="R1" s="553"/>
      <c r="S1" s="553"/>
    </row>
    <row r="2" spans="1:20" ht="16.5">
      <c r="A2" s="657" t="s">
        <v>918</v>
      </c>
      <c r="B2" s="657"/>
      <c r="C2" s="657"/>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625</v>
      </c>
      <c r="B4" s="150"/>
      <c r="C4" s="150"/>
      <c r="D4" s="338"/>
      <c r="E4" s="5"/>
      <c r="F4" s="6"/>
      <c r="G4" s="1056"/>
      <c r="S4" s="137" t="str">
        <f>Naslovnica!A20</f>
        <v>Svibanj 2024.</v>
      </c>
    </row>
    <row r="5" spans="1:20" ht="12.75" customHeight="1">
      <c r="A5" s="546" t="s">
        <v>893</v>
      </c>
      <c r="B5" s="546"/>
      <c r="C5" s="546"/>
      <c r="D5" s="339"/>
      <c r="E5" s="8"/>
      <c r="F5" s="9"/>
      <c r="G5" s="10"/>
      <c r="S5" s="524" t="str">
        <f>Naslovnica!A24</f>
        <v>May 2024</v>
      </c>
    </row>
    <row r="6" spans="1:20" ht="12.75" customHeight="1">
      <c r="E6" s="261"/>
    </row>
    <row r="7" spans="1:20" ht="12.75" customHeight="1">
      <c r="A7" s="1113"/>
      <c r="B7" s="1113"/>
      <c r="C7" s="1113"/>
      <c r="D7" s="1112" t="s">
        <v>19</v>
      </c>
      <c r="E7" s="1112"/>
      <c r="F7" s="1112"/>
      <c r="G7" s="1112" t="s">
        <v>20</v>
      </c>
      <c r="H7" s="1112"/>
      <c r="I7" s="1112"/>
      <c r="J7" s="1112" t="s">
        <v>21</v>
      </c>
      <c r="K7" s="1112"/>
      <c r="L7" s="1112"/>
      <c r="M7" s="1112" t="s">
        <v>22</v>
      </c>
      <c r="N7" s="1112"/>
      <c r="O7" s="1112"/>
      <c r="P7" s="1112" t="s">
        <v>590</v>
      </c>
      <c r="Q7" s="1112"/>
      <c r="R7" s="1112"/>
      <c r="S7" s="1112" t="s">
        <v>461</v>
      </c>
    </row>
    <row r="8" spans="1:20" ht="15" customHeight="1">
      <c r="A8" s="1120"/>
      <c r="B8" s="1120"/>
      <c r="C8" s="1120"/>
      <c r="D8" s="1114" t="s">
        <v>588</v>
      </c>
      <c r="E8" s="1115"/>
      <c r="F8" s="1115"/>
      <c r="G8" s="1114" t="s">
        <v>589</v>
      </c>
      <c r="H8" s="1115"/>
      <c r="I8" s="1115"/>
      <c r="J8" s="1114" t="s">
        <v>588</v>
      </c>
      <c r="K8" s="1115"/>
      <c r="L8" s="1115"/>
      <c r="M8" s="1114" t="s">
        <v>588</v>
      </c>
      <c r="N8" s="1115"/>
      <c r="O8" s="1115"/>
      <c r="P8" s="1114" t="s">
        <v>588</v>
      </c>
      <c r="Q8" s="1115"/>
      <c r="R8" s="1115"/>
      <c r="S8" s="1113"/>
    </row>
    <row r="9" spans="1:20">
      <c r="A9" s="1120" t="s">
        <v>587</v>
      </c>
      <c r="B9" s="1120"/>
      <c r="C9" s="1120"/>
      <c r="D9" s="659" t="s">
        <v>114</v>
      </c>
      <c r="E9" s="659" t="s">
        <v>115</v>
      </c>
      <c r="F9" s="659" t="s">
        <v>116</v>
      </c>
      <c r="G9" s="659" t="s">
        <v>114</v>
      </c>
      <c r="H9" s="659" t="s">
        <v>115</v>
      </c>
      <c r="I9" s="659" t="s">
        <v>116</v>
      </c>
      <c r="J9" s="659" t="s">
        <v>114</v>
      </c>
      <c r="K9" s="659" t="s">
        <v>115</v>
      </c>
      <c r="L9" s="659" t="s">
        <v>116</v>
      </c>
      <c r="M9" s="659" t="s">
        <v>114</v>
      </c>
      <c r="N9" s="659" t="s">
        <v>115</v>
      </c>
      <c r="O9" s="659" t="s">
        <v>116</v>
      </c>
      <c r="P9" s="659" t="s">
        <v>114</v>
      </c>
      <c r="Q9" s="659" t="s">
        <v>115</v>
      </c>
      <c r="R9" s="659" t="s">
        <v>116</v>
      </c>
      <c r="S9" s="1113"/>
    </row>
    <row r="10" spans="1:20" s="330" customFormat="1" ht="22.5" customHeight="1">
      <c r="A10" s="1121" t="s">
        <v>591</v>
      </c>
      <c r="B10" s="1121"/>
      <c r="C10" s="1121"/>
      <c r="D10" s="661">
        <v>87739</v>
      </c>
      <c r="E10" s="661">
        <v>613773</v>
      </c>
      <c r="F10" s="661">
        <v>38898</v>
      </c>
      <c r="G10" s="661">
        <v>73751</v>
      </c>
      <c r="H10" s="661">
        <v>320593</v>
      </c>
      <c r="I10" s="661">
        <v>13992</v>
      </c>
      <c r="J10" s="661">
        <v>111022</v>
      </c>
      <c r="K10" s="661">
        <v>347519</v>
      </c>
      <c r="L10" s="661">
        <v>19463</v>
      </c>
      <c r="M10" s="661">
        <v>72185</v>
      </c>
      <c r="N10" s="661">
        <v>535512</v>
      </c>
      <c r="O10" s="661">
        <v>33827</v>
      </c>
      <c r="P10" s="661">
        <v>344697</v>
      </c>
      <c r="Q10" s="661">
        <v>1817397</v>
      </c>
      <c r="R10" s="661">
        <v>106180</v>
      </c>
      <c r="S10" s="661">
        <v>2268274</v>
      </c>
    </row>
    <row r="11" spans="1:20" ht="21.75" customHeight="1">
      <c r="A11" s="1122" t="s">
        <v>592</v>
      </c>
      <c r="B11" s="1122"/>
      <c r="C11" s="1122"/>
      <c r="D11" s="660">
        <v>3.8680953006559174E-2</v>
      </c>
      <c r="E11" s="660">
        <v>0.27059032550741224</v>
      </c>
      <c r="F11" s="660">
        <v>1.7148721891623322E-2</v>
      </c>
      <c r="G11" s="660">
        <v>3.2514149525145551E-2</v>
      </c>
      <c r="H11" s="660">
        <v>0.14133786306239898</v>
      </c>
      <c r="I11" s="660">
        <v>6.1685669367986407E-3</v>
      </c>
      <c r="J11" s="660">
        <v>4.8945585938912142E-2</v>
      </c>
      <c r="K11" s="660">
        <v>0.15320856298665858</v>
      </c>
      <c r="L11" s="660">
        <v>8.5805330396592303E-3</v>
      </c>
      <c r="M11" s="660">
        <v>3.1823756741910368E-2</v>
      </c>
      <c r="N11" s="660">
        <v>0.23608788003565706</v>
      </c>
      <c r="O11" s="660">
        <v>1.4913101327264696E-2</v>
      </c>
      <c r="P11" s="660">
        <v>0.15196444521252722</v>
      </c>
      <c r="Q11" s="660">
        <v>0.80122463159212687</v>
      </c>
      <c r="R11" s="660">
        <v>4.681092319534589E-2</v>
      </c>
      <c r="S11" s="660">
        <v>1</v>
      </c>
    </row>
    <row r="12" spans="1:20" ht="22.5" customHeight="1">
      <c r="A12" s="1123" t="s">
        <v>593</v>
      </c>
      <c r="B12" s="1123"/>
      <c r="C12" s="1123"/>
      <c r="D12" s="331">
        <v>15</v>
      </c>
      <c r="E12" s="331">
        <v>7</v>
      </c>
      <c r="F12" s="331">
        <v>1</v>
      </c>
      <c r="G12" s="331">
        <v>15</v>
      </c>
      <c r="H12" s="331">
        <v>15</v>
      </c>
      <c r="I12" s="331">
        <v>1</v>
      </c>
      <c r="J12" s="331">
        <v>38</v>
      </c>
      <c r="K12" s="331">
        <v>27</v>
      </c>
      <c r="L12" s="331">
        <v>4</v>
      </c>
      <c r="M12" s="331">
        <v>4</v>
      </c>
      <c r="N12" s="331">
        <v>19</v>
      </c>
      <c r="O12" s="331">
        <v>2</v>
      </c>
      <c r="P12" s="331">
        <v>72</v>
      </c>
      <c r="Q12" s="331">
        <v>68</v>
      </c>
      <c r="R12" s="331">
        <v>8</v>
      </c>
      <c r="S12" s="331">
        <v>148</v>
      </c>
    </row>
    <row r="13" spans="1:20" ht="22.5" customHeight="1">
      <c r="A13" s="1123" t="s">
        <v>594</v>
      </c>
      <c r="B13" s="1123"/>
      <c r="C13" s="1123"/>
      <c r="D13" s="331">
        <v>0</v>
      </c>
      <c r="E13" s="331">
        <v>0</v>
      </c>
      <c r="F13" s="331">
        <v>0</v>
      </c>
      <c r="G13" s="331">
        <v>1</v>
      </c>
      <c r="H13" s="331">
        <v>1</v>
      </c>
      <c r="I13" s="331">
        <v>0</v>
      </c>
      <c r="J13" s="331">
        <v>0</v>
      </c>
      <c r="K13" s="331">
        <v>0</v>
      </c>
      <c r="L13" s="331">
        <v>0</v>
      </c>
      <c r="M13" s="331">
        <v>0</v>
      </c>
      <c r="N13" s="331">
        <v>1</v>
      </c>
      <c r="O13" s="331">
        <v>0</v>
      </c>
      <c r="P13" s="331">
        <v>1</v>
      </c>
      <c r="Q13" s="331">
        <v>2</v>
      </c>
      <c r="R13" s="331">
        <v>0</v>
      </c>
      <c r="S13" s="331">
        <v>3</v>
      </c>
    </row>
    <row r="14" spans="1:20" ht="22.5" customHeight="1">
      <c r="A14" s="1123" t="s">
        <v>595</v>
      </c>
      <c r="B14" s="1123"/>
      <c r="C14" s="1123"/>
      <c r="D14" s="331">
        <v>1152</v>
      </c>
      <c r="E14" s="331">
        <v>0</v>
      </c>
      <c r="F14" s="331">
        <v>0</v>
      </c>
      <c r="G14" s="331">
        <v>1152</v>
      </c>
      <c r="H14" s="331">
        <v>0</v>
      </c>
      <c r="I14" s="331">
        <v>0</v>
      </c>
      <c r="J14" s="331">
        <v>1152</v>
      </c>
      <c r="K14" s="331">
        <v>0</v>
      </c>
      <c r="L14" s="331">
        <v>0</v>
      </c>
      <c r="M14" s="331">
        <v>2308</v>
      </c>
      <c r="N14" s="331">
        <v>4</v>
      </c>
      <c r="O14" s="331">
        <v>0</v>
      </c>
      <c r="P14" s="331">
        <v>5764</v>
      </c>
      <c r="Q14" s="331">
        <v>4</v>
      </c>
      <c r="R14" s="331">
        <v>0</v>
      </c>
      <c r="S14" s="331">
        <v>5768</v>
      </c>
      <c r="T14" s="76"/>
    </row>
    <row r="15" spans="1:20" ht="21.75" customHeight="1">
      <c r="A15" s="1122" t="s">
        <v>596</v>
      </c>
      <c r="B15" s="1122"/>
      <c r="C15" s="1122"/>
      <c r="D15" s="664">
        <v>1167</v>
      </c>
      <c r="E15" s="664">
        <v>7</v>
      </c>
      <c r="F15" s="664">
        <v>1</v>
      </c>
      <c r="G15" s="664">
        <v>1168</v>
      </c>
      <c r="H15" s="664">
        <v>16</v>
      </c>
      <c r="I15" s="664">
        <v>1</v>
      </c>
      <c r="J15" s="664">
        <v>1190</v>
      </c>
      <c r="K15" s="664">
        <v>27</v>
      </c>
      <c r="L15" s="664">
        <v>4</v>
      </c>
      <c r="M15" s="664">
        <v>2312</v>
      </c>
      <c r="N15" s="664">
        <v>24</v>
      </c>
      <c r="O15" s="664">
        <v>2</v>
      </c>
      <c r="P15" s="664">
        <v>5837</v>
      </c>
      <c r="Q15" s="664">
        <v>74</v>
      </c>
      <c r="R15" s="664">
        <v>8</v>
      </c>
      <c r="S15" s="664">
        <v>5919</v>
      </c>
    </row>
    <row r="16" spans="1:20" ht="22.5" customHeight="1">
      <c r="A16" s="1124" t="s">
        <v>597</v>
      </c>
      <c r="B16" s="1124"/>
      <c r="C16" s="1124"/>
      <c r="D16" s="172">
        <v>6</v>
      </c>
      <c r="E16" s="172">
        <v>38</v>
      </c>
      <c r="F16" s="172">
        <v>53</v>
      </c>
      <c r="G16" s="172">
        <v>2</v>
      </c>
      <c r="H16" s="172">
        <v>46</v>
      </c>
      <c r="I16" s="172">
        <v>20</v>
      </c>
      <c r="J16" s="172">
        <v>6</v>
      </c>
      <c r="K16" s="172">
        <v>52</v>
      </c>
      <c r="L16" s="172">
        <v>36</v>
      </c>
      <c r="M16" s="172">
        <v>2</v>
      </c>
      <c r="N16" s="172">
        <v>32</v>
      </c>
      <c r="O16" s="172">
        <v>36</v>
      </c>
      <c r="P16" s="172">
        <v>16</v>
      </c>
      <c r="Q16" s="172">
        <v>168</v>
      </c>
      <c r="R16" s="172">
        <v>145</v>
      </c>
      <c r="S16" s="172">
        <v>329</v>
      </c>
    </row>
    <row r="17" spans="1:20" ht="22.5" customHeight="1">
      <c r="A17" s="1124" t="s">
        <v>598</v>
      </c>
      <c r="B17" s="1124"/>
      <c r="C17" s="1124"/>
      <c r="D17" s="173">
        <v>38</v>
      </c>
      <c r="E17" s="172">
        <v>59</v>
      </c>
      <c r="F17" s="172">
        <v>0</v>
      </c>
      <c r="G17" s="172">
        <v>46</v>
      </c>
      <c r="H17" s="172">
        <v>22</v>
      </c>
      <c r="I17" s="172">
        <v>0</v>
      </c>
      <c r="J17" s="172">
        <v>53</v>
      </c>
      <c r="K17" s="172">
        <v>40</v>
      </c>
      <c r="L17" s="172">
        <v>1</v>
      </c>
      <c r="M17" s="172">
        <v>33</v>
      </c>
      <c r="N17" s="172">
        <v>37</v>
      </c>
      <c r="O17" s="172">
        <v>0</v>
      </c>
      <c r="P17" s="172">
        <v>170</v>
      </c>
      <c r="Q17" s="172">
        <v>158</v>
      </c>
      <c r="R17" s="172">
        <v>1</v>
      </c>
      <c r="S17" s="172">
        <v>329</v>
      </c>
    </row>
    <row r="18" spans="1:20" ht="22.5" customHeight="1">
      <c r="A18" s="1126" t="s">
        <v>599</v>
      </c>
      <c r="B18" s="1126"/>
      <c r="C18" s="1126"/>
      <c r="D18" s="172">
        <v>15</v>
      </c>
      <c r="E18" s="172">
        <v>11</v>
      </c>
      <c r="F18" s="172">
        <v>0</v>
      </c>
      <c r="G18" s="172">
        <v>4</v>
      </c>
      <c r="H18" s="172">
        <v>2</v>
      </c>
      <c r="I18" s="172">
        <v>2</v>
      </c>
      <c r="J18" s="172">
        <v>1</v>
      </c>
      <c r="K18" s="172">
        <v>2</v>
      </c>
      <c r="L18" s="172">
        <v>0</v>
      </c>
      <c r="M18" s="172">
        <v>15</v>
      </c>
      <c r="N18" s="172">
        <v>29</v>
      </c>
      <c r="O18" s="172">
        <v>0</v>
      </c>
      <c r="P18" s="172">
        <v>35</v>
      </c>
      <c r="Q18" s="172">
        <v>44</v>
      </c>
      <c r="R18" s="172">
        <v>2</v>
      </c>
      <c r="S18" s="172">
        <v>81</v>
      </c>
    </row>
    <row r="19" spans="1:20" ht="22.5" customHeight="1">
      <c r="A19" s="1125" t="s">
        <v>600</v>
      </c>
      <c r="B19" s="1125"/>
      <c r="C19" s="1125"/>
      <c r="D19" s="172">
        <v>1</v>
      </c>
      <c r="E19" s="172">
        <v>2</v>
      </c>
      <c r="F19" s="172">
        <v>0</v>
      </c>
      <c r="G19" s="172">
        <v>9</v>
      </c>
      <c r="H19" s="172">
        <v>35</v>
      </c>
      <c r="I19" s="172">
        <v>0</v>
      </c>
      <c r="J19" s="172">
        <v>25</v>
      </c>
      <c r="K19" s="172">
        <v>4</v>
      </c>
      <c r="L19" s="172">
        <v>1</v>
      </c>
      <c r="M19" s="172">
        <v>0</v>
      </c>
      <c r="N19" s="172">
        <v>3</v>
      </c>
      <c r="O19" s="172">
        <v>1</v>
      </c>
      <c r="P19" s="172">
        <v>35</v>
      </c>
      <c r="Q19" s="172">
        <v>44</v>
      </c>
      <c r="R19" s="172">
        <v>2</v>
      </c>
      <c r="S19" s="172">
        <v>81</v>
      </c>
    </row>
    <row r="20" spans="1:20" s="1066" customFormat="1" ht="22.5" customHeight="1">
      <c r="A20" s="1127" t="s">
        <v>1705</v>
      </c>
      <c r="B20" s="1127"/>
      <c r="C20" s="1127"/>
      <c r="D20" s="172">
        <v>0</v>
      </c>
      <c r="E20" s="172">
        <v>38</v>
      </c>
      <c r="F20" s="172">
        <v>7</v>
      </c>
      <c r="G20" s="172">
        <v>0</v>
      </c>
      <c r="H20" s="172">
        <v>15</v>
      </c>
      <c r="I20" s="172">
        <v>0</v>
      </c>
      <c r="J20" s="172">
        <v>0</v>
      </c>
      <c r="K20" s="172">
        <v>7</v>
      </c>
      <c r="L20" s="172">
        <v>0</v>
      </c>
      <c r="M20" s="172">
        <v>0</v>
      </c>
      <c r="N20" s="172">
        <v>49</v>
      </c>
      <c r="O20" s="172">
        <v>1</v>
      </c>
      <c r="P20" s="172">
        <v>0</v>
      </c>
      <c r="Q20" s="172">
        <v>109</v>
      </c>
      <c r="R20" s="172">
        <v>8</v>
      </c>
      <c r="S20" s="172">
        <v>117</v>
      </c>
    </row>
    <row r="21" spans="1:20" s="1066" customFormat="1" ht="22.5" customHeight="1">
      <c r="A21" s="1127" t="s">
        <v>1706</v>
      </c>
      <c r="B21" s="1127"/>
      <c r="C21" s="1127"/>
      <c r="D21" s="172">
        <v>5</v>
      </c>
      <c r="E21" s="172">
        <v>0</v>
      </c>
      <c r="F21" s="172">
        <v>0</v>
      </c>
      <c r="G21" s="172">
        <v>28</v>
      </c>
      <c r="H21" s="172">
        <v>0</v>
      </c>
      <c r="I21" s="172">
        <v>0</v>
      </c>
      <c r="J21" s="172">
        <v>81</v>
      </c>
      <c r="K21" s="172">
        <v>0</v>
      </c>
      <c r="L21" s="172">
        <v>0</v>
      </c>
      <c r="M21" s="172">
        <v>3</v>
      </c>
      <c r="N21" s="172">
        <v>0</v>
      </c>
      <c r="O21" s="172">
        <v>0</v>
      </c>
      <c r="P21" s="172">
        <v>117</v>
      </c>
      <c r="Q21" s="172">
        <v>0</v>
      </c>
      <c r="R21" s="172">
        <v>0</v>
      </c>
      <c r="S21" s="172">
        <v>117</v>
      </c>
    </row>
    <row r="22" spans="1:20" ht="22.5" customHeight="1">
      <c r="A22" s="1122" t="s">
        <v>601</v>
      </c>
      <c r="B22" s="1122"/>
      <c r="C22" s="1122"/>
      <c r="D22" s="664">
        <v>23</v>
      </c>
      <c r="E22" s="664">
        <v>-26</v>
      </c>
      <c r="F22" s="664">
        <v>-60</v>
      </c>
      <c r="G22" s="664">
        <v>77</v>
      </c>
      <c r="H22" s="664">
        <v>-6</v>
      </c>
      <c r="I22" s="664">
        <v>-22</v>
      </c>
      <c r="J22" s="664">
        <v>152</v>
      </c>
      <c r="K22" s="664">
        <v>-17</v>
      </c>
      <c r="L22" s="664">
        <v>-34</v>
      </c>
      <c r="M22" s="664">
        <v>19</v>
      </c>
      <c r="N22" s="664">
        <v>-70</v>
      </c>
      <c r="O22" s="664">
        <v>-36</v>
      </c>
      <c r="P22" s="664">
        <v>271</v>
      </c>
      <c r="Q22" s="664">
        <v>-119</v>
      </c>
      <c r="R22" s="664">
        <v>-152</v>
      </c>
      <c r="S22" s="664">
        <v>0</v>
      </c>
    </row>
    <row r="23" spans="1:20" ht="22.5" customHeight="1">
      <c r="A23" s="1122" t="s">
        <v>602</v>
      </c>
      <c r="B23" s="1122"/>
      <c r="C23" s="1122"/>
      <c r="D23" s="664">
        <v>1</v>
      </c>
      <c r="E23" s="664">
        <v>197</v>
      </c>
      <c r="F23" s="664">
        <v>507</v>
      </c>
      <c r="G23" s="664">
        <v>1</v>
      </c>
      <c r="H23" s="664">
        <v>82</v>
      </c>
      <c r="I23" s="664">
        <v>208</v>
      </c>
      <c r="J23" s="664">
        <v>3</v>
      </c>
      <c r="K23" s="664">
        <v>90</v>
      </c>
      <c r="L23" s="664">
        <v>317</v>
      </c>
      <c r="M23" s="664">
        <v>4</v>
      </c>
      <c r="N23" s="664">
        <v>155</v>
      </c>
      <c r="O23" s="664">
        <v>491</v>
      </c>
      <c r="P23" s="664">
        <v>9</v>
      </c>
      <c r="Q23" s="664">
        <v>524</v>
      </c>
      <c r="R23" s="664">
        <v>1523</v>
      </c>
      <c r="S23" s="664">
        <v>2056</v>
      </c>
    </row>
    <row r="24" spans="1:20" ht="21.75" customHeight="1">
      <c r="A24" s="1121" t="s">
        <v>603</v>
      </c>
      <c r="B24" s="1121"/>
      <c r="C24" s="1121"/>
      <c r="D24" s="662">
        <v>88928</v>
      </c>
      <c r="E24" s="662">
        <v>613557</v>
      </c>
      <c r="F24" s="662">
        <v>38332</v>
      </c>
      <c r="G24" s="662">
        <v>74995</v>
      </c>
      <c r="H24" s="662">
        <v>320521</v>
      </c>
      <c r="I24" s="662">
        <v>13763</v>
      </c>
      <c r="J24" s="663">
        <v>112361</v>
      </c>
      <c r="K24" s="662">
        <v>347439</v>
      </c>
      <c r="L24" s="662">
        <v>19116</v>
      </c>
      <c r="M24" s="662">
        <v>74512</v>
      </c>
      <c r="N24" s="662">
        <v>535311</v>
      </c>
      <c r="O24" s="662">
        <v>33302</v>
      </c>
      <c r="P24" s="662">
        <v>350796</v>
      </c>
      <c r="Q24" s="662">
        <v>1816828</v>
      </c>
      <c r="R24" s="662">
        <v>104513</v>
      </c>
      <c r="S24" s="662">
        <v>2272137</v>
      </c>
    </row>
    <row r="25" spans="1:20" s="261" customFormat="1" ht="22.5" customHeight="1">
      <c r="A25" s="1125" t="s">
        <v>624</v>
      </c>
      <c r="B25" s="1125"/>
      <c r="C25" s="1125"/>
      <c r="D25" s="334">
        <v>1189</v>
      </c>
      <c r="E25" s="334">
        <v>-216</v>
      </c>
      <c r="F25" s="334">
        <v>-566</v>
      </c>
      <c r="G25" s="334">
        <v>1244</v>
      </c>
      <c r="H25" s="334">
        <v>-72</v>
      </c>
      <c r="I25" s="334">
        <v>-229</v>
      </c>
      <c r="J25" s="334">
        <v>1339</v>
      </c>
      <c r="K25" s="334">
        <v>-80</v>
      </c>
      <c r="L25" s="334">
        <v>-347</v>
      </c>
      <c r="M25" s="334">
        <v>2327</v>
      </c>
      <c r="N25" s="334">
        <v>-201</v>
      </c>
      <c r="O25" s="334">
        <v>-525</v>
      </c>
      <c r="P25" s="334">
        <v>6099</v>
      </c>
      <c r="Q25" s="334">
        <v>-569</v>
      </c>
      <c r="R25" s="334">
        <v>-1667</v>
      </c>
      <c r="S25" s="334">
        <v>3863</v>
      </c>
      <c r="T25" s="288"/>
    </row>
    <row r="26" spans="1:20" ht="22.5" customHeight="1">
      <c r="A26" s="1122" t="s">
        <v>604</v>
      </c>
      <c r="B26" s="1122"/>
      <c r="C26" s="1122"/>
      <c r="D26" s="660">
        <v>1.3551556320450428E-2</v>
      </c>
      <c r="E26" s="660">
        <v>-3.5192163878176462E-4</v>
      </c>
      <c r="F26" s="660">
        <v>-1.4550876651755874E-2</v>
      </c>
      <c r="G26" s="660">
        <v>1.6867567897384441E-2</v>
      </c>
      <c r="H26" s="660">
        <v>-2.2458381811206108E-4</v>
      </c>
      <c r="I26" s="660">
        <v>-1.6366495140080047E-2</v>
      </c>
      <c r="J26" s="660">
        <v>1.2060672659472898E-2</v>
      </c>
      <c r="K26" s="660">
        <v>-2.3020324068612075E-4</v>
      </c>
      <c r="L26" s="660">
        <v>-1.7828700611416535E-2</v>
      </c>
      <c r="M26" s="660">
        <v>3.2236614255039132E-2</v>
      </c>
      <c r="N26" s="660">
        <v>-3.7534172903688431E-4</v>
      </c>
      <c r="O26" s="660">
        <v>-1.5520146628432908E-2</v>
      </c>
      <c r="P26" s="660">
        <v>1.7693800642303241E-2</v>
      </c>
      <c r="Q26" s="660">
        <v>-3.1308514320206317E-4</v>
      </c>
      <c r="R26" s="660">
        <v>-1.5699755132793369E-2</v>
      </c>
      <c r="S26" s="660">
        <v>1.7030570380827008E-3</v>
      </c>
    </row>
    <row r="27" spans="1:20" ht="21.75" customHeight="1">
      <c r="A27" s="1122" t="s">
        <v>592</v>
      </c>
      <c r="B27" s="1122"/>
      <c r="C27" s="1122"/>
      <c r="D27" s="660">
        <v>3.9138485047336496E-2</v>
      </c>
      <c r="E27" s="660">
        <v>0.27003521354566207</v>
      </c>
      <c r="F27" s="660">
        <v>1.6870461596285788E-2</v>
      </c>
      <c r="G27" s="660">
        <v>3.3006372415043637E-2</v>
      </c>
      <c r="H27" s="660">
        <v>0.14106587762973799</v>
      </c>
      <c r="I27" s="660">
        <v>6.0572932001899532E-3</v>
      </c>
      <c r="J27" s="660">
        <v>4.945168359126232E-2</v>
      </c>
      <c r="K27" s="660">
        <v>0.15291287453177338</v>
      </c>
      <c r="L27" s="660">
        <v>8.4132250828185089E-3</v>
      </c>
      <c r="M27" s="660">
        <v>3.2793797205010085E-2</v>
      </c>
      <c r="N27" s="660">
        <v>0.23559802952022699</v>
      </c>
      <c r="O27" s="660">
        <v>1.4656686634652753E-2</v>
      </c>
      <c r="P27" s="660">
        <v>0.15439033825865253</v>
      </c>
      <c r="Q27" s="660">
        <v>0.79961199522740045</v>
      </c>
      <c r="R27" s="660">
        <v>4.5997666513947003E-2</v>
      </c>
      <c r="S27" s="660">
        <v>1</v>
      </c>
    </row>
    <row r="28" spans="1:20">
      <c r="A28" s="1055" t="s">
        <v>605</v>
      </c>
      <c r="B28" s="1055"/>
      <c r="C28" s="1055"/>
      <c r="D28" s="197"/>
      <c r="E28" s="197"/>
    </row>
    <row r="29" spans="1:20" ht="12.75" customHeight="1">
      <c r="A29" s="171" t="s">
        <v>606</v>
      </c>
      <c r="B29" s="171"/>
      <c r="C29" s="171"/>
      <c r="D29" s="169"/>
      <c r="E29" s="169"/>
      <c r="F29" s="169"/>
      <c r="G29" s="169"/>
      <c r="H29" s="170"/>
    </row>
    <row r="30" spans="1:20" ht="12.75" customHeight="1">
      <c r="A30" s="166" t="s">
        <v>607</v>
      </c>
      <c r="B30" s="166"/>
      <c r="C30" s="166"/>
      <c r="D30" s="168"/>
      <c r="E30" s="168"/>
      <c r="F30" s="168"/>
      <c r="G30" s="168"/>
      <c r="H30" s="168"/>
    </row>
    <row r="31" spans="1:20" ht="12.75" customHeight="1">
      <c r="A31" s="167"/>
      <c r="B31" s="167"/>
      <c r="C31" s="167"/>
      <c r="D31" s="166"/>
      <c r="E31" s="166"/>
      <c r="F31" s="166"/>
      <c r="G31" s="166"/>
      <c r="H31" s="166"/>
    </row>
    <row r="32" spans="1:20" ht="12.75" customHeight="1">
      <c r="B32" s="607"/>
      <c r="C32" s="607"/>
    </row>
    <row r="33" spans="1:19" ht="12.75" customHeight="1">
      <c r="A33" s="149" t="s">
        <v>626</v>
      </c>
      <c r="B33" s="197"/>
      <c r="C33" s="197"/>
      <c r="D33" s="197"/>
      <c r="E33" s="197"/>
      <c r="F33" s="197"/>
      <c r="S33" s="137" t="str">
        <f>Naslovnica!A20</f>
        <v>Svibanj 2024.</v>
      </c>
    </row>
    <row r="34" spans="1:19">
      <c r="A34" s="552" t="s">
        <v>894</v>
      </c>
      <c r="B34" s="197"/>
      <c r="C34" s="197"/>
      <c r="D34" s="197"/>
      <c r="E34" s="197"/>
      <c r="F34" s="197"/>
      <c r="S34" s="524" t="str">
        <f>Naslovnica!A24</f>
        <v>May 2024</v>
      </c>
    </row>
    <row r="35" spans="1:19">
      <c r="B35"/>
      <c r="C35"/>
    </row>
    <row r="36" spans="1:19" ht="32.25" customHeight="1">
      <c r="A36" s="665"/>
      <c r="B36" s="1120" t="s">
        <v>575</v>
      </c>
      <c r="C36" s="1120"/>
      <c r="D36" s="1120"/>
      <c r="E36" s="1119" t="s">
        <v>576</v>
      </c>
      <c r="F36" s="1119"/>
      <c r="G36" s="1119"/>
      <c r="H36" s="1119" t="s">
        <v>577</v>
      </c>
      <c r="I36" s="1119"/>
      <c r="J36" s="1119"/>
      <c r="K36" s="1118" t="s">
        <v>578</v>
      </c>
      <c r="L36" s="1118"/>
      <c r="M36" s="1118"/>
      <c r="N36" s="1118" t="s">
        <v>579</v>
      </c>
      <c r="O36" s="1118"/>
      <c r="P36" s="1118"/>
      <c r="Q36" s="1119" t="s">
        <v>580</v>
      </c>
      <c r="R36" s="1119"/>
      <c r="S36" s="1119"/>
    </row>
    <row r="37" spans="1:19" ht="21">
      <c r="A37" s="665" t="s">
        <v>524</v>
      </c>
      <c r="B37" s="1120" t="s">
        <v>581</v>
      </c>
      <c r="C37" s="1120"/>
      <c r="D37" s="1120"/>
      <c r="E37" s="1120" t="s">
        <v>582</v>
      </c>
      <c r="F37" s="1120"/>
      <c r="G37" s="1120"/>
      <c r="H37" s="1120" t="s">
        <v>582</v>
      </c>
      <c r="I37" s="1120"/>
      <c r="J37" s="1120"/>
      <c r="K37" s="1120" t="s">
        <v>583</v>
      </c>
      <c r="L37" s="1120"/>
      <c r="M37" s="1120"/>
      <c r="N37" s="1120" t="s">
        <v>583</v>
      </c>
      <c r="O37" s="1120"/>
      <c r="P37" s="1120"/>
      <c r="Q37" s="1120" t="s">
        <v>583</v>
      </c>
      <c r="R37" s="1120"/>
      <c r="S37" s="1120"/>
    </row>
    <row r="38" spans="1:19">
      <c r="A38" s="665"/>
      <c r="B38" s="666" t="s">
        <v>114</v>
      </c>
      <c r="C38" s="666" t="s">
        <v>115</v>
      </c>
      <c r="D38" s="666" t="s">
        <v>116</v>
      </c>
      <c r="E38" s="666" t="s">
        <v>114</v>
      </c>
      <c r="F38" s="666" t="s">
        <v>115</v>
      </c>
      <c r="G38" s="666" t="s">
        <v>116</v>
      </c>
      <c r="H38" s="666" t="s">
        <v>114</v>
      </c>
      <c r="I38" s="666" t="s">
        <v>115</v>
      </c>
      <c r="J38" s="666" t="s">
        <v>116</v>
      </c>
      <c r="K38" s="666" t="s">
        <v>114</v>
      </c>
      <c r="L38" s="666" t="s">
        <v>115</v>
      </c>
      <c r="M38" s="666" t="s">
        <v>116</v>
      </c>
      <c r="N38" s="666" t="s">
        <v>114</v>
      </c>
      <c r="O38" s="666" t="s">
        <v>115</v>
      </c>
      <c r="P38" s="666" t="s">
        <v>116</v>
      </c>
      <c r="Q38" s="658" t="s">
        <v>114</v>
      </c>
      <c r="R38" s="658" t="s">
        <v>115</v>
      </c>
      <c r="S38" s="658" t="s">
        <v>116</v>
      </c>
    </row>
    <row r="39" spans="1:19">
      <c r="A39" s="176" t="s">
        <v>6</v>
      </c>
      <c r="B39" s="183">
        <v>4922</v>
      </c>
      <c r="C39" s="183">
        <v>97</v>
      </c>
      <c r="D39" s="183">
        <v>7</v>
      </c>
      <c r="E39" s="183">
        <v>3005</v>
      </c>
      <c r="F39" s="183">
        <v>26</v>
      </c>
      <c r="G39" s="183">
        <v>1</v>
      </c>
      <c r="H39" s="183">
        <v>7927</v>
      </c>
      <c r="I39" s="183">
        <v>123</v>
      </c>
      <c r="J39" s="183">
        <v>8</v>
      </c>
      <c r="K39" s="183">
        <v>-169</v>
      </c>
      <c r="L39" s="183">
        <v>-2</v>
      </c>
      <c r="M39" s="183">
        <v>-1</v>
      </c>
      <c r="N39" s="183">
        <v>-126</v>
      </c>
      <c r="O39" s="183">
        <v>-4</v>
      </c>
      <c r="P39" s="183">
        <v>0</v>
      </c>
      <c r="Q39" s="184">
        <v>-3.5879348090488983E-2</v>
      </c>
      <c r="R39" s="184">
        <v>-4.6511627906976716E-2</v>
      </c>
      <c r="S39" s="184">
        <v>-0.11111111111111116</v>
      </c>
    </row>
    <row r="40" spans="1:19">
      <c r="A40" s="77" t="s">
        <v>7</v>
      </c>
      <c r="B40" s="183">
        <v>87440</v>
      </c>
      <c r="C40" s="183">
        <v>22901</v>
      </c>
      <c r="D40" s="183">
        <v>145</v>
      </c>
      <c r="E40" s="183">
        <v>60654</v>
      </c>
      <c r="F40" s="183">
        <v>16951</v>
      </c>
      <c r="G40" s="183">
        <v>108</v>
      </c>
      <c r="H40" s="183">
        <v>148094</v>
      </c>
      <c r="I40" s="183">
        <v>39852</v>
      </c>
      <c r="J40" s="183">
        <v>253</v>
      </c>
      <c r="K40" s="183">
        <v>1035</v>
      </c>
      <c r="L40" s="183">
        <v>-1089</v>
      </c>
      <c r="M40" s="183">
        <v>2</v>
      </c>
      <c r="N40" s="183">
        <v>313</v>
      </c>
      <c r="O40" s="183">
        <v>-848</v>
      </c>
      <c r="P40" s="183">
        <v>0</v>
      </c>
      <c r="Q40" s="184">
        <v>9.1859403322747113E-3</v>
      </c>
      <c r="R40" s="184">
        <v>-4.6351910789920847E-2</v>
      </c>
      <c r="S40" s="184">
        <v>7.9681274900398336E-3</v>
      </c>
    </row>
    <row r="41" spans="1:19">
      <c r="A41" s="77" t="s">
        <v>8</v>
      </c>
      <c r="B41" s="183">
        <v>55759</v>
      </c>
      <c r="C41" s="183">
        <v>103624</v>
      </c>
      <c r="D41" s="183">
        <v>217</v>
      </c>
      <c r="E41" s="183">
        <v>40032</v>
      </c>
      <c r="F41" s="183">
        <v>83270</v>
      </c>
      <c r="G41" s="183">
        <v>188</v>
      </c>
      <c r="H41" s="183">
        <v>95791</v>
      </c>
      <c r="I41" s="183">
        <v>186894</v>
      </c>
      <c r="J41" s="183">
        <v>405</v>
      </c>
      <c r="K41" s="183">
        <v>1191</v>
      </c>
      <c r="L41" s="183">
        <v>-827</v>
      </c>
      <c r="M41" s="183">
        <v>0</v>
      </c>
      <c r="N41" s="183">
        <v>678</v>
      </c>
      <c r="O41" s="183">
        <v>-738</v>
      </c>
      <c r="P41" s="183">
        <v>-1</v>
      </c>
      <c r="Q41" s="184">
        <v>1.9899491067055575E-2</v>
      </c>
      <c r="R41" s="184">
        <v>-8.3041934850550669E-3</v>
      </c>
      <c r="S41" s="184">
        <v>-2.4630541871921707E-3</v>
      </c>
    </row>
    <row r="42" spans="1:19">
      <c r="A42" s="77" t="s">
        <v>9</v>
      </c>
      <c r="B42" s="183">
        <v>33320</v>
      </c>
      <c r="C42" s="183">
        <v>128687</v>
      </c>
      <c r="D42" s="183">
        <v>122</v>
      </c>
      <c r="E42" s="183">
        <v>13140</v>
      </c>
      <c r="F42" s="183">
        <v>116245</v>
      </c>
      <c r="G42" s="183">
        <v>134</v>
      </c>
      <c r="H42" s="183">
        <v>46460</v>
      </c>
      <c r="I42" s="183">
        <v>244932</v>
      </c>
      <c r="J42" s="183">
        <v>256</v>
      </c>
      <c r="K42" s="183">
        <v>1066</v>
      </c>
      <c r="L42" s="183">
        <v>-357</v>
      </c>
      <c r="M42" s="183">
        <v>-1</v>
      </c>
      <c r="N42" s="183">
        <v>519</v>
      </c>
      <c r="O42" s="183">
        <v>-589</v>
      </c>
      <c r="P42" s="183">
        <v>3</v>
      </c>
      <c r="Q42" s="184">
        <v>3.5320334261838449E-2</v>
      </c>
      <c r="R42" s="184">
        <v>-3.8474365335654515E-3</v>
      </c>
      <c r="S42" s="184">
        <v>7.8740157480314821E-3</v>
      </c>
    </row>
    <row r="43" spans="1:19">
      <c r="A43" s="77" t="s">
        <v>10</v>
      </c>
      <c r="B43" s="183">
        <v>27361</v>
      </c>
      <c r="C43" s="183">
        <v>148226</v>
      </c>
      <c r="D43" s="183">
        <v>83</v>
      </c>
      <c r="E43" s="183">
        <v>7431</v>
      </c>
      <c r="F43" s="183">
        <v>136703</v>
      </c>
      <c r="G43" s="183">
        <v>64</v>
      </c>
      <c r="H43" s="183">
        <v>34792</v>
      </c>
      <c r="I43" s="183">
        <v>284929</v>
      </c>
      <c r="J43" s="183">
        <v>147</v>
      </c>
      <c r="K43" s="183">
        <v>679</v>
      </c>
      <c r="L43" s="183">
        <v>-588</v>
      </c>
      <c r="M43" s="183">
        <v>4</v>
      </c>
      <c r="N43" s="183">
        <v>190</v>
      </c>
      <c r="O43" s="183">
        <v>-363</v>
      </c>
      <c r="P43" s="183">
        <v>-5</v>
      </c>
      <c r="Q43" s="184">
        <v>2.5616838133419861E-2</v>
      </c>
      <c r="R43" s="184">
        <v>-3.3265705890583863E-3</v>
      </c>
      <c r="S43" s="184">
        <v>-6.7567567567567988E-3</v>
      </c>
    </row>
    <row r="44" spans="1:19">
      <c r="A44" s="77" t="s">
        <v>11</v>
      </c>
      <c r="B44" s="183">
        <v>11503</v>
      </c>
      <c r="C44" s="183">
        <v>161505</v>
      </c>
      <c r="D44" s="183">
        <v>77</v>
      </c>
      <c r="E44" s="183">
        <v>3198</v>
      </c>
      <c r="F44" s="183">
        <v>148463</v>
      </c>
      <c r="G44" s="183">
        <v>73</v>
      </c>
      <c r="H44" s="183">
        <v>14701</v>
      </c>
      <c r="I44" s="183">
        <v>309968</v>
      </c>
      <c r="J44" s="183">
        <v>150</v>
      </c>
      <c r="K44" s="183">
        <v>501</v>
      </c>
      <c r="L44" s="183">
        <v>-144</v>
      </c>
      <c r="M44" s="183">
        <v>-3</v>
      </c>
      <c r="N44" s="183">
        <v>125</v>
      </c>
      <c r="O44" s="183">
        <v>-154</v>
      </c>
      <c r="P44" s="183">
        <v>1</v>
      </c>
      <c r="Q44" s="184">
        <v>4.4476021314387104E-2</v>
      </c>
      <c r="R44" s="184">
        <v>-9.6046618063205802E-4</v>
      </c>
      <c r="S44" s="184">
        <v>-1.3157894736842146E-2</v>
      </c>
    </row>
    <row r="45" spans="1:19">
      <c r="A45" s="77" t="s">
        <v>12</v>
      </c>
      <c r="B45" s="183">
        <v>1084</v>
      </c>
      <c r="C45" s="183">
        <v>143992</v>
      </c>
      <c r="D45" s="183">
        <v>70</v>
      </c>
      <c r="E45" s="183">
        <v>668</v>
      </c>
      <c r="F45" s="183">
        <v>139772</v>
      </c>
      <c r="G45" s="183">
        <v>88</v>
      </c>
      <c r="H45" s="183">
        <v>1752</v>
      </c>
      <c r="I45" s="183">
        <v>283764</v>
      </c>
      <c r="J45" s="183">
        <v>158</v>
      </c>
      <c r="K45" s="183">
        <v>18</v>
      </c>
      <c r="L45" s="183">
        <v>555</v>
      </c>
      <c r="M45" s="183">
        <v>-1</v>
      </c>
      <c r="N45" s="183">
        <v>18</v>
      </c>
      <c r="O45" s="183">
        <v>268</v>
      </c>
      <c r="P45" s="183">
        <v>-1</v>
      </c>
      <c r="Q45" s="184">
        <v>2.0979020979021046E-2</v>
      </c>
      <c r="R45" s="184">
        <v>2.9087336229107752E-3</v>
      </c>
      <c r="S45" s="184">
        <v>-1.2499999999999956E-2</v>
      </c>
    </row>
    <row r="46" spans="1:19">
      <c r="A46" s="77" t="s">
        <v>13</v>
      </c>
      <c r="B46" s="183">
        <v>740</v>
      </c>
      <c r="C46" s="183">
        <v>117223</v>
      </c>
      <c r="D46" s="183">
        <v>107</v>
      </c>
      <c r="E46" s="183">
        <v>485</v>
      </c>
      <c r="F46" s="183">
        <v>124107</v>
      </c>
      <c r="G46" s="183">
        <v>84</v>
      </c>
      <c r="H46" s="183">
        <v>1225</v>
      </c>
      <c r="I46" s="183">
        <v>241330</v>
      </c>
      <c r="J46" s="183">
        <v>191</v>
      </c>
      <c r="K46" s="183">
        <v>20</v>
      </c>
      <c r="L46" s="183">
        <v>331</v>
      </c>
      <c r="M46" s="183">
        <v>-2</v>
      </c>
      <c r="N46" s="183">
        <v>20</v>
      </c>
      <c r="O46" s="183">
        <v>333</v>
      </c>
      <c r="P46" s="183">
        <v>0</v>
      </c>
      <c r="Q46" s="184">
        <v>3.3755274261603407E-2</v>
      </c>
      <c r="R46" s="184">
        <v>2.7590104127712678E-3</v>
      </c>
      <c r="S46" s="184">
        <v>-1.0362694300518172E-2</v>
      </c>
    </row>
    <row r="47" spans="1:19">
      <c r="A47" s="77" t="s">
        <v>14</v>
      </c>
      <c r="B47" s="183">
        <v>26</v>
      </c>
      <c r="C47" s="183">
        <v>108675</v>
      </c>
      <c r="D47" s="183">
        <v>115</v>
      </c>
      <c r="E47" s="183">
        <v>28</v>
      </c>
      <c r="F47" s="183">
        <v>112581</v>
      </c>
      <c r="G47" s="183">
        <v>1563</v>
      </c>
      <c r="H47" s="183">
        <v>54</v>
      </c>
      <c r="I47" s="183">
        <v>221256</v>
      </c>
      <c r="J47" s="183">
        <v>1678</v>
      </c>
      <c r="K47" s="183">
        <v>8</v>
      </c>
      <c r="L47" s="183">
        <v>110</v>
      </c>
      <c r="M47" s="183">
        <v>-1</v>
      </c>
      <c r="N47" s="183">
        <v>13</v>
      </c>
      <c r="O47" s="183">
        <v>1744</v>
      </c>
      <c r="P47" s="183">
        <v>-1485</v>
      </c>
      <c r="Q47" s="184">
        <v>0.63636363636363646</v>
      </c>
      <c r="R47" s="184">
        <v>8.4502420214946916E-3</v>
      </c>
      <c r="S47" s="184">
        <v>-0.46965865992414668</v>
      </c>
    </row>
    <row r="48" spans="1:19">
      <c r="A48" s="77" t="s">
        <v>15</v>
      </c>
      <c r="B48" s="183">
        <v>0</v>
      </c>
      <c r="C48" s="183">
        <v>3546</v>
      </c>
      <c r="D48" s="183">
        <v>48356</v>
      </c>
      <c r="E48" s="183">
        <v>0</v>
      </c>
      <c r="F48" s="183">
        <v>228</v>
      </c>
      <c r="G48" s="183">
        <v>46475</v>
      </c>
      <c r="H48" s="183">
        <v>0</v>
      </c>
      <c r="I48" s="183">
        <v>3774</v>
      </c>
      <c r="J48" s="183">
        <v>94831</v>
      </c>
      <c r="K48" s="183">
        <v>0</v>
      </c>
      <c r="L48" s="183">
        <v>1717</v>
      </c>
      <c r="M48" s="183">
        <v>-936</v>
      </c>
      <c r="N48" s="183">
        <v>0</v>
      </c>
      <c r="O48" s="183">
        <v>75</v>
      </c>
      <c r="P48" s="183">
        <v>700</v>
      </c>
      <c r="Q48" s="184" t="s">
        <v>1115</v>
      </c>
      <c r="R48" s="184">
        <v>0.90413723511604438</v>
      </c>
      <c r="S48" s="184">
        <v>-2.4824597389209169E-3</v>
      </c>
    </row>
    <row r="49" spans="1:19">
      <c r="A49" s="77" t="s">
        <v>16</v>
      </c>
      <c r="B49" s="183">
        <v>0</v>
      </c>
      <c r="C49" s="183">
        <v>6</v>
      </c>
      <c r="D49" s="183">
        <v>3896</v>
      </c>
      <c r="E49" s="183">
        <v>0</v>
      </c>
      <c r="F49" s="183">
        <v>0</v>
      </c>
      <c r="G49" s="183">
        <v>2540</v>
      </c>
      <c r="H49" s="183">
        <v>0</v>
      </c>
      <c r="I49" s="183">
        <v>6</v>
      </c>
      <c r="J49" s="183">
        <v>6436</v>
      </c>
      <c r="K49" s="183">
        <v>0</v>
      </c>
      <c r="L49" s="183">
        <v>1</v>
      </c>
      <c r="M49" s="183">
        <v>12</v>
      </c>
      <c r="N49" s="183">
        <v>0</v>
      </c>
      <c r="O49" s="183">
        <v>0</v>
      </c>
      <c r="P49" s="183">
        <v>48</v>
      </c>
      <c r="Q49" s="184" t="s">
        <v>1115</v>
      </c>
      <c r="R49" s="184">
        <v>0.19999999999999996</v>
      </c>
      <c r="S49" s="184">
        <v>9.4102885821831794E-3</v>
      </c>
    </row>
    <row r="50" spans="1:19" ht="24">
      <c r="A50" s="668" t="s">
        <v>584</v>
      </c>
      <c r="B50" s="669">
        <v>222155</v>
      </c>
      <c r="C50" s="669">
        <v>938482</v>
      </c>
      <c r="D50" s="669">
        <v>53195</v>
      </c>
      <c r="E50" s="669">
        <v>128641</v>
      </c>
      <c r="F50" s="669">
        <v>878346</v>
      </c>
      <c r="G50" s="669">
        <v>51318</v>
      </c>
      <c r="H50" s="669">
        <v>350796</v>
      </c>
      <c r="I50" s="669">
        <v>1816828</v>
      </c>
      <c r="J50" s="669">
        <v>104513</v>
      </c>
      <c r="K50" s="669">
        <v>4349</v>
      </c>
      <c r="L50" s="669">
        <v>-293</v>
      </c>
      <c r="M50" s="669">
        <v>-927</v>
      </c>
      <c r="N50" s="669">
        <v>1750</v>
      </c>
      <c r="O50" s="669">
        <v>-276</v>
      </c>
      <c r="P50" s="669">
        <v>-740</v>
      </c>
      <c r="Q50" s="670">
        <v>1.7693800642303303E-2</v>
      </c>
      <c r="R50" s="670">
        <v>-3.1308514320205205E-4</v>
      </c>
      <c r="S50" s="670">
        <v>-1.5699755132793425E-2</v>
      </c>
    </row>
    <row r="51" spans="1:19" ht="24">
      <c r="A51" s="671" t="s">
        <v>585</v>
      </c>
      <c r="B51" s="1117">
        <v>1213832</v>
      </c>
      <c r="C51" s="1117"/>
      <c r="D51" s="1117"/>
      <c r="E51" s="1117">
        <v>1058305</v>
      </c>
      <c r="F51" s="1117"/>
      <c r="G51" s="1117"/>
      <c r="H51" s="1117">
        <v>2272137</v>
      </c>
      <c r="I51" s="1117"/>
      <c r="J51" s="1117"/>
      <c r="K51" s="1117">
        <v>3129</v>
      </c>
      <c r="L51" s="1117"/>
      <c r="M51" s="1117"/>
      <c r="N51" s="1117">
        <v>734</v>
      </c>
      <c r="O51" s="1117"/>
      <c r="P51" s="1117"/>
      <c r="Q51" s="1116">
        <v>1.7030570380827115E-3</v>
      </c>
      <c r="R51" s="1116"/>
      <c r="S51" s="1116"/>
    </row>
    <row r="52" spans="1:19">
      <c r="A52" s="14" t="s">
        <v>586</v>
      </c>
      <c r="B52"/>
      <c r="C52"/>
    </row>
    <row r="54" spans="1:19">
      <c r="A54" s="607" t="s">
        <v>81</v>
      </c>
    </row>
    <row r="55" spans="1:19">
      <c r="A55" s="607"/>
      <c r="S55" s="13" t="s">
        <v>786</v>
      </c>
    </row>
  </sheetData>
  <mergeCells count="50">
    <mergeCell ref="A24:C24"/>
    <mergeCell ref="A25:C25"/>
    <mergeCell ref="A26:C26"/>
    <mergeCell ref="A27:C27"/>
    <mergeCell ref="A17:C17"/>
    <mergeCell ref="A18:C18"/>
    <mergeCell ref="A19:C19"/>
    <mergeCell ref="A22:C22"/>
    <mergeCell ref="A23:C23"/>
    <mergeCell ref="A20:C20"/>
    <mergeCell ref="A21:C21"/>
    <mergeCell ref="A12:C12"/>
    <mergeCell ref="A13:C13"/>
    <mergeCell ref="A14:C14"/>
    <mergeCell ref="A15:C15"/>
    <mergeCell ref="A16:C16"/>
    <mergeCell ref="A10:C10"/>
    <mergeCell ref="A7:C7"/>
    <mergeCell ref="A8:C8"/>
    <mergeCell ref="A9:C9"/>
    <mergeCell ref="A11:C11"/>
    <mergeCell ref="N36:P36"/>
    <mergeCell ref="Q36:S36"/>
    <mergeCell ref="B37:D37"/>
    <mergeCell ref="E37:G37"/>
    <mergeCell ref="H37:J37"/>
    <mergeCell ref="K37:M37"/>
    <mergeCell ref="N37:P37"/>
    <mergeCell ref="Q37:S37"/>
    <mergeCell ref="H36:J36"/>
    <mergeCell ref="B36:D36"/>
    <mergeCell ref="E36:G36"/>
    <mergeCell ref="K36:M36"/>
    <mergeCell ref="Q51:S51"/>
    <mergeCell ref="B51:D51"/>
    <mergeCell ref="E51:G51"/>
    <mergeCell ref="H51:J51"/>
    <mergeCell ref="K51:M51"/>
    <mergeCell ref="N51:P51"/>
    <mergeCell ref="S7:S9"/>
    <mergeCell ref="J8:L8"/>
    <mergeCell ref="M8:O8"/>
    <mergeCell ref="P8:R8"/>
    <mergeCell ref="D8:F8"/>
    <mergeCell ref="G8:I8"/>
    <mergeCell ref="D7:F7"/>
    <mergeCell ref="G7:I7"/>
    <mergeCell ref="J7:L7"/>
    <mergeCell ref="M7:O7"/>
    <mergeCell ref="P7:R7"/>
  </mergeCells>
  <hyperlinks>
    <hyperlink ref="A54" location="'2 Sadržaj'!A1" display="Sadržaj / Contents" xr:uid="{00000000-0004-0000-0200-000000000000}"/>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680</v>
      </c>
    </row>
    <row r="2" spans="1:8" ht="12.75" customHeight="1">
      <c r="A2" s="516" t="s">
        <v>681</v>
      </c>
    </row>
    <row r="3" spans="1:8">
      <c r="D3" s="314"/>
      <c r="E3" s="13" t="s">
        <v>1381</v>
      </c>
    </row>
    <row r="4" spans="1:8" ht="79.5" customHeight="1">
      <c r="A4" s="1242" t="s">
        <v>331</v>
      </c>
      <c r="B4" s="449" t="s">
        <v>332</v>
      </c>
      <c r="C4" s="488" t="s">
        <v>313</v>
      </c>
      <c r="D4" s="449" t="s">
        <v>333</v>
      </c>
      <c r="E4" s="488" t="s">
        <v>313</v>
      </c>
    </row>
    <row r="5" spans="1:8" ht="15.75" customHeight="1">
      <c r="A5" s="1242"/>
      <c r="B5" s="489" t="s">
        <v>1656</v>
      </c>
      <c r="C5" s="490"/>
      <c r="D5" s="489" t="s">
        <v>1656</v>
      </c>
      <c r="E5" s="490"/>
    </row>
    <row r="6" spans="1:8">
      <c r="A6" s="491" t="s">
        <v>1325</v>
      </c>
      <c r="B6" s="492">
        <v>796</v>
      </c>
      <c r="C6" s="493">
        <v>0.1070931849791377</v>
      </c>
      <c r="D6" s="492">
        <v>15970.22458</v>
      </c>
      <c r="E6" s="493">
        <v>9.7785765079220363E-2</v>
      </c>
      <c r="F6" s="43"/>
      <c r="G6" s="76"/>
      <c r="H6" s="76"/>
    </row>
    <row r="7" spans="1:8">
      <c r="A7" s="491" t="s">
        <v>1564</v>
      </c>
      <c r="B7" s="492">
        <v>885</v>
      </c>
      <c r="C7" s="493">
        <v>0.69216061185468447</v>
      </c>
      <c r="D7" s="492">
        <v>18990.102269999999</v>
      </c>
      <c r="E7" s="493">
        <v>0.32102961888070131</v>
      </c>
      <c r="F7" s="43"/>
      <c r="G7" s="76"/>
      <c r="H7" s="76"/>
    </row>
    <row r="8" spans="1:8">
      <c r="A8" s="491" t="s">
        <v>1275</v>
      </c>
      <c r="B8" s="492">
        <v>98</v>
      </c>
      <c r="C8" s="493">
        <v>-0.42352941176470588</v>
      </c>
      <c r="D8" s="492">
        <v>6268.43894</v>
      </c>
      <c r="E8" s="493">
        <v>-0.33443315967183773</v>
      </c>
      <c r="F8" s="43"/>
      <c r="G8" s="76"/>
      <c r="H8" s="76"/>
    </row>
    <row r="9" spans="1:8">
      <c r="A9" s="491" t="s">
        <v>1565</v>
      </c>
      <c r="B9" s="492">
        <v>2046</v>
      </c>
      <c r="C9" s="493">
        <v>0.586046511627907</v>
      </c>
      <c r="D9" s="492">
        <v>72309.491070000004</v>
      </c>
      <c r="E9" s="493">
        <v>0.68257388675408648</v>
      </c>
      <c r="F9" s="43"/>
      <c r="G9" s="76"/>
      <c r="H9" s="76"/>
    </row>
    <row r="10" spans="1:8">
      <c r="A10" s="491" t="s">
        <v>1306</v>
      </c>
      <c r="B10" s="492">
        <v>54</v>
      </c>
      <c r="C10" s="493">
        <v>-0.1</v>
      </c>
      <c r="D10" s="492">
        <v>6216.134</v>
      </c>
      <c r="E10" s="493">
        <v>0.15500175959312698</v>
      </c>
      <c r="F10" s="43"/>
      <c r="G10" s="76"/>
      <c r="H10" s="76"/>
    </row>
    <row r="11" spans="1:8">
      <c r="A11" s="491" t="s">
        <v>1566</v>
      </c>
      <c r="B11" s="492">
        <v>1238</v>
      </c>
      <c r="C11" s="493">
        <v>8.4063047285464099E-2</v>
      </c>
      <c r="D11" s="492">
        <v>41760.518299999996</v>
      </c>
      <c r="E11" s="493">
        <v>0.19075337373091</v>
      </c>
      <c r="F11" s="43"/>
      <c r="G11" s="76"/>
      <c r="H11" s="76"/>
    </row>
    <row r="12" spans="1:8" ht="24">
      <c r="A12" s="491" t="s">
        <v>1567</v>
      </c>
      <c r="B12" s="492">
        <v>423</v>
      </c>
      <c r="C12" s="493">
        <v>-0.50641773628938158</v>
      </c>
      <c r="D12" s="492">
        <v>17137.940220000004</v>
      </c>
      <c r="E12" s="493">
        <v>-0.45685149594059365</v>
      </c>
      <c r="F12" s="43"/>
      <c r="G12" s="76"/>
      <c r="H12" s="76"/>
    </row>
    <row r="13" spans="1:8">
      <c r="A13" s="491" t="s">
        <v>1326</v>
      </c>
      <c r="B13" s="492">
        <v>2849</v>
      </c>
      <c r="C13" s="493">
        <v>6.1475409836065573E-2</v>
      </c>
      <c r="D13" s="492">
        <v>91159.59431</v>
      </c>
      <c r="E13" s="493">
        <v>0.3220199947367563</v>
      </c>
      <c r="F13" s="43"/>
      <c r="G13" s="76"/>
      <c r="H13" s="76"/>
    </row>
    <row r="14" spans="1:8">
      <c r="A14" s="491" t="s">
        <v>1568</v>
      </c>
      <c r="B14" s="492">
        <v>751</v>
      </c>
      <c r="C14" s="493">
        <v>0.16614906832298137</v>
      </c>
      <c r="D14" s="492">
        <v>19860.47294</v>
      </c>
      <c r="E14" s="493">
        <v>4.6332390528463122E-2</v>
      </c>
      <c r="F14" s="43"/>
      <c r="G14" s="76"/>
      <c r="H14" s="76"/>
    </row>
    <row r="15" spans="1:8">
      <c r="A15" s="491" t="s">
        <v>1569</v>
      </c>
      <c r="B15" s="492">
        <v>3292</v>
      </c>
      <c r="C15" s="493">
        <v>0.27448703058459156</v>
      </c>
      <c r="D15" s="492">
        <v>72141.297480000008</v>
      </c>
      <c r="E15" s="493">
        <v>0.56263421123183455</v>
      </c>
      <c r="F15" s="43"/>
      <c r="G15" s="76"/>
      <c r="H15" s="76"/>
    </row>
    <row r="16" spans="1:8">
      <c r="A16" s="491" t="s">
        <v>1307</v>
      </c>
      <c r="B16" s="492">
        <v>1267</v>
      </c>
      <c r="C16" s="493">
        <v>0.6826029216467463</v>
      </c>
      <c r="D16" s="492">
        <v>34722.685100000002</v>
      </c>
      <c r="E16" s="493">
        <v>0.72595163741333302</v>
      </c>
      <c r="F16" s="43"/>
      <c r="G16" s="76"/>
      <c r="H16" s="76"/>
    </row>
    <row r="17" spans="1:11">
      <c r="A17" s="491" t="s">
        <v>1570</v>
      </c>
      <c r="B17" s="492">
        <v>148</v>
      </c>
      <c r="C17" s="493">
        <v>0.11278195488721804</v>
      </c>
      <c r="D17" s="492">
        <v>12529.382150000001</v>
      </c>
      <c r="E17" s="493">
        <v>-3.4190265237435222E-2</v>
      </c>
      <c r="F17" s="43"/>
      <c r="G17" s="76"/>
      <c r="H17" s="76"/>
    </row>
    <row r="18" spans="1:11">
      <c r="A18" s="491" t="s">
        <v>1571</v>
      </c>
      <c r="B18" s="492">
        <v>513</v>
      </c>
      <c r="C18" s="493">
        <v>1.8186813186813187</v>
      </c>
      <c r="D18" s="492">
        <v>10409.155919999999</v>
      </c>
      <c r="E18" s="493">
        <v>1.9875225259813698</v>
      </c>
      <c r="F18" s="43"/>
      <c r="G18" s="76"/>
      <c r="H18" s="76"/>
    </row>
    <row r="19" spans="1:11" s="261" customFormat="1">
      <c r="A19" s="491" t="s">
        <v>1572</v>
      </c>
      <c r="B19" s="492">
        <v>2148</v>
      </c>
      <c r="C19" s="493">
        <v>-1.1959521619135235E-2</v>
      </c>
      <c r="D19" s="492">
        <v>70990.371620000005</v>
      </c>
      <c r="E19" s="493">
        <v>0.25490687710251098</v>
      </c>
      <c r="F19" s="43"/>
      <c r="G19" s="76"/>
      <c r="H19" s="76"/>
    </row>
    <row r="20" spans="1:11">
      <c r="A20" s="491" t="s">
        <v>1573</v>
      </c>
      <c r="B20" s="492">
        <v>61</v>
      </c>
      <c r="C20" s="493">
        <v>-0.15277777777777779</v>
      </c>
      <c r="D20" s="492">
        <v>6948.3968700000005</v>
      </c>
      <c r="E20" s="493">
        <v>-4.929953194221736E-2</v>
      </c>
      <c r="F20" s="43"/>
      <c r="G20" s="76"/>
      <c r="H20" s="76"/>
    </row>
    <row r="21" spans="1:11">
      <c r="A21" s="494" t="s">
        <v>334</v>
      </c>
      <c r="B21" s="495">
        <v>16569</v>
      </c>
      <c r="C21" s="496">
        <v>0.18468468468468469</v>
      </c>
      <c r="D21" s="495">
        <v>497414.20577</v>
      </c>
      <c r="E21" s="496">
        <v>0.2823968756488211</v>
      </c>
      <c r="G21" s="76"/>
      <c r="H21" s="76"/>
    </row>
    <row r="22" spans="1:11">
      <c r="A22" s="16" t="s">
        <v>328</v>
      </c>
    </row>
    <row r="23" spans="1:11" ht="76.5" customHeight="1">
      <c r="A23" s="1238" t="s">
        <v>335</v>
      </c>
      <c r="B23" s="1238"/>
      <c r="C23" s="1238"/>
      <c r="D23" s="1238"/>
      <c r="E23" s="1238"/>
      <c r="G23" s="1246"/>
      <c r="H23" s="1246"/>
      <c r="I23" s="1246"/>
      <c r="J23" s="1246"/>
      <c r="K23" s="1246"/>
    </row>
    <row r="24" spans="1:11" ht="21.75" customHeight="1">
      <c r="A24" s="1239" t="s">
        <v>306</v>
      </c>
      <c r="B24" s="1239"/>
      <c r="C24" s="1239"/>
      <c r="D24" s="1239"/>
      <c r="E24" s="1239"/>
      <c r="F24" s="70"/>
    </row>
    <row r="25" spans="1:11" ht="12.75" customHeight="1"/>
    <row r="26" spans="1:11" ht="12.75" customHeight="1">
      <c r="A26" s="608"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824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xr:uid="{00000000-0004-0000-1D00-000000000000}"/>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682</v>
      </c>
    </row>
    <row r="2" spans="1:9" ht="12.75" customHeight="1">
      <c r="A2" s="520" t="s">
        <v>683</v>
      </c>
    </row>
    <row r="3" spans="1:9" ht="12.75" customHeight="1">
      <c r="E3" s="73"/>
      <c r="F3" s="73"/>
      <c r="I3" s="13" t="s">
        <v>1381</v>
      </c>
    </row>
    <row r="4" spans="1:9" s="261" customFormat="1" ht="21" customHeight="1">
      <c r="A4" s="439"/>
      <c r="B4" s="1241" t="s">
        <v>307</v>
      </c>
      <c r="C4" s="1241"/>
      <c r="D4" s="1241"/>
      <c r="E4" s="1241"/>
      <c r="F4" s="1241" t="s">
        <v>308</v>
      </c>
      <c r="G4" s="1241"/>
      <c r="H4" s="1241"/>
      <c r="I4" s="1241"/>
    </row>
    <row r="5" spans="1:9" ht="89.25" customHeight="1">
      <c r="A5" s="449" t="s">
        <v>309</v>
      </c>
      <c r="B5" s="767" t="s">
        <v>310</v>
      </c>
      <c r="C5" s="1248" t="s">
        <v>311</v>
      </c>
      <c r="D5" s="767" t="s">
        <v>757</v>
      </c>
      <c r="E5" s="1248" t="s">
        <v>311</v>
      </c>
      <c r="F5" s="767" t="s">
        <v>312</v>
      </c>
      <c r="G5" s="1248" t="s">
        <v>834</v>
      </c>
      <c r="H5" s="767" t="s">
        <v>758</v>
      </c>
      <c r="I5" s="1248" t="s">
        <v>834</v>
      </c>
    </row>
    <row r="6" spans="1:9" ht="17.25" customHeight="1">
      <c r="A6" s="469"/>
      <c r="B6" s="489">
        <v>45382</v>
      </c>
      <c r="C6" s="1248"/>
      <c r="D6" s="489">
        <v>45382</v>
      </c>
      <c r="E6" s="1248"/>
      <c r="F6" s="489" t="s">
        <v>1656</v>
      </c>
      <c r="G6" s="1248"/>
      <c r="H6" s="489" t="s">
        <v>1656</v>
      </c>
      <c r="I6" s="1248"/>
    </row>
    <row r="7" spans="1:9" ht="12.75" customHeight="1">
      <c r="A7" s="482" t="s">
        <v>314</v>
      </c>
      <c r="B7" s="483"/>
      <c r="C7" s="484"/>
      <c r="D7" s="483"/>
      <c r="E7" s="484"/>
      <c r="F7" s="483"/>
      <c r="G7" s="484"/>
      <c r="H7" s="483"/>
      <c r="I7" s="484"/>
    </row>
    <row r="8" spans="1:9" ht="12.75" customHeight="1">
      <c r="A8" s="474" t="s">
        <v>315</v>
      </c>
      <c r="B8" s="471">
        <v>17</v>
      </c>
      <c r="C8" s="472">
        <v>-0.29166666666666669</v>
      </c>
      <c r="D8" s="473">
        <v>7953.9041699999998</v>
      </c>
      <c r="E8" s="472">
        <v>-0.17513652388721462</v>
      </c>
      <c r="F8" s="471">
        <v>0</v>
      </c>
      <c r="G8" s="472" t="e">
        <v>#DIV/0!</v>
      </c>
      <c r="H8" s="473">
        <v>0</v>
      </c>
      <c r="I8" s="472" t="e">
        <v>#DIV/0!</v>
      </c>
    </row>
    <row r="9" spans="1:9" ht="12.75" customHeight="1">
      <c r="A9" s="474" t="s">
        <v>316</v>
      </c>
      <c r="B9" s="471">
        <v>32533</v>
      </c>
      <c r="C9" s="472">
        <v>4.3092115810061241E-2</v>
      </c>
      <c r="D9" s="473">
        <v>348905.85605</v>
      </c>
      <c r="E9" s="472">
        <v>0.29215072306115913</v>
      </c>
      <c r="F9" s="471">
        <v>2823</v>
      </c>
      <c r="G9" s="472">
        <v>-1.4659685863874346E-2</v>
      </c>
      <c r="H9" s="473">
        <v>60861.552230000008</v>
      </c>
      <c r="I9" s="472">
        <v>0.28339667680510588</v>
      </c>
    </row>
    <row r="10" spans="1:9" ht="12.75" customHeight="1">
      <c r="A10" s="470" t="s">
        <v>317</v>
      </c>
      <c r="B10" s="471">
        <v>5502</v>
      </c>
      <c r="C10" s="472">
        <v>-2.3429179978700747E-2</v>
      </c>
      <c r="D10" s="473">
        <v>63742.392300000007</v>
      </c>
      <c r="E10" s="472">
        <v>0.36315236054664379</v>
      </c>
      <c r="F10" s="471">
        <v>614</v>
      </c>
      <c r="G10" s="472">
        <v>0.71508379888268159</v>
      </c>
      <c r="H10" s="473">
        <v>10543.419230000001</v>
      </c>
      <c r="I10" s="472">
        <v>-7.1730063453216805E-4</v>
      </c>
    </row>
    <row r="11" spans="1:9" ht="12.75" customHeight="1">
      <c r="A11" s="474" t="s">
        <v>318</v>
      </c>
      <c r="B11" s="471">
        <v>13</v>
      </c>
      <c r="C11" s="472">
        <v>-0.27777777777777779</v>
      </c>
      <c r="D11" s="473">
        <v>99.321669999999997</v>
      </c>
      <c r="E11" s="472">
        <v>-0.71916111793937632</v>
      </c>
      <c r="F11" s="471">
        <v>0</v>
      </c>
      <c r="G11" s="472">
        <v>0</v>
      </c>
      <c r="H11" s="473">
        <v>0</v>
      </c>
      <c r="I11" s="472">
        <v>0</v>
      </c>
    </row>
    <row r="12" spans="1:9" ht="12.75" customHeight="1">
      <c r="A12" s="475" t="s">
        <v>319</v>
      </c>
      <c r="B12" s="471">
        <v>0</v>
      </c>
      <c r="C12" s="472">
        <v>0</v>
      </c>
      <c r="D12" s="473">
        <v>0</v>
      </c>
      <c r="E12" s="472">
        <v>0</v>
      </c>
      <c r="F12" s="471">
        <v>0</v>
      </c>
      <c r="G12" s="472">
        <v>0</v>
      </c>
      <c r="H12" s="473">
        <v>0</v>
      </c>
      <c r="I12" s="472">
        <v>0</v>
      </c>
    </row>
    <row r="13" spans="1:9" ht="29.25">
      <c r="A13" s="470" t="s">
        <v>320</v>
      </c>
      <c r="B13" s="471">
        <v>397</v>
      </c>
      <c r="C13" s="472">
        <v>-0.11777777777777777</v>
      </c>
      <c r="D13" s="473">
        <v>12702.884389999999</v>
      </c>
      <c r="E13" s="472">
        <v>0.32016254972797387</v>
      </c>
      <c r="F13" s="471">
        <v>23</v>
      </c>
      <c r="G13" s="472">
        <v>2.2857142857142856</v>
      </c>
      <c r="H13" s="473">
        <v>5361.6954100000003</v>
      </c>
      <c r="I13" s="472">
        <v>6.156431065272054</v>
      </c>
    </row>
    <row r="14" spans="1:9" ht="12.75" customHeight="1">
      <c r="A14" s="474" t="s">
        <v>321</v>
      </c>
      <c r="B14" s="471">
        <v>27</v>
      </c>
      <c r="C14" s="472">
        <v>0.8</v>
      </c>
      <c r="D14" s="473">
        <v>155.17814999999999</v>
      </c>
      <c r="E14" s="472">
        <v>1.5169435072609929</v>
      </c>
      <c r="F14" s="471">
        <v>4</v>
      </c>
      <c r="G14" s="472">
        <v>3</v>
      </c>
      <c r="H14" s="473">
        <v>129.48265000000001</v>
      </c>
      <c r="I14" s="472">
        <v>8.0092560766703453</v>
      </c>
    </row>
    <row r="15" spans="1:9" ht="22.5" customHeight="1">
      <c r="A15" s="476" t="s">
        <v>322</v>
      </c>
      <c r="B15" s="479">
        <v>38489</v>
      </c>
      <c r="C15" s="478">
        <v>3.1047414947763193E-2</v>
      </c>
      <c r="D15" s="479">
        <v>433559.53672999993</v>
      </c>
      <c r="E15" s="478">
        <v>0.28858890799446835</v>
      </c>
      <c r="F15" s="479">
        <v>3464</v>
      </c>
      <c r="G15" s="480">
        <v>7.2113896626431445E-2</v>
      </c>
      <c r="H15" s="479">
        <v>76896.149519999992</v>
      </c>
      <c r="I15" s="480">
        <v>0.3091643578083611</v>
      </c>
    </row>
    <row r="16" spans="1:9" ht="15" customHeight="1">
      <c r="A16" s="482" t="s">
        <v>323</v>
      </c>
      <c r="B16" s="485"/>
      <c r="C16" s="481"/>
      <c r="D16" s="485"/>
      <c r="E16" s="486"/>
      <c r="F16" s="485"/>
      <c r="G16" s="481"/>
      <c r="H16" s="485"/>
      <c r="I16" s="486"/>
    </row>
    <row r="17" spans="1:9" ht="12.75" customHeight="1">
      <c r="A17" s="474" t="s">
        <v>315</v>
      </c>
      <c r="B17" s="471">
        <v>154</v>
      </c>
      <c r="C17" s="472">
        <v>-0.13966480446927373</v>
      </c>
      <c r="D17" s="471">
        <v>44548.60613</v>
      </c>
      <c r="E17" s="472">
        <v>-0.13704146768590805</v>
      </c>
      <c r="F17" s="471">
        <v>1</v>
      </c>
      <c r="G17" s="472">
        <v>-0.75</v>
      </c>
      <c r="H17" s="473">
        <v>600</v>
      </c>
      <c r="I17" s="472">
        <v>-0.58776486107675818</v>
      </c>
    </row>
    <row r="18" spans="1:9" ht="12.75" customHeight="1">
      <c r="A18" s="474" t="s">
        <v>316</v>
      </c>
      <c r="B18" s="471">
        <v>101381</v>
      </c>
      <c r="C18" s="472">
        <v>9.6164866413658137E-2</v>
      </c>
      <c r="D18" s="471">
        <v>1472776.5788400001</v>
      </c>
      <c r="E18" s="472">
        <v>0.25020183650128486</v>
      </c>
      <c r="F18" s="471">
        <v>10687</v>
      </c>
      <c r="G18" s="472">
        <v>0.24252993837925824</v>
      </c>
      <c r="H18" s="473">
        <v>252432.67046999998</v>
      </c>
      <c r="I18" s="472">
        <v>0.2616808705710908</v>
      </c>
    </row>
    <row r="19" spans="1:9" ht="12.75" customHeight="1">
      <c r="A19" s="470" t="s">
        <v>317</v>
      </c>
      <c r="B19" s="471">
        <v>21911</v>
      </c>
      <c r="C19" s="472">
        <v>-5.4920116194625999E-3</v>
      </c>
      <c r="D19" s="471">
        <v>635639.21123000002</v>
      </c>
      <c r="E19" s="472">
        <v>0.16986602813317822</v>
      </c>
      <c r="F19" s="471">
        <v>1714</v>
      </c>
      <c r="G19" s="472">
        <v>0.17076502732240437</v>
      </c>
      <c r="H19" s="473">
        <v>87945.447440000018</v>
      </c>
      <c r="I19" s="472">
        <v>0.14964618283063738</v>
      </c>
    </row>
    <row r="20" spans="1:9" ht="12.75" customHeight="1">
      <c r="A20" s="474" t="s">
        <v>318</v>
      </c>
      <c r="B20" s="471">
        <v>1777</v>
      </c>
      <c r="C20" s="472">
        <v>0.19743935309973046</v>
      </c>
      <c r="D20" s="471">
        <v>251570.57727000004</v>
      </c>
      <c r="E20" s="472">
        <v>0.40508470791260509</v>
      </c>
      <c r="F20" s="471">
        <v>127</v>
      </c>
      <c r="G20" s="472">
        <v>0.23300970873786409</v>
      </c>
      <c r="H20" s="473">
        <v>38967.257570000002</v>
      </c>
      <c r="I20" s="472">
        <v>0.78447707823638912</v>
      </c>
    </row>
    <row r="21" spans="1:9" ht="12.75" customHeight="1">
      <c r="A21" s="475" t="s">
        <v>319</v>
      </c>
      <c r="B21" s="471">
        <v>0</v>
      </c>
      <c r="C21" s="472">
        <v>0</v>
      </c>
      <c r="D21" s="471">
        <v>0</v>
      </c>
      <c r="E21" s="472">
        <v>0</v>
      </c>
      <c r="F21" s="471">
        <v>0</v>
      </c>
      <c r="G21" s="472">
        <v>0</v>
      </c>
      <c r="H21" s="473">
        <v>0</v>
      </c>
      <c r="I21" s="472">
        <v>0</v>
      </c>
    </row>
    <row r="22" spans="1:9" ht="29.25">
      <c r="A22" s="470" t="s">
        <v>320</v>
      </c>
      <c r="B22" s="471">
        <v>9288</v>
      </c>
      <c r="C22" s="472">
        <v>5.5574497101943406E-2</v>
      </c>
      <c r="D22" s="471">
        <v>318882.19375999999</v>
      </c>
      <c r="E22" s="472">
        <v>0.12448604018175886</v>
      </c>
      <c r="F22" s="471">
        <v>563</v>
      </c>
      <c r="G22" s="472">
        <v>4.2592592592592592E-2</v>
      </c>
      <c r="H22" s="473">
        <v>40396.318869999996</v>
      </c>
      <c r="I22" s="472">
        <v>0.41245097672790948</v>
      </c>
    </row>
    <row r="23" spans="1:9" ht="12.75" customHeight="1">
      <c r="A23" s="474" t="s">
        <v>324</v>
      </c>
      <c r="B23" s="471">
        <v>321</v>
      </c>
      <c r="C23" s="472">
        <v>-0.11813186813186813</v>
      </c>
      <c r="D23" s="471">
        <v>4716.7749899999999</v>
      </c>
      <c r="E23" s="472">
        <v>-0.20214491573810275</v>
      </c>
      <c r="F23" s="471">
        <v>13</v>
      </c>
      <c r="G23" s="472">
        <v>-0.69767441860465118</v>
      </c>
      <c r="H23" s="473">
        <v>176.36190000000002</v>
      </c>
      <c r="I23" s="472">
        <v>-0.73870521145033696</v>
      </c>
    </row>
    <row r="24" spans="1:9" ht="22.5" customHeight="1">
      <c r="A24" s="476" t="s">
        <v>325</v>
      </c>
      <c r="B24" s="477">
        <v>134832</v>
      </c>
      <c r="C24" s="478">
        <v>7.5687103594080332E-2</v>
      </c>
      <c r="D24" s="479">
        <v>2728133.9422199996</v>
      </c>
      <c r="E24" s="478">
        <v>0.21708401638953653</v>
      </c>
      <c r="F24" s="479">
        <v>13105</v>
      </c>
      <c r="G24" s="480">
        <v>0.21850302185030218</v>
      </c>
      <c r="H24" s="479">
        <v>420518.05625000002</v>
      </c>
      <c r="I24" s="480">
        <v>0.2776200979668681</v>
      </c>
    </row>
    <row r="25" spans="1:9" ht="15" customHeight="1">
      <c r="A25" s="482" t="s">
        <v>326</v>
      </c>
      <c r="B25" s="485"/>
      <c r="C25" s="481"/>
      <c r="D25" s="485"/>
      <c r="E25" s="487"/>
      <c r="F25" s="485"/>
      <c r="G25" s="481"/>
      <c r="H25" s="485"/>
      <c r="I25" s="487"/>
    </row>
    <row r="26" spans="1:9" ht="12.75" customHeight="1">
      <c r="A26" s="474" t="s">
        <v>315</v>
      </c>
      <c r="B26" s="471">
        <v>2</v>
      </c>
      <c r="C26" s="472">
        <v>0</v>
      </c>
      <c r="D26" s="471">
        <v>0</v>
      </c>
      <c r="E26" s="472">
        <v>0</v>
      </c>
      <c r="F26" s="471"/>
      <c r="G26" s="472"/>
      <c r="H26" s="471"/>
      <c r="I26" s="472"/>
    </row>
    <row r="27" spans="1:9" ht="12.75" customHeight="1">
      <c r="A27" s="474" t="s">
        <v>316</v>
      </c>
      <c r="B27" s="471">
        <v>4</v>
      </c>
      <c r="C27" s="472">
        <v>0</v>
      </c>
      <c r="D27" s="471">
        <v>0</v>
      </c>
      <c r="E27" s="472">
        <v>0</v>
      </c>
      <c r="F27" s="471"/>
      <c r="G27" s="472"/>
      <c r="H27" s="471"/>
      <c r="I27" s="472"/>
    </row>
    <row r="28" spans="1:9" ht="12.75" customHeight="1">
      <c r="A28" s="470" t="s">
        <v>317</v>
      </c>
      <c r="B28" s="471">
        <v>0</v>
      </c>
      <c r="C28" s="472">
        <v>0</v>
      </c>
      <c r="D28" s="471">
        <v>0</v>
      </c>
      <c r="E28" s="472">
        <v>0</v>
      </c>
      <c r="F28" s="471"/>
      <c r="G28" s="472"/>
      <c r="H28" s="471"/>
      <c r="I28" s="472"/>
    </row>
    <row r="29" spans="1:9" ht="12.75" customHeight="1">
      <c r="A29" s="474" t="s">
        <v>318</v>
      </c>
      <c r="B29" s="471">
        <v>0</v>
      </c>
      <c r="C29" s="472">
        <v>0</v>
      </c>
      <c r="D29" s="471">
        <v>0</v>
      </c>
      <c r="E29" s="472">
        <v>0</v>
      </c>
      <c r="F29" s="471"/>
      <c r="G29" s="472"/>
      <c r="H29" s="471"/>
      <c r="I29" s="472"/>
    </row>
    <row r="30" spans="1:9" ht="12.75" customHeight="1">
      <c r="A30" s="475" t="s">
        <v>327</v>
      </c>
      <c r="B30" s="471">
        <v>0</v>
      </c>
      <c r="C30" s="472">
        <v>0</v>
      </c>
      <c r="D30" s="471">
        <v>0</v>
      </c>
      <c r="E30" s="472">
        <v>0</v>
      </c>
      <c r="F30" s="471"/>
      <c r="G30" s="472"/>
      <c r="H30" s="471"/>
      <c r="I30" s="472"/>
    </row>
    <row r="31" spans="1:9" ht="29.25">
      <c r="A31" s="470" t="s">
        <v>320</v>
      </c>
      <c r="B31" s="471">
        <v>0</v>
      </c>
      <c r="C31" s="472">
        <v>0</v>
      </c>
      <c r="D31" s="471">
        <v>0</v>
      </c>
      <c r="E31" s="472">
        <v>0</v>
      </c>
      <c r="F31" s="471"/>
      <c r="G31" s="472"/>
      <c r="H31" s="471"/>
      <c r="I31" s="472"/>
    </row>
    <row r="32" spans="1:9" ht="12.75" customHeight="1">
      <c r="A32" s="474" t="s">
        <v>321</v>
      </c>
      <c r="B32" s="471">
        <v>0</v>
      </c>
      <c r="C32" s="472">
        <v>0</v>
      </c>
      <c r="D32" s="471">
        <v>0</v>
      </c>
      <c r="E32" s="472">
        <v>0</v>
      </c>
      <c r="F32" s="471"/>
      <c r="G32" s="472"/>
      <c r="H32" s="471"/>
      <c r="I32" s="472"/>
    </row>
    <row r="33" spans="1:13" ht="22.5" customHeight="1">
      <c r="A33" s="476" t="s">
        <v>322</v>
      </c>
      <c r="B33" s="479">
        <v>6</v>
      </c>
      <c r="C33" s="478">
        <v>0</v>
      </c>
      <c r="D33" s="479">
        <v>0</v>
      </c>
      <c r="E33" s="478">
        <v>0</v>
      </c>
      <c r="F33" s="479"/>
      <c r="G33" s="478"/>
      <c r="H33" s="479"/>
      <c r="I33" s="478"/>
    </row>
    <row r="34" spans="1:13" ht="12.75" customHeight="1">
      <c r="A34" s="16" t="s">
        <v>328</v>
      </c>
      <c r="J34" s="197"/>
      <c r="K34" s="197"/>
      <c r="L34" s="197"/>
      <c r="M34" s="197"/>
    </row>
    <row r="35" spans="1:13" ht="48" customHeight="1">
      <c r="A35" s="1249" t="s">
        <v>329</v>
      </c>
      <c r="B35" s="1249"/>
      <c r="C35" s="1249"/>
      <c r="D35" s="1249"/>
      <c r="E35" s="1249"/>
      <c r="F35" s="1249"/>
      <c r="G35" s="1249"/>
      <c r="H35" s="1249"/>
      <c r="I35" s="1249"/>
      <c r="J35" s="197"/>
      <c r="K35" s="197"/>
      <c r="L35" s="197"/>
      <c r="M35" s="197"/>
    </row>
    <row r="36" spans="1:13" ht="25.5" customHeight="1">
      <c r="A36" s="1247" t="s">
        <v>330</v>
      </c>
      <c r="B36" s="1247"/>
      <c r="C36" s="1247"/>
      <c r="D36" s="1247"/>
      <c r="E36" s="1247"/>
      <c r="F36" s="1247"/>
      <c r="G36" s="1247"/>
      <c r="H36" s="1247"/>
      <c r="I36" s="1247"/>
    </row>
    <row r="37" spans="1:13" ht="58.5" customHeight="1">
      <c r="A37" s="1238" t="s">
        <v>759</v>
      </c>
      <c r="B37" s="1238"/>
      <c r="C37" s="1238"/>
      <c r="D37" s="1238"/>
      <c r="E37" s="1238"/>
      <c r="F37" s="1238"/>
      <c r="G37" s="1238"/>
      <c r="H37" s="1238"/>
      <c r="I37" s="1238"/>
    </row>
    <row r="38" spans="1:13" ht="22.5" customHeight="1">
      <c r="A38" s="1247" t="s">
        <v>306</v>
      </c>
      <c r="B38" s="1247"/>
      <c r="C38" s="1247"/>
      <c r="D38" s="1247"/>
      <c r="E38" s="1247"/>
      <c r="F38" s="1247"/>
      <c r="G38" s="1247"/>
      <c r="H38" s="1247"/>
      <c r="I38" s="1247"/>
    </row>
    <row r="39" spans="1:13" ht="12.75" customHeight="1"/>
    <row r="40" spans="1:13" ht="12.75" customHeight="1">
      <c r="A40" s="608"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825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xr:uid="{00000000-0004-0000-1E00-000000000000}"/>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684</v>
      </c>
      <c r="C1" s="42"/>
      <c r="O1" s="137"/>
    </row>
    <row r="2" spans="1:15">
      <c r="A2" s="519" t="s">
        <v>685</v>
      </c>
      <c r="O2" s="65"/>
    </row>
    <row r="3" spans="1:15" ht="12.75" customHeight="1">
      <c r="A3" s="42"/>
      <c r="B3" s="63"/>
      <c r="C3" s="63"/>
      <c r="D3" s="63"/>
      <c r="E3" s="63"/>
      <c r="F3" s="63"/>
      <c r="G3" s="63"/>
      <c r="H3" s="63"/>
      <c r="I3" s="63"/>
      <c r="J3" s="63"/>
      <c r="K3" s="63"/>
      <c r="L3" s="63"/>
      <c r="M3" s="63"/>
      <c r="O3" s="13" t="s">
        <v>1381</v>
      </c>
    </row>
    <row r="4" spans="1:15" ht="30.75" customHeight="1">
      <c r="A4" s="497" t="s">
        <v>1657</v>
      </c>
      <c r="B4" s="1250" t="s">
        <v>272</v>
      </c>
      <c r="C4" s="1250"/>
      <c r="D4" s="1250" t="s">
        <v>273</v>
      </c>
      <c r="E4" s="1250"/>
      <c r="F4" s="1250" t="s">
        <v>274</v>
      </c>
      <c r="G4" s="1250"/>
      <c r="H4" s="1250" t="s">
        <v>275</v>
      </c>
      <c r="I4" s="1250"/>
      <c r="J4" s="1250" t="s">
        <v>276</v>
      </c>
      <c r="K4" s="1250"/>
      <c r="L4" s="1250" t="s">
        <v>277</v>
      </c>
      <c r="M4" s="1250"/>
      <c r="N4" s="1250" t="s">
        <v>278</v>
      </c>
      <c r="O4" s="1250"/>
    </row>
    <row r="5" spans="1:15" ht="48.75" customHeight="1">
      <c r="A5" s="756" t="s">
        <v>271</v>
      </c>
      <c r="B5" s="757" t="s">
        <v>279</v>
      </c>
      <c r="C5" s="757" t="s">
        <v>280</v>
      </c>
      <c r="D5" s="757" t="s">
        <v>279</v>
      </c>
      <c r="E5" s="757" t="s">
        <v>280</v>
      </c>
      <c r="F5" s="757" t="s">
        <v>279</v>
      </c>
      <c r="G5" s="757" t="s">
        <v>280</v>
      </c>
      <c r="H5" s="757" t="s">
        <v>279</v>
      </c>
      <c r="I5" s="757" t="s">
        <v>280</v>
      </c>
      <c r="J5" s="757" t="s">
        <v>279</v>
      </c>
      <c r="K5" s="757" t="s">
        <v>280</v>
      </c>
      <c r="L5" s="757" t="s">
        <v>279</v>
      </c>
      <c r="M5" s="757" t="s">
        <v>280</v>
      </c>
      <c r="N5" s="757" t="s">
        <v>279</v>
      </c>
      <c r="O5" s="757" t="s">
        <v>280</v>
      </c>
    </row>
    <row r="6" spans="1:15" ht="13.5" customHeight="1">
      <c r="A6" s="498" t="s">
        <v>281</v>
      </c>
      <c r="B6" s="499">
        <v>2764037.1236199997</v>
      </c>
      <c r="C6" s="499">
        <v>43521.455310000005</v>
      </c>
      <c r="D6" s="499">
        <v>7882.226279999999</v>
      </c>
      <c r="E6" s="499">
        <v>741.25463000000002</v>
      </c>
      <c r="F6" s="499">
        <v>3841.2171400000007</v>
      </c>
      <c r="G6" s="499">
        <v>382.99438000000004</v>
      </c>
      <c r="H6" s="499">
        <v>1237.20279</v>
      </c>
      <c r="I6" s="499">
        <v>417.93124</v>
      </c>
      <c r="J6" s="499">
        <v>25468.531190000002</v>
      </c>
      <c r="K6" s="499">
        <v>25113.254659999999</v>
      </c>
      <c r="L6" s="499">
        <v>2802466.3010200001</v>
      </c>
      <c r="M6" s="499">
        <v>70176.890220000001</v>
      </c>
      <c r="N6" s="499">
        <v>51373.148079999999</v>
      </c>
      <c r="O6" s="499">
        <v>7223.5372200000002</v>
      </c>
    </row>
    <row r="7" spans="1:15" ht="13.5" customHeight="1">
      <c r="A7" s="502" t="s">
        <v>282</v>
      </c>
      <c r="B7" s="503">
        <v>44508.254569999997</v>
      </c>
      <c r="C7" s="503">
        <v>5853.8933999999999</v>
      </c>
      <c r="D7" s="503">
        <v>202.36371000000003</v>
      </c>
      <c r="E7" s="503">
        <v>3.27725</v>
      </c>
      <c r="F7" s="503">
        <v>44.110550000000003</v>
      </c>
      <c r="G7" s="503">
        <v>24.11711</v>
      </c>
      <c r="H7" s="503">
        <v>1.381</v>
      </c>
      <c r="I7" s="503">
        <v>0</v>
      </c>
      <c r="J7" s="503">
        <v>8416.9153800000004</v>
      </c>
      <c r="K7" s="503">
        <v>8360.3255499999996</v>
      </c>
      <c r="L7" s="503">
        <v>53173.02521</v>
      </c>
      <c r="M7" s="503">
        <v>14241.613309999999</v>
      </c>
      <c r="N7" s="503">
        <v>1358.7154800000001</v>
      </c>
      <c r="O7" s="503">
        <v>323.43670999999995</v>
      </c>
    </row>
    <row r="8" spans="1:15" ht="13.5" customHeight="1">
      <c r="A8" s="502" t="s">
        <v>283</v>
      </c>
      <c r="B8" s="503">
        <v>1496238.6866000001</v>
      </c>
      <c r="C8" s="503">
        <v>15299.03988</v>
      </c>
      <c r="D8" s="503">
        <v>5454.8650500000003</v>
      </c>
      <c r="E8" s="503">
        <v>566.58910000000003</v>
      </c>
      <c r="F8" s="503">
        <v>1337.45281</v>
      </c>
      <c r="G8" s="503">
        <v>126.18591000000001</v>
      </c>
      <c r="H8" s="503">
        <v>1033.89249</v>
      </c>
      <c r="I8" s="503">
        <v>343.70528999999993</v>
      </c>
      <c r="J8" s="503">
        <v>8069.8576499999999</v>
      </c>
      <c r="K8" s="503">
        <v>7840.8069999999998</v>
      </c>
      <c r="L8" s="503">
        <v>1512134.7545999999</v>
      </c>
      <c r="M8" s="503">
        <v>24176.32718</v>
      </c>
      <c r="N8" s="503">
        <v>4697.4461999999994</v>
      </c>
      <c r="O8" s="503">
        <v>357.88448999999997</v>
      </c>
    </row>
    <row r="9" spans="1:15" ht="13.5" customHeight="1">
      <c r="A9" s="502" t="s">
        <v>284</v>
      </c>
      <c r="B9" s="503">
        <v>644733.73864</v>
      </c>
      <c r="C9" s="503">
        <v>13365.612210000001</v>
      </c>
      <c r="D9" s="503">
        <v>1130.3133700000001</v>
      </c>
      <c r="E9" s="503">
        <v>80.938999999999993</v>
      </c>
      <c r="F9" s="503">
        <v>543.01685999999995</v>
      </c>
      <c r="G9" s="503">
        <v>151.74350999999999</v>
      </c>
      <c r="H9" s="503">
        <v>128.18292</v>
      </c>
      <c r="I9" s="503">
        <v>34.984370000000006</v>
      </c>
      <c r="J9" s="503">
        <v>3832.5712899999999</v>
      </c>
      <c r="K9" s="503">
        <v>3805.4549299999999</v>
      </c>
      <c r="L9" s="503">
        <v>650367.82308</v>
      </c>
      <c r="M9" s="503">
        <v>17438.734020000004</v>
      </c>
      <c r="N9" s="503">
        <v>21980.440739999998</v>
      </c>
      <c r="O9" s="503">
        <v>5494.0522500000006</v>
      </c>
    </row>
    <row r="10" spans="1:15" ht="13.5" customHeight="1">
      <c r="A10" s="502" t="s">
        <v>285</v>
      </c>
      <c r="B10" s="503">
        <v>250674.95194</v>
      </c>
      <c r="C10" s="503">
        <v>3327.5368399999998</v>
      </c>
      <c r="D10" s="503">
        <v>393.16838000000001</v>
      </c>
      <c r="E10" s="503">
        <v>33.327869999999997</v>
      </c>
      <c r="F10" s="503">
        <v>1772.7916600000001</v>
      </c>
      <c r="G10" s="503">
        <v>50.576039999999999</v>
      </c>
      <c r="H10" s="503">
        <v>0</v>
      </c>
      <c r="I10" s="503">
        <v>0</v>
      </c>
      <c r="J10" s="503">
        <v>777.14715999999987</v>
      </c>
      <c r="K10" s="503">
        <v>777.03931999999998</v>
      </c>
      <c r="L10" s="503">
        <v>253618.05914000003</v>
      </c>
      <c r="M10" s="503">
        <v>4188.4800700000005</v>
      </c>
      <c r="N10" s="503">
        <v>18300.832259999999</v>
      </c>
      <c r="O10" s="503">
        <v>360.74146999999999</v>
      </c>
    </row>
    <row r="11" spans="1:15" ht="13.5" customHeight="1">
      <c r="A11" s="502" t="s">
        <v>286</v>
      </c>
      <c r="B11" s="503">
        <v>0</v>
      </c>
      <c r="C11" s="503">
        <v>0</v>
      </c>
      <c r="D11" s="503">
        <v>0</v>
      </c>
      <c r="E11" s="503">
        <v>0</v>
      </c>
      <c r="F11" s="503">
        <v>0</v>
      </c>
      <c r="G11" s="503">
        <v>0</v>
      </c>
      <c r="H11" s="503">
        <v>0</v>
      </c>
      <c r="I11" s="503">
        <v>0</v>
      </c>
      <c r="J11" s="503">
        <v>0</v>
      </c>
      <c r="K11" s="503">
        <v>0</v>
      </c>
      <c r="L11" s="503">
        <v>0</v>
      </c>
      <c r="M11" s="503">
        <v>0</v>
      </c>
      <c r="N11" s="503">
        <v>0</v>
      </c>
      <c r="O11" s="503">
        <v>0</v>
      </c>
    </row>
    <row r="12" spans="1:15" ht="22.5">
      <c r="A12" s="502" t="s">
        <v>287</v>
      </c>
      <c r="B12" s="503">
        <v>323122.84816000005</v>
      </c>
      <c r="C12" s="503">
        <v>5570.2183299999988</v>
      </c>
      <c r="D12" s="503">
        <v>701.49576999999999</v>
      </c>
      <c r="E12" s="503">
        <v>57.121409999999997</v>
      </c>
      <c r="F12" s="503">
        <v>143.84526</v>
      </c>
      <c r="G12" s="503">
        <v>30.371809999999996</v>
      </c>
      <c r="H12" s="503">
        <v>73.746380000000002</v>
      </c>
      <c r="I12" s="503">
        <v>39.241580000000006</v>
      </c>
      <c r="J12" s="503">
        <v>4290.2044100000003</v>
      </c>
      <c r="K12" s="503">
        <v>4247.8035599999994</v>
      </c>
      <c r="L12" s="503">
        <v>328332.13997999998</v>
      </c>
      <c r="M12" s="503">
        <v>9944.7566900000002</v>
      </c>
      <c r="N12" s="503">
        <v>4894.05458</v>
      </c>
      <c r="O12" s="503">
        <v>637.86478</v>
      </c>
    </row>
    <row r="13" spans="1:15" ht="13.5" customHeight="1">
      <c r="A13" s="502" t="s">
        <v>288</v>
      </c>
      <c r="B13" s="503">
        <v>4758.6437100000012</v>
      </c>
      <c r="C13" s="503">
        <v>105.15464999999999</v>
      </c>
      <c r="D13" s="503">
        <v>0.02</v>
      </c>
      <c r="E13" s="503">
        <v>0</v>
      </c>
      <c r="F13" s="503">
        <v>0</v>
      </c>
      <c r="G13" s="503">
        <v>0</v>
      </c>
      <c r="H13" s="503">
        <v>0</v>
      </c>
      <c r="I13" s="503">
        <v>0</v>
      </c>
      <c r="J13" s="503">
        <v>81.835299999999989</v>
      </c>
      <c r="K13" s="503">
        <v>81.824299999999994</v>
      </c>
      <c r="L13" s="503">
        <v>4840.4990100000005</v>
      </c>
      <c r="M13" s="503">
        <v>186.97894999999997</v>
      </c>
      <c r="N13" s="503">
        <v>141.65882000000002</v>
      </c>
      <c r="O13" s="503">
        <v>49.557519999999997</v>
      </c>
    </row>
    <row r="14" spans="1:15" ht="13.5" customHeight="1">
      <c r="A14" s="498" t="s">
        <v>289</v>
      </c>
      <c r="B14" s="499">
        <v>447078.30120999995</v>
      </c>
      <c r="C14" s="499">
        <v>550.99619999999993</v>
      </c>
      <c r="D14" s="499">
        <v>678.11427000000003</v>
      </c>
      <c r="E14" s="499">
        <v>167.91463000000002</v>
      </c>
      <c r="F14" s="499">
        <v>128.05177</v>
      </c>
      <c r="G14" s="499">
        <v>119.38184000000001</v>
      </c>
      <c r="H14" s="499">
        <v>75.629139999999992</v>
      </c>
      <c r="I14" s="499">
        <v>17.609459999999999</v>
      </c>
      <c r="J14" s="499">
        <v>5215.4918600000001</v>
      </c>
      <c r="K14" s="499">
        <v>5021.1292400000002</v>
      </c>
      <c r="L14" s="499">
        <v>453175.58824999997</v>
      </c>
      <c r="M14" s="499">
        <v>5877.0313699999988</v>
      </c>
      <c r="N14" s="499">
        <v>761.85547999999994</v>
      </c>
      <c r="O14" s="499">
        <v>61.548650000000002</v>
      </c>
    </row>
    <row r="15" spans="1:15" ht="13.5" customHeight="1">
      <c r="A15" s="502" t="s">
        <v>282</v>
      </c>
      <c r="B15" s="503">
        <v>8103.0595199999998</v>
      </c>
      <c r="C15" s="503">
        <v>3.6700000000000003E-2</v>
      </c>
      <c r="D15" s="503">
        <v>0</v>
      </c>
      <c r="E15" s="503">
        <v>0</v>
      </c>
      <c r="F15" s="503">
        <v>0</v>
      </c>
      <c r="G15" s="503">
        <v>0</v>
      </c>
      <c r="H15" s="503">
        <v>0</v>
      </c>
      <c r="I15" s="503">
        <v>0</v>
      </c>
      <c r="J15" s="503">
        <v>9.9384599999999992</v>
      </c>
      <c r="K15" s="503">
        <v>9.9384599999999992</v>
      </c>
      <c r="L15" s="503">
        <v>8112.9979799999992</v>
      </c>
      <c r="M15" s="503">
        <v>9.9751600000000007</v>
      </c>
      <c r="N15" s="503">
        <v>0</v>
      </c>
      <c r="O15" s="503">
        <v>0</v>
      </c>
    </row>
    <row r="16" spans="1:15" ht="13.5" customHeight="1">
      <c r="A16" s="502" t="s">
        <v>283</v>
      </c>
      <c r="B16" s="503">
        <v>359806.05291000003</v>
      </c>
      <c r="C16" s="503">
        <v>431.57926000000003</v>
      </c>
      <c r="D16" s="503">
        <v>506.44015000000002</v>
      </c>
      <c r="E16" s="503">
        <v>127.95300000000002</v>
      </c>
      <c r="F16" s="503">
        <v>122.80208</v>
      </c>
      <c r="G16" s="503">
        <v>115.62638000000001</v>
      </c>
      <c r="H16" s="503">
        <v>74.936759999999992</v>
      </c>
      <c r="I16" s="503">
        <v>16.917069999999999</v>
      </c>
      <c r="J16" s="503">
        <v>3647.40265</v>
      </c>
      <c r="K16" s="503">
        <v>3500.1598399999998</v>
      </c>
      <c r="L16" s="503">
        <v>364157.63454999996</v>
      </c>
      <c r="M16" s="503">
        <v>4192.2355499999994</v>
      </c>
      <c r="N16" s="503">
        <v>512.71267</v>
      </c>
      <c r="O16" s="503">
        <v>60.373249999999999</v>
      </c>
    </row>
    <row r="17" spans="1:15" ht="13.5" customHeight="1">
      <c r="A17" s="502" t="s">
        <v>290</v>
      </c>
      <c r="B17" s="503">
        <v>66161.029819999996</v>
      </c>
      <c r="C17" s="503">
        <v>110.74861999999999</v>
      </c>
      <c r="D17" s="503">
        <v>171.67411999999999</v>
      </c>
      <c r="E17" s="503">
        <v>39.961630000000007</v>
      </c>
      <c r="F17" s="503">
        <v>5.2496899999999993</v>
      </c>
      <c r="G17" s="503">
        <v>3.7554600000000002</v>
      </c>
      <c r="H17" s="503">
        <v>0.69238</v>
      </c>
      <c r="I17" s="503">
        <v>0.69238999999999995</v>
      </c>
      <c r="J17" s="503">
        <v>830.59573</v>
      </c>
      <c r="K17" s="503">
        <v>783.47591999999997</v>
      </c>
      <c r="L17" s="503">
        <v>67169.241739999998</v>
      </c>
      <c r="M17" s="503">
        <v>938.63401999999996</v>
      </c>
      <c r="N17" s="503">
        <v>79.486240000000009</v>
      </c>
      <c r="O17" s="503">
        <v>0.99502000000000002</v>
      </c>
    </row>
    <row r="18" spans="1:15" ht="13.5" customHeight="1">
      <c r="A18" s="502" t="s">
        <v>291</v>
      </c>
      <c r="B18" s="503">
        <v>99.321669999999997</v>
      </c>
      <c r="C18" s="503">
        <v>3.6229999999999998E-2</v>
      </c>
      <c r="D18" s="503">
        <v>0</v>
      </c>
      <c r="E18" s="503">
        <v>0</v>
      </c>
      <c r="F18" s="503">
        <v>0</v>
      </c>
      <c r="G18" s="503">
        <v>0</v>
      </c>
      <c r="H18" s="503">
        <v>0</v>
      </c>
      <c r="I18" s="503">
        <v>0</v>
      </c>
      <c r="J18" s="503">
        <v>236.69853999999998</v>
      </c>
      <c r="K18" s="503">
        <v>236.69853999999998</v>
      </c>
      <c r="L18" s="503">
        <v>336.02020999999996</v>
      </c>
      <c r="M18" s="503">
        <v>236.73477</v>
      </c>
      <c r="N18" s="503">
        <v>37.35425</v>
      </c>
      <c r="O18" s="503">
        <v>0</v>
      </c>
    </row>
    <row r="19" spans="1:15" ht="13.5" customHeight="1">
      <c r="A19" s="502" t="s">
        <v>292</v>
      </c>
      <c r="B19" s="503">
        <v>0</v>
      </c>
      <c r="C19" s="503">
        <v>0</v>
      </c>
      <c r="D19" s="503">
        <v>0</v>
      </c>
      <c r="E19" s="503">
        <v>0</v>
      </c>
      <c r="F19" s="503">
        <v>0</v>
      </c>
      <c r="G19" s="503">
        <v>0</v>
      </c>
      <c r="H19" s="503">
        <v>0</v>
      </c>
      <c r="I19" s="503">
        <v>0</v>
      </c>
      <c r="J19" s="503">
        <v>0</v>
      </c>
      <c r="K19" s="503">
        <v>0</v>
      </c>
      <c r="L19" s="503">
        <v>0</v>
      </c>
      <c r="M19" s="503">
        <v>0</v>
      </c>
      <c r="N19" s="503">
        <v>0</v>
      </c>
      <c r="O19" s="503">
        <v>0</v>
      </c>
    </row>
    <row r="20" spans="1:15" ht="22.5">
      <c r="A20" s="502" t="s">
        <v>287</v>
      </c>
      <c r="B20" s="503">
        <v>12752.967619999999</v>
      </c>
      <c r="C20" s="503">
        <v>8.5049599999999987</v>
      </c>
      <c r="D20" s="503">
        <v>0</v>
      </c>
      <c r="E20" s="503">
        <v>0</v>
      </c>
      <c r="F20" s="503">
        <v>0</v>
      </c>
      <c r="G20" s="503">
        <v>0</v>
      </c>
      <c r="H20" s="503">
        <v>0</v>
      </c>
      <c r="I20" s="503">
        <v>0</v>
      </c>
      <c r="J20" s="503">
        <v>490.85648000000003</v>
      </c>
      <c r="K20" s="503">
        <v>490.85648000000003</v>
      </c>
      <c r="L20" s="503">
        <v>13243.824099999998</v>
      </c>
      <c r="M20" s="503">
        <v>499.36143999999996</v>
      </c>
      <c r="N20" s="503">
        <v>132.30232000000001</v>
      </c>
      <c r="O20" s="503">
        <v>0.18037999999999998</v>
      </c>
    </row>
    <row r="21" spans="1:15" ht="13.5" customHeight="1">
      <c r="A21" s="502" t="s">
        <v>293</v>
      </c>
      <c r="B21" s="503">
        <v>155.86967000000001</v>
      </c>
      <c r="C21" s="503">
        <v>9.043000000000001E-2</v>
      </c>
      <c r="D21" s="503">
        <v>0</v>
      </c>
      <c r="E21" s="503">
        <v>0</v>
      </c>
      <c r="F21" s="503">
        <v>0</v>
      </c>
      <c r="G21" s="503">
        <v>0</v>
      </c>
      <c r="H21" s="503">
        <v>0</v>
      </c>
      <c r="I21" s="503">
        <v>0</v>
      </c>
      <c r="J21" s="503">
        <v>0</v>
      </c>
      <c r="K21" s="503">
        <v>0</v>
      </c>
      <c r="L21" s="503">
        <v>155.86967000000001</v>
      </c>
      <c r="M21" s="503">
        <v>9.043000000000001E-2</v>
      </c>
      <c r="N21" s="503">
        <v>0</v>
      </c>
      <c r="O21" s="503">
        <v>0</v>
      </c>
    </row>
    <row r="22" spans="1:15" ht="13.5" customHeight="1">
      <c r="A22" s="498" t="s">
        <v>294</v>
      </c>
      <c r="B22" s="499">
        <v>0</v>
      </c>
      <c r="C22" s="499">
        <v>0</v>
      </c>
      <c r="D22" s="499">
        <v>0</v>
      </c>
      <c r="E22" s="499">
        <v>0</v>
      </c>
      <c r="F22" s="499">
        <v>0</v>
      </c>
      <c r="G22" s="499">
        <v>0</v>
      </c>
      <c r="H22" s="499">
        <v>0</v>
      </c>
      <c r="I22" s="499">
        <v>0</v>
      </c>
      <c r="J22" s="499">
        <v>316.28523999999999</v>
      </c>
      <c r="K22" s="499">
        <v>316.28523999999999</v>
      </c>
      <c r="L22" s="499">
        <v>316.28523999999999</v>
      </c>
      <c r="M22" s="499">
        <v>316.28523999999999</v>
      </c>
      <c r="N22" s="499">
        <v>0</v>
      </c>
      <c r="O22" s="499">
        <v>0</v>
      </c>
    </row>
    <row r="23" spans="1:15" ht="13.5" customHeight="1">
      <c r="A23" s="502" t="s">
        <v>282</v>
      </c>
      <c r="B23" s="503">
        <v>0</v>
      </c>
      <c r="C23" s="503">
        <v>0</v>
      </c>
      <c r="D23" s="503">
        <v>0</v>
      </c>
      <c r="E23" s="503">
        <v>0</v>
      </c>
      <c r="F23" s="503">
        <v>0</v>
      </c>
      <c r="G23" s="503">
        <v>0</v>
      </c>
      <c r="H23" s="503">
        <v>0</v>
      </c>
      <c r="I23" s="503">
        <v>0</v>
      </c>
      <c r="J23" s="503">
        <v>266.02386999999999</v>
      </c>
      <c r="K23" s="503">
        <v>266.02386999999999</v>
      </c>
      <c r="L23" s="503">
        <v>266.02386999999999</v>
      </c>
      <c r="M23" s="503">
        <v>266.02386999999999</v>
      </c>
      <c r="N23" s="503">
        <v>0</v>
      </c>
      <c r="O23" s="503">
        <v>0</v>
      </c>
    </row>
    <row r="24" spans="1:15" ht="13.5" customHeight="1">
      <c r="A24" s="502" t="s">
        <v>295</v>
      </c>
      <c r="B24" s="503">
        <v>0</v>
      </c>
      <c r="C24" s="503">
        <v>0</v>
      </c>
      <c r="D24" s="503">
        <v>0</v>
      </c>
      <c r="E24" s="503">
        <v>0</v>
      </c>
      <c r="F24" s="503">
        <v>0</v>
      </c>
      <c r="G24" s="503">
        <v>0</v>
      </c>
      <c r="H24" s="503">
        <v>0</v>
      </c>
      <c r="I24" s="503">
        <v>0</v>
      </c>
      <c r="J24" s="503">
        <v>50.261369999999992</v>
      </c>
      <c r="K24" s="503">
        <v>50.261369999999992</v>
      </c>
      <c r="L24" s="503">
        <v>50.261369999999992</v>
      </c>
      <c r="M24" s="503">
        <v>50.261369999999992</v>
      </c>
      <c r="N24" s="503">
        <v>0</v>
      </c>
      <c r="O24" s="503">
        <v>0</v>
      </c>
    </row>
    <row r="25" spans="1:15" ht="13.5" customHeight="1">
      <c r="A25" s="502" t="s">
        <v>284</v>
      </c>
      <c r="B25" s="503">
        <v>0</v>
      </c>
      <c r="C25" s="503">
        <v>0</v>
      </c>
      <c r="D25" s="503">
        <v>0</v>
      </c>
      <c r="E25" s="503">
        <v>0</v>
      </c>
      <c r="F25" s="503">
        <v>0</v>
      </c>
      <c r="G25" s="503">
        <v>0</v>
      </c>
      <c r="H25" s="503">
        <v>0</v>
      </c>
      <c r="I25" s="503">
        <v>0</v>
      </c>
      <c r="J25" s="503">
        <v>0</v>
      </c>
      <c r="K25" s="503">
        <v>0</v>
      </c>
      <c r="L25" s="503">
        <v>0</v>
      </c>
      <c r="M25" s="503">
        <v>0</v>
      </c>
      <c r="N25" s="503">
        <v>0</v>
      </c>
      <c r="O25" s="503">
        <v>0</v>
      </c>
    </row>
    <row r="26" spans="1:15" ht="13.5" customHeight="1">
      <c r="A26" s="502" t="s">
        <v>296</v>
      </c>
      <c r="B26" s="503">
        <v>0</v>
      </c>
      <c r="C26" s="503">
        <v>0</v>
      </c>
      <c r="D26" s="503">
        <v>0</v>
      </c>
      <c r="E26" s="503">
        <v>0</v>
      </c>
      <c r="F26" s="503">
        <v>0</v>
      </c>
      <c r="G26" s="503">
        <v>0</v>
      </c>
      <c r="H26" s="503">
        <v>0</v>
      </c>
      <c r="I26" s="503">
        <v>0</v>
      </c>
      <c r="J26" s="503">
        <v>0</v>
      </c>
      <c r="K26" s="503">
        <v>0</v>
      </c>
      <c r="L26" s="503">
        <v>0</v>
      </c>
      <c r="M26" s="503">
        <v>0</v>
      </c>
      <c r="N26" s="503">
        <v>0</v>
      </c>
      <c r="O26" s="503">
        <v>0</v>
      </c>
    </row>
    <row r="27" spans="1:15" ht="13.5" customHeight="1">
      <c r="A27" s="502" t="s">
        <v>292</v>
      </c>
      <c r="B27" s="503">
        <v>0</v>
      </c>
      <c r="C27" s="503">
        <v>0</v>
      </c>
      <c r="D27" s="503">
        <v>0</v>
      </c>
      <c r="E27" s="503">
        <v>0</v>
      </c>
      <c r="F27" s="503">
        <v>0</v>
      </c>
      <c r="G27" s="503">
        <v>0</v>
      </c>
      <c r="H27" s="503">
        <v>0</v>
      </c>
      <c r="I27" s="503">
        <v>0</v>
      </c>
      <c r="J27" s="503">
        <v>0</v>
      </c>
      <c r="K27" s="503">
        <v>0</v>
      </c>
      <c r="L27" s="503">
        <v>0</v>
      </c>
      <c r="M27" s="503">
        <v>0</v>
      </c>
      <c r="N27" s="503">
        <v>0</v>
      </c>
      <c r="O27" s="503">
        <v>0</v>
      </c>
    </row>
    <row r="28" spans="1:15" ht="22.5">
      <c r="A28" s="502" t="s">
        <v>287</v>
      </c>
      <c r="B28" s="503">
        <v>0</v>
      </c>
      <c r="C28" s="503">
        <v>0</v>
      </c>
      <c r="D28" s="503">
        <v>0</v>
      </c>
      <c r="E28" s="503">
        <v>0</v>
      </c>
      <c r="F28" s="503">
        <v>0</v>
      </c>
      <c r="G28" s="503">
        <v>0</v>
      </c>
      <c r="H28" s="503">
        <v>0</v>
      </c>
      <c r="I28" s="503">
        <v>0</v>
      </c>
      <c r="J28" s="503">
        <v>0</v>
      </c>
      <c r="K28" s="503">
        <v>0</v>
      </c>
      <c r="L28" s="503">
        <v>0</v>
      </c>
      <c r="M28" s="503">
        <v>0</v>
      </c>
      <c r="N28" s="503">
        <v>0</v>
      </c>
      <c r="O28" s="503">
        <v>0</v>
      </c>
    </row>
    <row r="29" spans="1:15" ht="13.5" customHeight="1">
      <c r="A29" s="502" t="s">
        <v>293</v>
      </c>
      <c r="B29" s="503">
        <v>0</v>
      </c>
      <c r="C29" s="503">
        <v>0</v>
      </c>
      <c r="D29" s="503">
        <v>0</v>
      </c>
      <c r="E29" s="503">
        <v>0</v>
      </c>
      <c r="F29" s="503">
        <v>0</v>
      </c>
      <c r="G29" s="503">
        <v>0</v>
      </c>
      <c r="H29" s="503">
        <v>0</v>
      </c>
      <c r="I29" s="503">
        <v>0</v>
      </c>
      <c r="J29" s="503">
        <v>0</v>
      </c>
      <c r="K29" s="503">
        <v>0</v>
      </c>
      <c r="L29" s="503">
        <v>0</v>
      </c>
      <c r="M29" s="503">
        <v>0</v>
      </c>
      <c r="N29" s="503">
        <v>0</v>
      </c>
      <c r="O29" s="503">
        <v>0</v>
      </c>
    </row>
    <row r="30" spans="1:15" ht="13.5" customHeight="1">
      <c r="A30" s="500" t="s">
        <v>297</v>
      </c>
      <c r="B30" s="501">
        <v>3211115.4248300004</v>
      </c>
      <c r="C30" s="501">
        <v>44072.451509999999</v>
      </c>
      <c r="D30" s="501">
        <v>8560.3405500000008</v>
      </c>
      <c r="E30" s="501">
        <v>909.16926000000012</v>
      </c>
      <c r="F30" s="501">
        <v>3969.2689100000002</v>
      </c>
      <c r="G30" s="501">
        <v>502.37622000000005</v>
      </c>
      <c r="H30" s="501">
        <v>1312.8319300000001</v>
      </c>
      <c r="I30" s="501">
        <v>435.54070000000002</v>
      </c>
      <c r="J30" s="501">
        <v>31000.308290000001</v>
      </c>
      <c r="K30" s="501">
        <v>30450.669139999998</v>
      </c>
      <c r="L30" s="501">
        <v>3255958.1745100003</v>
      </c>
      <c r="M30" s="501" t="s">
        <v>944</v>
      </c>
      <c r="N30" s="501">
        <v>52135.003560000005</v>
      </c>
      <c r="O30" s="501">
        <v>7285.0858699999999</v>
      </c>
    </row>
    <row r="31" spans="1:15" ht="12.75" customHeight="1">
      <c r="A31" s="21" t="s">
        <v>298</v>
      </c>
      <c r="L31" s="132"/>
    </row>
    <row r="32" spans="1:15" ht="12.75" customHeight="1">
      <c r="B32" s="132"/>
      <c r="L32" s="132"/>
    </row>
    <row r="33" spans="1:15" ht="12.75" customHeight="1">
      <c r="A33" s="608"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968</v>
      </c>
    </row>
  </sheetData>
  <mergeCells count="7">
    <mergeCell ref="L4:M4"/>
    <mergeCell ref="N4:O4"/>
    <mergeCell ref="B4:C4"/>
    <mergeCell ref="D4:E4"/>
    <mergeCell ref="F4:G4"/>
    <mergeCell ref="H4:I4"/>
    <mergeCell ref="J4:K4"/>
  </mergeCells>
  <hyperlinks>
    <hyperlink ref="A33" location="'2 Sadržaj'!A1" display="Sadržaj / Contents" xr:uid="{00000000-0004-0000-1F00-000000000000}"/>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7C80"/>
  </sheetPr>
  <dimension ref="A1:H55"/>
  <sheetViews>
    <sheetView showGridLines="0" workbookViewId="0"/>
  </sheetViews>
  <sheetFormatPr defaultColWidth="9.140625" defaultRowHeight="12.75"/>
  <cols>
    <col min="1" max="1" width="10.85546875" style="313" customWidth="1"/>
    <col min="2" max="2" width="19.42578125" style="313" customWidth="1"/>
    <col min="3" max="16384" width="9.140625" style="313"/>
  </cols>
  <sheetData>
    <row r="1" spans="1:2">
      <c r="A1" s="147" t="s">
        <v>816</v>
      </c>
    </row>
    <row r="2" spans="1:2">
      <c r="A2" s="519" t="s">
        <v>817</v>
      </c>
    </row>
    <row r="4" spans="1:2">
      <c r="B4" s="13" t="s">
        <v>1381</v>
      </c>
    </row>
    <row r="5" spans="1:2" ht="50.25" customHeight="1">
      <c r="A5" s="761" t="s">
        <v>819</v>
      </c>
      <c r="B5" s="761" t="s">
        <v>818</v>
      </c>
    </row>
    <row r="6" spans="1:2" ht="12.75" customHeight="1">
      <c r="A6" s="777">
        <v>42735</v>
      </c>
      <c r="B6" s="778">
        <v>5360.5498586502081</v>
      </c>
    </row>
    <row r="7" spans="1:2" ht="12.75" customHeight="1">
      <c r="A7" s="777">
        <v>42825</v>
      </c>
      <c r="B7" s="778">
        <v>5005.380372951091</v>
      </c>
    </row>
    <row r="8" spans="1:2" ht="12.75" customHeight="1">
      <c r="A8" s="777">
        <v>42916</v>
      </c>
      <c r="B8" s="778">
        <v>18911.764140951622</v>
      </c>
    </row>
    <row r="9" spans="1:2" ht="12.75" customHeight="1">
      <c r="A9" s="777">
        <v>43008</v>
      </c>
      <c r="B9" s="778">
        <v>18246.356153693006</v>
      </c>
    </row>
    <row r="10" spans="1:2" ht="12.75" customHeight="1">
      <c r="A10" s="777">
        <v>43100</v>
      </c>
      <c r="B10" s="778">
        <v>17633.888775632091</v>
      </c>
    </row>
    <row r="11" spans="1:2" ht="12.75" customHeight="1">
      <c r="A11" s="777">
        <v>43190</v>
      </c>
      <c r="B11" s="778">
        <v>17240.995731634481</v>
      </c>
    </row>
    <row r="12" spans="1:2" ht="12.75" customHeight="1">
      <c r="A12" s="777">
        <v>43281</v>
      </c>
      <c r="B12" s="778">
        <v>16698.389825469505</v>
      </c>
    </row>
    <row r="13" spans="1:2" ht="12.75" customHeight="1">
      <c r="A13" s="777">
        <v>43373</v>
      </c>
      <c r="B13" s="778">
        <v>16133.227658106043</v>
      </c>
    </row>
    <row r="14" spans="1:2" ht="12.75" customHeight="1">
      <c r="A14" s="777">
        <v>43465</v>
      </c>
      <c r="B14" s="778">
        <v>15499.972177317672</v>
      </c>
    </row>
    <row r="15" spans="1:2" ht="12.75" customHeight="1">
      <c r="A15" s="777">
        <v>43555</v>
      </c>
      <c r="B15" s="778">
        <v>14762.952525051431</v>
      </c>
    </row>
    <row r="16" spans="1:2">
      <c r="A16" s="777">
        <v>43646</v>
      </c>
      <c r="B16" s="778">
        <v>14112.580264118389</v>
      </c>
    </row>
    <row r="17" spans="1:2">
      <c r="A17" s="777">
        <v>43738</v>
      </c>
      <c r="B17" s="778">
        <v>13377.254628707944</v>
      </c>
    </row>
    <row r="18" spans="1:2">
      <c r="A18" s="777">
        <v>43830</v>
      </c>
      <c r="B18" s="778">
        <v>12863.446034906099</v>
      </c>
    </row>
    <row r="19" spans="1:2">
      <c r="A19" s="777">
        <v>43921</v>
      </c>
      <c r="B19" s="778">
        <v>12442.159421328552</v>
      </c>
    </row>
    <row r="20" spans="1:2">
      <c r="A20" s="777">
        <v>44012</v>
      </c>
      <c r="B20" s="778">
        <v>12846.786085340766</v>
      </c>
    </row>
    <row r="21" spans="1:2">
      <c r="A21" s="777">
        <v>44104</v>
      </c>
      <c r="B21" s="778">
        <v>13140.129540115468</v>
      </c>
    </row>
    <row r="22" spans="1:2">
      <c r="A22" s="777">
        <v>44196</v>
      </c>
      <c r="B22" s="778">
        <v>12563.543457429161</v>
      </c>
    </row>
    <row r="23" spans="1:2">
      <c r="A23" s="777">
        <v>44286</v>
      </c>
      <c r="B23" s="778">
        <v>11828.083975048112</v>
      </c>
    </row>
    <row r="24" spans="1:2">
      <c r="A24" s="777">
        <v>44377</v>
      </c>
      <c r="B24" s="778">
        <v>11165.416486827258</v>
      </c>
    </row>
    <row r="25" spans="1:2">
      <c r="A25" s="777">
        <v>44469</v>
      </c>
      <c r="B25" s="778">
        <v>10458.457596389937</v>
      </c>
    </row>
    <row r="26" spans="1:2">
      <c r="A26" s="777">
        <v>44561</v>
      </c>
      <c r="B26" s="778">
        <v>9608.6311354436275</v>
      </c>
    </row>
    <row r="27" spans="1:2">
      <c r="A27" s="777">
        <v>44651</v>
      </c>
      <c r="B27" s="778">
        <v>8443.7301586037538</v>
      </c>
    </row>
    <row r="28" spans="1:2">
      <c r="A28" s="777">
        <v>44742</v>
      </c>
      <c r="B28" s="778">
        <v>8060.9663892759972</v>
      </c>
    </row>
    <row r="29" spans="1:2">
      <c r="A29" s="777">
        <v>44834</v>
      </c>
      <c r="B29" s="778">
        <v>7013.6522503152155</v>
      </c>
    </row>
    <row r="30" spans="1:2">
      <c r="A30" s="777">
        <v>44926</v>
      </c>
      <c r="B30" s="778">
        <v>5800.6025363328672</v>
      </c>
    </row>
    <row r="31" spans="1:2">
      <c r="A31" s="777">
        <v>45016</v>
      </c>
      <c r="B31" s="778">
        <v>4830.21774</v>
      </c>
    </row>
    <row r="32" spans="1:2">
      <c r="A32" s="777">
        <v>45107</v>
      </c>
      <c r="B32" s="778">
        <v>4182.1671299999998</v>
      </c>
    </row>
    <row r="33" spans="1:2">
      <c r="A33" s="777">
        <v>45199</v>
      </c>
      <c r="B33" s="778">
        <v>3485.3836900000001</v>
      </c>
    </row>
    <row r="34" spans="1:2">
      <c r="A34" s="777">
        <v>45291</v>
      </c>
      <c r="B34" s="778">
        <v>3575.3737800000004</v>
      </c>
    </row>
    <row r="35" spans="1:2">
      <c r="A35" s="777">
        <v>45382</v>
      </c>
      <c r="B35" s="778">
        <v>3590.4008199999994</v>
      </c>
    </row>
    <row r="36" spans="1:2">
      <c r="A36" s="21" t="s">
        <v>820</v>
      </c>
    </row>
    <row r="55" spans="8:8">
      <c r="H55" s="34" t="s">
        <v>969</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2" t="s">
        <v>686</v>
      </c>
      <c r="B1" s="507"/>
      <c r="C1" s="507"/>
      <c r="D1" s="508" t="s">
        <v>1621</v>
      </c>
      <c r="G1" s="975"/>
    </row>
    <row r="2" spans="1:7" ht="15" customHeight="1">
      <c r="A2" s="521" t="s">
        <v>687</v>
      </c>
      <c r="B2" s="507"/>
      <c r="C2" s="514"/>
      <c r="D2" s="515" t="s">
        <v>1622</v>
      </c>
    </row>
    <row r="3" spans="1:7" ht="15" customHeight="1">
      <c r="A3" s="950"/>
      <c r="B3" s="507"/>
      <c r="C3" s="514"/>
      <c r="D3" s="515"/>
    </row>
    <row r="4" spans="1:7" ht="15" customHeight="1">
      <c r="A4" s="147" t="s">
        <v>688</v>
      </c>
      <c r="B4" s="507"/>
      <c r="C4" s="514"/>
      <c r="D4" s="515"/>
    </row>
    <row r="5" spans="1:7" ht="15" customHeight="1">
      <c r="A5" s="516" t="s">
        <v>689</v>
      </c>
      <c r="B5" s="507"/>
      <c r="C5" s="514"/>
      <c r="D5" s="515"/>
    </row>
    <row r="6" spans="1:7" ht="15" customHeight="1">
      <c r="A6" s="938" t="s">
        <v>1261</v>
      </c>
      <c r="B6" s="779">
        <v>45382</v>
      </c>
      <c r="C6" s="514"/>
      <c r="D6" s="515"/>
    </row>
    <row r="7" spans="1:7" ht="23.25">
      <c r="A7" s="611" t="s">
        <v>234</v>
      </c>
      <c r="B7" s="506">
        <v>3</v>
      </c>
      <c r="C7" s="612"/>
      <c r="D7" s="613"/>
    </row>
    <row r="8" spans="1:7">
      <c r="B8" s="231"/>
      <c r="C8" s="232"/>
      <c r="D8" s="230"/>
      <c r="E8" s="233"/>
    </row>
    <row r="9" spans="1:7">
      <c r="A9" s="223" t="s">
        <v>690</v>
      </c>
    </row>
    <row r="10" spans="1:7">
      <c r="A10" s="517" t="s">
        <v>691</v>
      </c>
    </row>
    <row r="11" spans="1:7" ht="12.75" customHeight="1">
      <c r="A11"/>
      <c r="B11"/>
      <c r="C11"/>
      <c r="D11" s="13" t="s">
        <v>1381</v>
      </c>
    </row>
    <row r="12" spans="1:7" ht="44.25" customHeight="1">
      <c r="A12" s="929"/>
      <c r="B12" s="929"/>
      <c r="C12" s="1251" t="s">
        <v>337</v>
      </c>
      <c r="D12" s="1251"/>
    </row>
    <row r="13" spans="1:7" ht="22.5" customHeight="1">
      <c r="A13" s="1251" t="s">
        <v>237</v>
      </c>
      <c r="B13" s="504" t="s">
        <v>235</v>
      </c>
      <c r="C13" s="1251" t="s">
        <v>236</v>
      </c>
      <c r="D13" s="1251" t="s">
        <v>1260</v>
      </c>
    </row>
    <row r="14" spans="1:7" ht="22.5" customHeight="1">
      <c r="A14" s="1253"/>
      <c r="B14" s="934">
        <v>45382</v>
      </c>
      <c r="C14" s="1251"/>
      <c r="D14" s="1251"/>
      <c r="E14" s="324"/>
    </row>
    <row r="15" spans="1:7" ht="15">
      <c r="A15" s="454" t="s">
        <v>238</v>
      </c>
      <c r="B15" s="451">
        <v>3575.1237999999998</v>
      </c>
      <c r="C15" s="452">
        <v>-1.9382373162901347E-2</v>
      </c>
      <c r="D15" s="451">
        <v>-70.664020000000619</v>
      </c>
      <c r="F15" s="52"/>
    </row>
    <row r="16" spans="1:7">
      <c r="A16" s="454" t="s">
        <v>239</v>
      </c>
      <c r="B16" s="451">
        <v>16381.70369</v>
      </c>
      <c r="C16" s="452">
        <v>-0.23671572208074468</v>
      </c>
      <c r="D16" s="451">
        <v>-5080.4227599999995</v>
      </c>
    </row>
    <row r="17" spans="1:6" ht="22.5">
      <c r="A17" s="457" t="s">
        <v>240</v>
      </c>
      <c r="B17" s="451">
        <v>40.219279999999998</v>
      </c>
      <c r="C17" s="452">
        <v>2.2782363681675497E-2</v>
      </c>
      <c r="D17" s="451">
        <v>0.89587999999999823</v>
      </c>
      <c r="F17" s="52"/>
    </row>
    <row r="18" spans="1:6">
      <c r="A18" s="614" t="s">
        <v>242</v>
      </c>
      <c r="B18" s="615">
        <v>19997.046770000001</v>
      </c>
      <c r="C18" s="616">
        <v>-0.20480145642970737</v>
      </c>
      <c r="D18" s="615">
        <v>-5150.1909000000014</v>
      </c>
    </row>
    <row r="19" spans="1:6">
      <c r="A19" s="454" t="s">
        <v>241</v>
      </c>
      <c r="B19" s="455">
        <v>9515.9518599999992</v>
      </c>
      <c r="C19" s="456">
        <v>0.10571131950732474</v>
      </c>
      <c r="D19" s="455">
        <v>909.77075999999943</v>
      </c>
    </row>
    <row r="20" spans="1:6">
      <c r="A20" s="454" t="s">
        <v>247</v>
      </c>
      <c r="B20" s="451">
        <v>0</v>
      </c>
      <c r="C20" s="928">
        <v>0</v>
      </c>
      <c r="D20" s="505">
        <v>0</v>
      </c>
    </row>
    <row r="21" spans="1:6">
      <c r="A21" s="454" t="s">
        <v>243</v>
      </c>
      <c r="B21" s="451">
        <v>1089.9898400000002</v>
      </c>
      <c r="C21" s="452">
        <v>-5.7812490248484373E-2</v>
      </c>
      <c r="D21" s="451">
        <v>-66.881619999999884</v>
      </c>
    </row>
    <row r="22" spans="1:6">
      <c r="A22" s="454" t="s">
        <v>244</v>
      </c>
      <c r="B22" s="451">
        <v>9256.1208999999999</v>
      </c>
      <c r="C22" s="452">
        <v>-0.39360572878185213</v>
      </c>
      <c r="D22" s="451">
        <v>-6008.0749200000009</v>
      </c>
    </row>
    <row r="23" spans="1:6" ht="22.5">
      <c r="A23" s="457" t="s">
        <v>245</v>
      </c>
      <c r="B23" s="451">
        <v>134.98417999999998</v>
      </c>
      <c r="C23" s="452">
        <v>0.12496819508867985</v>
      </c>
      <c r="D23" s="451">
        <v>14.994849999999985</v>
      </c>
    </row>
    <row r="24" spans="1:6">
      <c r="A24" s="614" t="s">
        <v>246</v>
      </c>
      <c r="B24" s="617">
        <v>19997.046780000001</v>
      </c>
      <c r="C24" s="618">
        <v>-0.20480145729691757</v>
      </c>
      <c r="D24" s="617">
        <v>-5150.1909300000007</v>
      </c>
    </row>
    <row r="25" spans="1:6">
      <c r="A25" s="21" t="s">
        <v>263</v>
      </c>
    </row>
    <row r="26" spans="1:6">
      <c r="A26" s="21"/>
    </row>
    <row r="27" spans="1:6">
      <c r="A27" s="224" t="s">
        <v>692</v>
      </c>
    </row>
    <row r="28" spans="1:6">
      <c r="A28" s="518" t="s">
        <v>693</v>
      </c>
    </row>
    <row r="29" spans="1:6">
      <c r="D29" s="13" t="s">
        <v>1381</v>
      </c>
    </row>
    <row r="30" spans="1:6" ht="47.25" customHeight="1">
      <c r="A30" s="930"/>
      <c r="B30" s="930"/>
      <c r="C30" s="1252" t="s">
        <v>357</v>
      </c>
      <c r="D30" s="1252"/>
    </row>
    <row r="31" spans="1:6" ht="24" customHeight="1">
      <c r="A31" s="1251" t="s">
        <v>237</v>
      </c>
      <c r="B31" s="504" t="s">
        <v>249</v>
      </c>
      <c r="C31" s="1251" t="s">
        <v>236</v>
      </c>
      <c r="D31" s="1251" t="s">
        <v>1260</v>
      </c>
    </row>
    <row r="32" spans="1:6" ht="24">
      <c r="A32" s="1253"/>
      <c r="B32" s="934" t="s">
        <v>1656</v>
      </c>
      <c r="C32" s="1251"/>
      <c r="D32" s="1251"/>
    </row>
    <row r="33" spans="1:4">
      <c r="A33" s="457" t="s">
        <v>250</v>
      </c>
      <c r="B33" s="509">
        <v>311.48811000000001</v>
      </c>
      <c r="C33" s="452">
        <v>0.78611436029406234</v>
      </c>
      <c r="D33" s="451">
        <v>137.09384</v>
      </c>
    </row>
    <row r="34" spans="1:4">
      <c r="A34" s="457" t="s">
        <v>251</v>
      </c>
      <c r="B34" s="509">
        <v>78.839230000000015</v>
      </c>
      <c r="C34" s="452">
        <v>0.77881252048959826</v>
      </c>
      <c r="D34" s="451">
        <v>34.517960000000016</v>
      </c>
    </row>
    <row r="35" spans="1:4">
      <c r="A35" s="457" t="s">
        <v>252</v>
      </c>
      <c r="B35" s="509">
        <v>232.64887999999999</v>
      </c>
      <c r="C35" s="452">
        <v>0.78860240019066197</v>
      </c>
      <c r="D35" s="451">
        <v>102.57587999999998</v>
      </c>
    </row>
    <row r="36" spans="1:4">
      <c r="A36" s="457" t="s">
        <v>253</v>
      </c>
      <c r="B36" s="509">
        <v>230.42935999999997</v>
      </c>
      <c r="C36" s="452">
        <v>3.4022685200537736E-2</v>
      </c>
      <c r="D36" s="451">
        <v>7.5818699999999808</v>
      </c>
    </row>
    <row r="37" spans="1:4">
      <c r="A37" s="457" t="s">
        <v>254</v>
      </c>
      <c r="B37" s="509">
        <v>109.51348000000002</v>
      </c>
      <c r="C37" s="452">
        <v>0.83073793395477191</v>
      </c>
      <c r="D37" s="451">
        <v>49.694170000000021</v>
      </c>
    </row>
    <row r="38" spans="1:4" ht="22.5">
      <c r="A38" s="457" t="s">
        <v>255</v>
      </c>
      <c r="B38" s="509">
        <v>120.91588</v>
      </c>
      <c r="C38" s="510">
        <v>-0.25831301067091589</v>
      </c>
      <c r="D38" s="451">
        <v>-42.112299999999991</v>
      </c>
    </row>
    <row r="39" spans="1:4">
      <c r="A39" s="457" t="s">
        <v>257</v>
      </c>
      <c r="B39" s="509">
        <v>270.23732000000001</v>
      </c>
      <c r="C39" s="452">
        <v>0.30905264610100541</v>
      </c>
      <c r="D39" s="451">
        <v>63.800000000000011</v>
      </c>
    </row>
    <row r="40" spans="1:4">
      <c r="A40" s="457" t="s">
        <v>256</v>
      </c>
      <c r="B40" s="509">
        <v>277.38355000000007</v>
      </c>
      <c r="C40" s="452">
        <v>-4.0108240962207581E-2</v>
      </c>
      <c r="D40" s="451">
        <v>-11.590229999999963</v>
      </c>
    </row>
    <row r="41" spans="1:4" ht="22.5">
      <c r="A41" s="457" t="s">
        <v>258</v>
      </c>
      <c r="B41" s="509">
        <v>-7.1462300000000107</v>
      </c>
      <c r="C41" s="510">
        <v>-0.91341729461137522</v>
      </c>
      <c r="D41" s="451">
        <v>75.390229999999974</v>
      </c>
    </row>
    <row r="42" spans="1:4">
      <c r="A42" s="457" t="s">
        <v>260</v>
      </c>
      <c r="B42" s="509">
        <v>812.15479000000005</v>
      </c>
      <c r="C42" s="452">
        <v>0.34534194890437464</v>
      </c>
      <c r="D42" s="451">
        <v>208.47570999999994</v>
      </c>
    </row>
    <row r="43" spans="1:4">
      <c r="A43" s="457" t="s">
        <v>259</v>
      </c>
      <c r="B43" s="509">
        <v>465.73626000000002</v>
      </c>
      <c r="C43" s="452">
        <v>0.18473479320368771</v>
      </c>
      <c r="D43" s="451">
        <v>72.621900000000039</v>
      </c>
    </row>
    <row r="44" spans="1:4" ht="22.5">
      <c r="A44" s="457" t="s">
        <v>261</v>
      </c>
      <c r="B44" s="509">
        <v>346.41853000000003</v>
      </c>
      <c r="C44" s="510">
        <v>0.64518790232285828</v>
      </c>
      <c r="D44" s="451">
        <v>135.85381000000001</v>
      </c>
    </row>
    <row r="45" spans="1:4">
      <c r="A45" s="457" t="s">
        <v>264</v>
      </c>
      <c r="B45" s="509">
        <v>2.9418200000000003</v>
      </c>
      <c r="C45" s="510">
        <v>-1.6426176365864475</v>
      </c>
      <c r="D45" s="451">
        <v>7.5196900000000007</v>
      </c>
    </row>
    <row r="46" spans="1:4" ht="21.75">
      <c r="A46" s="619" t="s">
        <v>262</v>
      </c>
      <c r="B46" s="620">
        <v>343.47671000000003</v>
      </c>
      <c r="C46" s="621">
        <v>0.59650727454754549</v>
      </c>
      <c r="D46" s="615">
        <v>128.33412000000001</v>
      </c>
    </row>
    <row r="47" spans="1:4">
      <c r="A47" s="21" t="s">
        <v>263</v>
      </c>
    </row>
    <row r="49" spans="1:5">
      <c r="A49" s="224" t="s">
        <v>1107</v>
      </c>
    </row>
    <row r="50" spans="1:5">
      <c r="A50" s="518" t="s">
        <v>695</v>
      </c>
    </row>
    <row r="51" spans="1:5">
      <c r="B51" s="64"/>
      <c r="C51" s="13" t="s">
        <v>1381</v>
      </c>
    </row>
    <row r="52" spans="1:5" ht="22.5">
      <c r="A52" s="1251" t="s">
        <v>237</v>
      </c>
      <c r="B52" s="504" t="s">
        <v>249</v>
      </c>
      <c r="C52" s="937" t="s">
        <v>32</v>
      </c>
      <c r="D52" s="1254"/>
      <c r="E52" s="1254"/>
    </row>
    <row r="53" spans="1:5" ht="24">
      <c r="A53" s="1253"/>
      <c r="B53" s="934" t="s">
        <v>1656</v>
      </c>
      <c r="C53" s="941" t="s">
        <v>30</v>
      </c>
      <c r="D53" s="1254"/>
      <c r="E53" s="1254"/>
    </row>
    <row r="54" spans="1:5">
      <c r="A54" s="511" t="s">
        <v>265</v>
      </c>
      <c r="B54" s="512">
        <v>17998.607110000001</v>
      </c>
      <c r="C54" s="452">
        <f>B54/B$57</f>
        <v>0.88326814366408335</v>
      </c>
      <c r="D54" s="226"/>
      <c r="E54" s="227"/>
    </row>
    <row r="55" spans="1:5" ht="22.5">
      <c r="A55" s="457" t="s">
        <v>266</v>
      </c>
      <c r="B55" s="512">
        <v>0</v>
      </c>
      <c r="C55" s="452">
        <f t="shared" ref="C55:C56" si="0">B55/B$57</f>
        <v>0</v>
      </c>
      <c r="D55" s="226"/>
      <c r="E55" s="227"/>
    </row>
    <row r="56" spans="1:5" ht="22.5">
      <c r="A56" s="457" t="s">
        <v>267</v>
      </c>
      <c r="B56" s="512">
        <v>2378.6783599999999</v>
      </c>
      <c r="C56" s="452">
        <f t="shared" si="0"/>
        <v>0.11673185633591654</v>
      </c>
      <c r="D56" s="226"/>
      <c r="E56" s="227"/>
    </row>
    <row r="57" spans="1:5">
      <c r="A57" s="622" t="s">
        <v>268</v>
      </c>
      <c r="B57" s="623">
        <v>20377.285470000003</v>
      </c>
      <c r="C57" s="621">
        <f>SUM(C54:C56)</f>
        <v>0.99999999999999989</v>
      </c>
      <c r="D57" s="228"/>
      <c r="E57" s="229"/>
    </row>
    <row r="58" spans="1:5">
      <c r="A58" s="21" t="s">
        <v>248</v>
      </c>
      <c r="C58" s="939"/>
    </row>
    <row r="59" spans="1:5">
      <c r="A59" s="21"/>
    </row>
    <row r="60" spans="1:5">
      <c r="A60" s="224" t="s">
        <v>696</v>
      </c>
    </row>
    <row r="61" spans="1:5">
      <c r="A61" s="518" t="s">
        <v>697</v>
      </c>
    </row>
    <row r="62" spans="1:5">
      <c r="A62" s="21"/>
      <c r="B62" s="64"/>
      <c r="C62" s="13" t="s">
        <v>1381</v>
      </c>
    </row>
    <row r="63" spans="1:5" ht="22.5">
      <c r="A63" s="1251" t="s">
        <v>237</v>
      </c>
      <c r="B63" s="504" t="s">
        <v>235</v>
      </c>
      <c r="C63" s="937" t="s">
        <v>32</v>
      </c>
    </row>
    <row r="64" spans="1:5">
      <c r="A64" s="1253"/>
      <c r="B64" s="934">
        <v>45382</v>
      </c>
      <c r="C64" s="941" t="s">
        <v>30</v>
      </c>
    </row>
    <row r="65" spans="1:5">
      <c r="A65" s="511" t="s">
        <v>269</v>
      </c>
      <c r="B65" s="512">
        <v>10459.11621</v>
      </c>
      <c r="C65" s="452">
        <f>B65/B$68</f>
        <v>0.84948966523079117</v>
      </c>
    </row>
    <row r="66" spans="1:5" ht="22.5">
      <c r="A66" s="457" t="s">
        <v>266</v>
      </c>
      <c r="B66" s="512">
        <v>0</v>
      </c>
      <c r="C66" s="452">
        <f t="shared" ref="C66:C67" si="1">B66/B$68</f>
        <v>0</v>
      </c>
    </row>
    <row r="67" spans="1:5" ht="22.5">
      <c r="A67" s="457" t="s">
        <v>267</v>
      </c>
      <c r="B67" s="512">
        <v>1853.1185800000001</v>
      </c>
      <c r="C67" s="452">
        <f t="shared" si="1"/>
        <v>0.15051033476920886</v>
      </c>
    </row>
    <row r="68" spans="1:5">
      <c r="A68" s="622" t="s">
        <v>270</v>
      </c>
      <c r="B68" s="623">
        <v>12312.23479</v>
      </c>
      <c r="C68" s="621">
        <f>SUM(C65:C67)</f>
        <v>1</v>
      </c>
    </row>
    <row r="69" spans="1:5">
      <c r="A69" s="21" t="s">
        <v>263</v>
      </c>
      <c r="C69" s="940"/>
    </row>
    <row r="70" spans="1:5">
      <c r="A70" s="951"/>
      <c r="C70" s="940"/>
    </row>
    <row r="71" spans="1:5">
      <c r="A71" s="951"/>
    </row>
    <row r="72" spans="1:5">
      <c r="A72" s="608" t="s">
        <v>81</v>
      </c>
      <c r="E72" s="34" t="s">
        <v>1036</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xr:uid="{00000000-0004-0000-2100-000000000000}"/>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sheetPr>
  <dimension ref="A1:H60"/>
  <sheetViews>
    <sheetView showGridLines="0" workbookViewId="0"/>
  </sheetViews>
  <sheetFormatPr defaultColWidth="9.140625" defaultRowHeight="12"/>
  <cols>
    <col min="1" max="1" width="11" style="760" customWidth="1"/>
    <col min="2" max="2" width="19.28515625" style="760" customWidth="1"/>
    <col min="3" max="16384" width="9.140625" style="760"/>
  </cols>
  <sheetData>
    <row r="1" spans="1:7" ht="12.75">
      <c r="A1" s="147" t="s">
        <v>821</v>
      </c>
      <c r="G1" s="55"/>
    </row>
    <row r="2" spans="1:7">
      <c r="A2" s="519" t="s">
        <v>822</v>
      </c>
    </row>
    <row r="4" spans="1:7">
      <c r="B4" s="13" t="s">
        <v>1381</v>
      </c>
    </row>
    <row r="5" spans="1:7" ht="48">
      <c r="A5" s="764" t="s">
        <v>819</v>
      </c>
      <c r="B5" s="764" t="s">
        <v>823</v>
      </c>
    </row>
    <row r="6" spans="1:7">
      <c r="A6" s="763">
        <v>42735</v>
      </c>
      <c r="B6" s="762">
        <v>159731.2424712987</v>
      </c>
    </row>
    <row r="7" spans="1:7">
      <c r="A7" s="763">
        <v>42825</v>
      </c>
      <c r="B7" s="762">
        <v>152142.7703311434</v>
      </c>
    </row>
    <row r="8" spans="1:7">
      <c r="A8" s="763">
        <v>42916</v>
      </c>
      <c r="B8" s="762">
        <v>116428.2208043002</v>
      </c>
    </row>
    <row r="9" spans="1:7">
      <c r="A9" s="763">
        <v>43008</v>
      </c>
      <c r="B9" s="762">
        <v>118674.3446187537</v>
      </c>
    </row>
    <row r="10" spans="1:7">
      <c r="A10" s="763">
        <v>43100</v>
      </c>
      <c r="B10" s="762">
        <v>146958.99762028002</v>
      </c>
    </row>
    <row r="11" spans="1:7">
      <c r="A11" s="763">
        <v>43190</v>
      </c>
      <c r="B11" s="762">
        <v>119567.87473754065</v>
      </c>
    </row>
    <row r="12" spans="1:7">
      <c r="A12" s="763">
        <v>43281</v>
      </c>
      <c r="B12" s="762">
        <v>112576.96625788041</v>
      </c>
    </row>
    <row r="13" spans="1:7">
      <c r="A13" s="763">
        <v>43373</v>
      </c>
      <c r="B13" s="762">
        <v>107630.01178445814</v>
      </c>
    </row>
    <row r="14" spans="1:7">
      <c r="A14" s="763">
        <v>43465</v>
      </c>
      <c r="B14" s="762">
        <v>150092.2386395912</v>
      </c>
    </row>
    <row r="15" spans="1:7">
      <c r="A15" s="763">
        <v>43555</v>
      </c>
      <c r="B15" s="762">
        <v>148003.31107704557</v>
      </c>
    </row>
    <row r="16" spans="1:7">
      <c r="A16" s="763" t="s">
        <v>829</v>
      </c>
      <c r="B16" s="762">
        <v>127856.52876766871</v>
      </c>
    </row>
    <row r="17" spans="1:2">
      <c r="A17" s="763">
        <v>43738</v>
      </c>
      <c r="B17" s="762">
        <v>157048.07618289202</v>
      </c>
    </row>
    <row r="18" spans="1:2">
      <c r="A18" s="763">
        <v>43830</v>
      </c>
      <c r="B18" s="762">
        <v>168550.04707545295</v>
      </c>
    </row>
    <row r="19" spans="1:2">
      <c r="A19" s="763">
        <v>43921</v>
      </c>
      <c r="B19" s="762">
        <v>167446.26327029002</v>
      </c>
    </row>
    <row r="20" spans="1:2">
      <c r="A20" s="763">
        <v>44012</v>
      </c>
      <c r="B20" s="762">
        <v>203899.62697723808</v>
      </c>
    </row>
    <row r="21" spans="1:2">
      <c r="A21" s="763">
        <v>44104</v>
      </c>
      <c r="B21" s="762">
        <v>177869.08103258343</v>
      </c>
    </row>
    <row r="22" spans="1:2">
      <c r="A22" s="763">
        <v>44196</v>
      </c>
      <c r="B22" s="762">
        <v>241493.62867476273</v>
      </c>
    </row>
    <row r="23" spans="1:2">
      <c r="A23" s="763">
        <v>44286</v>
      </c>
      <c r="B23" s="762">
        <v>237645.01494060655</v>
      </c>
    </row>
    <row r="24" spans="1:2">
      <c r="A24" s="763">
        <v>44377</v>
      </c>
      <c r="B24" s="762">
        <v>240655.43032848896</v>
      </c>
    </row>
    <row r="25" spans="1:2">
      <c r="A25" s="763">
        <v>44469</v>
      </c>
      <c r="B25" s="762">
        <v>229136.77986196824</v>
      </c>
    </row>
    <row r="26" spans="1:2">
      <c r="A26" s="763">
        <v>44561</v>
      </c>
      <c r="B26" s="762">
        <v>273254.65849625051</v>
      </c>
    </row>
    <row r="27" spans="1:2">
      <c r="A27" s="763">
        <v>44651</v>
      </c>
      <c r="B27" s="762">
        <v>278508.74748423917</v>
      </c>
    </row>
    <row r="28" spans="1:2">
      <c r="A28" s="763">
        <v>44742</v>
      </c>
      <c r="B28" s="762">
        <v>266351.77529232198</v>
      </c>
    </row>
    <row r="29" spans="1:2">
      <c r="A29" s="763">
        <v>44834</v>
      </c>
      <c r="B29" s="762">
        <v>265029.92544163507</v>
      </c>
    </row>
    <row r="30" spans="1:2">
      <c r="A30" s="763">
        <v>44926</v>
      </c>
      <c r="B30" s="762">
        <v>263543.03537062841</v>
      </c>
    </row>
    <row r="31" spans="1:2">
      <c r="A31" s="763">
        <v>45016</v>
      </c>
      <c r="B31" s="762">
        <v>244156.93771999999</v>
      </c>
    </row>
    <row r="32" spans="1:2">
      <c r="A32" s="763">
        <v>45107</v>
      </c>
      <c r="B32" s="762">
        <v>234053.524</v>
      </c>
    </row>
    <row r="33" spans="1:2">
      <c r="A33" s="763">
        <v>45199</v>
      </c>
      <c r="B33" s="762">
        <v>224970.11106000002</v>
      </c>
    </row>
    <row r="34" spans="1:2">
      <c r="A34" s="763">
        <v>45291</v>
      </c>
      <c r="B34" s="762">
        <v>323570.09602</v>
      </c>
    </row>
    <row r="35" spans="1:2">
      <c r="A35" s="763">
        <v>45382</v>
      </c>
      <c r="B35" s="762">
        <v>269463.70104999997</v>
      </c>
    </row>
    <row r="36" spans="1:2">
      <c r="A36" s="21" t="s">
        <v>820</v>
      </c>
    </row>
    <row r="60" spans="8:8">
      <c r="H60" s="34" t="s">
        <v>1037</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715</v>
      </c>
      <c r="D1" s="137" t="str">
        <f>Naslovnica!A20</f>
        <v>Svibanj 2024.</v>
      </c>
    </row>
    <row r="2" spans="1:13" ht="12.75" customHeight="1">
      <c r="A2" s="546" t="s">
        <v>716</v>
      </c>
      <c r="D2" s="524" t="str">
        <f>Naslovnica!A24</f>
        <v>May 2024</v>
      </c>
    </row>
    <row r="3" spans="1:13" ht="12.75" customHeight="1"/>
    <row r="4" spans="1:13" ht="12.75" customHeight="1">
      <c r="D4" s="13" t="s">
        <v>1381</v>
      </c>
      <c r="E4" s="297"/>
      <c r="F4" s="297"/>
      <c r="G4" s="297"/>
      <c r="J4" s="297"/>
      <c r="K4" s="297"/>
      <c r="L4" s="297"/>
      <c r="M4" s="297"/>
    </row>
    <row r="5" spans="1:13" ht="31.5" customHeight="1">
      <c r="A5" s="735"/>
      <c r="B5" s="736" t="str">
        <f>D1</f>
        <v>Svibanj 2024.</v>
      </c>
      <c r="C5" s="737" t="s">
        <v>616</v>
      </c>
      <c r="D5" s="737" t="s">
        <v>18</v>
      </c>
      <c r="E5" s="295"/>
      <c r="F5" s="296"/>
      <c r="G5" s="296"/>
      <c r="H5" s="295"/>
      <c r="I5" s="295"/>
      <c r="J5" s="295"/>
      <c r="K5" s="1128"/>
      <c r="L5" s="1128"/>
      <c r="M5" s="1128"/>
    </row>
    <row r="6" spans="1:13" s="261" customFormat="1" ht="24">
      <c r="A6" s="735"/>
      <c r="B6" s="738" t="str">
        <f>D2</f>
        <v>May 2024</v>
      </c>
      <c r="C6" s="738" t="s">
        <v>45</v>
      </c>
      <c r="D6" s="753" t="s">
        <v>229</v>
      </c>
      <c r="E6" s="295"/>
      <c r="F6" s="296"/>
      <c r="G6" s="296"/>
      <c r="H6" s="295"/>
      <c r="I6" s="295"/>
      <c r="J6" s="295"/>
      <c r="K6" s="1128"/>
      <c r="L6" s="1128"/>
      <c r="M6" s="1128"/>
    </row>
    <row r="7" spans="1:13" ht="24">
      <c r="A7" s="739" t="s">
        <v>766</v>
      </c>
      <c r="B7" s="740">
        <v>12507.036218672782</v>
      </c>
      <c r="C7" s="740">
        <v>8619.0791000000536</v>
      </c>
      <c r="D7" s="740"/>
      <c r="E7" s="289"/>
      <c r="F7" s="296"/>
      <c r="G7" s="726"/>
      <c r="H7" s="289"/>
      <c r="I7" s="289"/>
      <c r="J7" s="289"/>
      <c r="K7" s="1128"/>
      <c r="L7" s="1128"/>
      <c r="M7" s="1128"/>
    </row>
    <row r="8" spans="1:13" s="261" customFormat="1">
      <c r="A8" s="741" t="s">
        <v>890</v>
      </c>
      <c r="B8" s="742"/>
      <c r="C8" s="742"/>
      <c r="D8" s="742"/>
      <c r="E8" s="289"/>
      <c r="F8" s="289"/>
      <c r="G8" s="289"/>
      <c r="H8" s="289"/>
      <c r="I8" s="289"/>
      <c r="J8" s="289"/>
      <c r="K8" s="289"/>
      <c r="L8" s="289"/>
      <c r="M8" s="289"/>
    </row>
    <row r="9" spans="1:13" s="261" customFormat="1">
      <c r="A9" s="743" t="s">
        <v>767</v>
      </c>
      <c r="B9" s="740">
        <v>127082.07957</v>
      </c>
      <c r="C9" s="740">
        <v>1552.9473399999988</v>
      </c>
      <c r="D9" s="740">
        <v>593236.50402999995</v>
      </c>
      <c r="E9" s="289"/>
      <c r="F9" s="289"/>
      <c r="G9" s="289"/>
      <c r="H9" s="289"/>
      <c r="I9" s="289"/>
      <c r="J9" s="289"/>
      <c r="K9" s="289"/>
      <c r="L9" s="289"/>
      <c r="M9" s="289"/>
    </row>
    <row r="10" spans="1:13" s="261" customFormat="1">
      <c r="A10" s="743" t="s">
        <v>768</v>
      </c>
      <c r="B10" s="740">
        <v>49116.44518000001</v>
      </c>
      <c r="C10" s="740">
        <v>-27699.298599999995</v>
      </c>
      <c r="D10" s="740">
        <v>307218.72093999997</v>
      </c>
      <c r="E10" s="289"/>
      <c r="F10" s="289"/>
      <c r="G10" s="289"/>
      <c r="H10" s="289"/>
      <c r="I10" s="289"/>
      <c r="J10" s="289"/>
      <c r="K10" s="289"/>
      <c r="L10" s="289"/>
      <c r="M10" s="289"/>
    </row>
    <row r="11" spans="1:13" s="261" customFormat="1" ht="24">
      <c r="A11" s="744" t="s">
        <v>769</v>
      </c>
      <c r="B11" s="740">
        <v>3720.08439</v>
      </c>
      <c r="C11" s="740">
        <v>-156.38378000000012</v>
      </c>
      <c r="D11" s="740">
        <v>18516.413910000003</v>
      </c>
      <c r="E11" s="289"/>
      <c r="F11" s="289"/>
      <c r="G11" s="289"/>
      <c r="H11" s="289"/>
      <c r="I11" s="289"/>
      <c r="J11" s="289"/>
      <c r="K11" s="289"/>
      <c r="L11" s="289"/>
      <c r="M11" s="289"/>
    </row>
    <row r="12" spans="1:13" s="261" customFormat="1">
      <c r="A12" s="743" t="s">
        <v>770</v>
      </c>
      <c r="B12" s="740">
        <v>503.17440999999997</v>
      </c>
      <c r="C12" s="740">
        <v>-67.887699999999995</v>
      </c>
      <c r="D12" s="740">
        <v>2388.1731199999999</v>
      </c>
      <c r="E12" s="289"/>
      <c r="F12" s="289"/>
      <c r="G12" s="289"/>
      <c r="H12" s="289"/>
      <c r="I12" s="289"/>
      <c r="J12" s="289"/>
      <c r="K12" s="289"/>
      <c r="L12" s="289"/>
      <c r="M12" s="289"/>
    </row>
    <row r="13" spans="1:13" s="261" customFormat="1">
      <c r="A13" s="744" t="s">
        <v>771</v>
      </c>
      <c r="B13" s="740">
        <v>227.78335999999999</v>
      </c>
      <c r="C13" s="740">
        <v>100.11631999999999</v>
      </c>
      <c r="D13" s="740">
        <v>719.74065999999993</v>
      </c>
      <c r="E13" s="289"/>
      <c r="F13" s="289"/>
      <c r="G13" s="289"/>
      <c r="H13" s="289"/>
      <c r="I13" s="289"/>
      <c r="J13" s="289"/>
      <c r="K13" s="289"/>
      <c r="L13" s="289"/>
      <c r="M13" s="289"/>
    </row>
    <row r="14" spans="1:13" s="1066" customFormat="1" ht="24">
      <c r="A14" s="744" t="s">
        <v>1419</v>
      </c>
      <c r="B14" s="740">
        <v>0</v>
      </c>
      <c r="C14" s="740">
        <v>-7604.7185499999996</v>
      </c>
      <c r="D14" s="740">
        <v>7604.7185499999996</v>
      </c>
      <c r="E14" s="1081"/>
      <c r="F14" s="1081"/>
      <c r="G14" s="1081"/>
      <c r="H14" s="1081"/>
      <c r="I14" s="1081"/>
      <c r="J14" s="1081"/>
      <c r="K14" s="1081"/>
      <c r="L14" s="1081"/>
      <c r="M14" s="1081"/>
    </row>
    <row r="15" spans="1:13" s="1066" customFormat="1" ht="24">
      <c r="A15" s="744" t="s">
        <v>1420</v>
      </c>
      <c r="B15" s="1082">
        <v>1.5900000000000001E-3</v>
      </c>
      <c r="C15" s="1082">
        <v>5.8E-4</v>
      </c>
      <c r="D15" s="1082">
        <v>5.5599999999999998E-3</v>
      </c>
      <c r="E15" s="1081"/>
      <c r="F15" s="1081"/>
      <c r="G15" s="1081"/>
      <c r="H15" s="1081"/>
      <c r="I15" s="1081"/>
      <c r="J15" s="1081"/>
      <c r="K15" s="1081"/>
      <c r="L15" s="1081"/>
      <c r="M15" s="1081"/>
    </row>
    <row r="16" spans="1:13" s="261" customFormat="1">
      <c r="A16" s="961" t="s">
        <v>772</v>
      </c>
      <c r="B16" s="962">
        <v>180649.56850000002</v>
      </c>
      <c r="C16" s="962">
        <v>-33875.224389999996</v>
      </c>
      <c r="D16" s="962">
        <v>929684.27676999988</v>
      </c>
      <c r="E16" s="289"/>
      <c r="F16" s="289"/>
      <c r="G16" s="289"/>
      <c r="H16" s="289"/>
      <c r="I16" s="289"/>
      <c r="J16" s="289"/>
      <c r="K16" s="289"/>
      <c r="L16" s="289"/>
      <c r="M16" s="289"/>
    </row>
    <row r="17" spans="1:14" s="261" customFormat="1">
      <c r="A17" s="741" t="s">
        <v>773</v>
      </c>
      <c r="B17" s="740"/>
      <c r="C17" s="740"/>
      <c r="D17" s="740"/>
      <c r="E17" s="289"/>
      <c r="F17" s="289"/>
      <c r="G17" s="289"/>
      <c r="H17" s="289"/>
      <c r="I17" s="289"/>
      <c r="J17" s="289"/>
      <c r="K17" s="289"/>
      <c r="L17" s="289"/>
      <c r="M17" s="289"/>
    </row>
    <row r="18" spans="1:14" s="261" customFormat="1">
      <c r="A18" s="743" t="s">
        <v>774</v>
      </c>
      <c r="B18" s="740">
        <v>0.19422</v>
      </c>
      <c r="C18" s="740">
        <v>-0.55783999999999989</v>
      </c>
      <c r="D18" s="740">
        <v>29.44716</v>
      </c>
      <c r="E18" s="289"/>
      <c r="F18" s="289"/>
      <c r="G18" s="289"/>
      <c r="H18" s="289"/>
      <c r="I18" s="289"/>
      <c r="J18" s="289"/>
      <c r="K18" s="289"/>
      <c r="L18" s="289"/>
      <c r="M18" s="289"/>
    </row>
    <row r="19" spans="1:14" s="261" customFormat="1">
      <c r="A19" s="745" t="s">
        <v>775</v>
      </c>
      <c r="B19" s="740">
        <v>0</v>
      </c>
      <c r="C19" s="740">
        <v>0</v>
      </c>
      <c r="D19" s="740">
        <v>28.03811</v>
      </c>
      <c r="E19" s="289"/>
      <c r="F19" s="289"/>
      <c r="G19" s="289"/>
      <c r="H19" s="289"/>
      <c r="I19" s="289"/>
      <c r="J19" s="289"/>
      <c r="K19" s="289"/>
      <c r="L19" s="289"/>
      <c r="M19" s="289"/>
    </row>
    <row r="20" spans="1:14" s="261" customFormat="1">
      <c r="A20" s="745" t="s">
        <v>776</v>
      </c>
      <c r="B20" s="746">
        <v>0.19422</v>
      </c>
      <c r="C20" s="746">
        <v>-0.55783999999999989</v>
      </c>
      <c r="D20" s="740">
        <v>1.4090499999999999</v>
      </c>
      <c r="E20" s="289"/>
      <c r="F20" s="289"/>
      <c r="G20" s="289"/>
      <c r="H20" s="289"/>
      <c r="I20" s="289"/>
      <c r="J20" s="289"/>
      <c r="K20" s="289"/>
      <c r="L20" s="289"/>
      <c r="M20" s="289"/>
    </row>
    <row r="21" spans="1:14" s="261" customFormat="1">
      <c r="A21" s="743" t="s">
        <v>777</v>
      </c>
      <c r="B21" s="740">
        <v>147082.16136</v>
      </c>
      <c r="C21" s="740">
        <v>-28314.335920000012</v>
      </c>
      <c r="D21" s="740">
        <v>790603.62189999991</v>
      </c>
      <c r="E21" s="289"/>
      <c r="F21" s="289"/>
      <c r="G21" s="289"/>
      <c r="H21" s="289"/>
      <c r="I21" s="289"/>
      <c r="J21" s="289"/>
      <c r="K21" s="289"/>
      <c r="L21" s="289"/>
      <c r="M21" s="289"/>
    </row>
    <row r="22" spans="1:14" s="261" customFormat="1">
      <c r="A22" s="745" t="s">
        <v>778</v>
      </c>
      <c r="B22" s="740">
        <v>127298.43748000001</v>
      </c>
      <c r="C22" s="740">
        <v>2694.8059400000056</v>
      </c>
      <c r="D22" s="740">
        <v>595686.49396999995</v>
      </c>
      <c r="E22" s="289"/>
      <c r="F22" s="289"/>
      <c r="G22" s="289"/>
      <c r="H22" s="289"/>
      <c r="I22" s="289"/>
      <c r="J22" s="289"/>
      <c r="K22" s="289"/>
      <c r="L22" s="289"/>
      <c r="M22" s="289"/>
    </row>
    <row r="23" spans="1:14" s="261" customFormat="1">
      <c r="A23" s="745" t="s">
        <v>779</v>
      </c>
      <c r="B23" s="740">
        <v>12179.00533</v>
      </c>
      <c r="C23" s="740">
        <v>-38613.860410000001</v>
      </c>
      <c r="D23" s="740">
        <v>187312.40937999997</v>
      </c>
      <c r="E23" s="289"/>
      <c r="F23" s="289"/>
      <c r="G23" s="289"/>
      <c r="H23" s="289"/>
      <c r="I23" s="289"/>
      <c r="J23" s="289"/>
      <c r="K23" s="289"/>
      <c r="L23" s="289"/>
      <c r="M23" s="289"/>
    </row>
    <row r="24" spans="1:14" s="1066" customFormat="1" ht="30.75" customHeight="1">
      <c r="A24" s="1083" t="s">
        <v>1421</v>
      </c>
      <c r="B24" s="740">
        <v>7604.7185499999996</v>
      </c>
      <c r="C24" s="740">
        <v>7604.7185499999996</v>
      </c>
      <c r="D24" s="740">
        <v>7604.7185499999996</v>
      </c>
      <c r="E24" s="1081"/>
      <c r="F24" s="1081"/>
      <c r="G24" s="1081"/>
      <c r="H24" s="1081"/>
      <c r="I24" s="1081"/>
      <c r="J24" s="1081"/>
      <c r="K24" s="1081"/>
      <c r="L24" s="1081"/>
      <c r="M24" s="1081"/>
    </row>
    <row r="25" spans="1:14" s="261" customFormat="1" ht="24">
      <c r="A25" s="744" t="s">
        <v>780</v>
      </c>
      <c r="B25" s="740">
        <v>4875.3703399999995</v>
      </c>
      <c r="C25" s="740">
        <v>181.68688999999904</v>
      </c>
      <c r="D25" s="740">
        <v>24801.094190000003</v>
      </c>
      <c r="E25" s="289"/>
      <c r="F25" s="289"/>
      <c r="G25" s="289"/>
      <c r="H25" s="289"/>
      <c r="I25" s="289"/>
      <c r="J25" s="289"/>
      <c r="K25" s="289"/>
      <c r="L25" s="289"/>
      <c r="M25" s="289"/>
    </row>
    <row r="26" spans="1:14" s="261" customFormat="1">
      <c r="A26" s="744" t="s">
        <v>781</v>
      </c>
      <c r="B26" s="740">
        <v>36872.136810000004</v>
      </c>
      <c r="C26" s="740">
        <v>11328.147700000005</v>
      </c>
      <c r="D26" s="740">
        <v>117228.0601</v>
      </c>
      <c r="E26" s="289"/>
      <c r="F26" s="289"/>
      <c r="G26" s="289"/>
      <c r="H26" s="289"/>
      <c r="I26" s="289"/>
      <c r="J26" s="289"/>
      <c r="K26" s="289"/>
      <c r="L26" s="289"/>
      <c r="M26" s="289"/>
    </row>
    <row r="27" spans="1:14" s="261" customFormat="1">
      <c r="A27" s="743" t="s">
        <v>782</v>
      </c>
      <c r="B27" s="740">
        <v>227.78335999999999</v>
      </c>
      <c r="C27" s="740">
        <v>100.11631999999999</v>
      </c>
      <c r="D27" s="740">
        <v>719.74065999999993</v>
      </c>
      <c r="E27" s="289"/>
      <c r="F27" s="289"/>
      <c r="G27" s="289"/>
      <c r="H27" s="289"/>
      <c r="I27" s="289"/>
      <c r="J27" s="289"/>
      <c r="K27" s="289"/>
      <c r="L27" s="289"/>
      <c r="M27" s="289"/>
    </row>
    <row r="28" spans="1:14" s="261" customFormat="1" ht="30.75" customHeight="1">
      <c r="A28" s="744" t="s">
        <v>783</v>
      </c>
      <c r="B28" s="740">
        <v>232.02339000000001</v>
      </c>
      <c r="C28" s="740">
        <v>88.899609999999996</v>
      </c>
      <c r="D28" s="740">
        <v>829.55594999999994</v>
      </c>
      <c r="E28" s="289"/>
      <c r="F28" s="289"/>
      <c r="G28" s="289"/>
      <c r="H28" s="289"/>
      <c r="I28" s="289"/>
      <c r="J28" s="289"/>
      <c r="K28" s="289"/>
      <c r="L28" s="289"/>
      <c r="M28" s="289"/>
    </row>
    <row r="29" spans="1:14" s="1066" customFormat="1" ht="24">
      <c r="A29" s="744" t="s">
        <v>1422</v>
      </c>
      <c r="B29" s="1082">
        <v>4.4400000000000004E-3</v>
      </c>
      <c r="C29" s="1082">
        <v>3.3700000000000006E-3</v>
      </c>
      <c r="D29" s="1082">
        <v>9.4599999999999997E-3</v>
      </c>
      <c r="E29" s="1081"/>
      <c r="F29" s="1081"/>
      <c r="G29" s="1081"/>
      <c r="H29" s="1081"/>
      <c r="I29" s="1081"/>
      <c r="J29" s="1081"/>
      <c r="K29" s="1081"/>
      <c r="L29" s="1081"/>
      <c r="M29" s="1081"/>
    </row>
    <row r="30" spans="1:14">
      <c r="A30" s="961" t="s">
        <v>784</v>
      </c>
      <c r="B30" s="962">
        <v>189289.67392</v>
      </c>
      <c r="C30" s="962">
        <v>-16616.039870000008</v>
      </c>
      <c r="D30" s="962">
        <v>934211.52941999992</v>
      </c>
      <c r="E30" s="290"/>
      <c r="F30" s="290"/>
      <c r="G30" s="290"/>
      <c r="H30" s="290"/>
      <c r="I30" s="290"/>
      <c r="J30" s="290"/>
      <c r="K30" s="291"/>
      <c r="L30" s="290"/>
      <c r="M30" s="290"/>
      <c r="N30" s="52"/>
    </row>
    <row r="31" spans="1:14">
      <c r="A31" s="355" t="s">
        <v>1404</v>
      </c>
      <c r="B31" s="740">
        <v>3866.9307986727954</v>
      </c>
      <c r="C31" s="740">
        <v>-8640.1054199999853</v>
      </c>
      <c r="D31" s="740"/>
      <c r="E31" s="290"/>
      <c r="F31" s="290"/>
      <c r="G31" s="290"/>
      <c r="H31" s="290"/>
      <c r="I31" s="290"/>
      <c r="J31" s="290"/>
      <c r="K31" s="291"/>
      <c r="L31" s="290"/>
      <c r="M31" s="290"/>
      <c r="N31" s="52"/>
    </row>
    <row r="32" spans="1:14" ht="12.75" customHeight="1">
      <c r="A32" s="12" t="s">
        <v>574</v>
      </c>
      <c r="B32" s="806"/>
      <c r="C32" s="812"/>
    </row>
    <row r="33" spans="1:14" s="261" customFormat="1" ht="12.75" customHeight="1">
      <c r="A33" s="47"/>
      <c r="B33" s="806"/>
      <c r="C33" s="806"/>
    </row>
    <row r="34" spans="1:14" ht="12.75" customHeight="1">
      <c r="A34" s="811"/>
    </row>
    <row r="35" spans="1:14" ht="12.75" customHeight="1">
      <c r="D35" s="7" t="str">
        <f>Naslovnica!A20</f>
        <v>Svibanj 2024.</v>
      </c>
    </row>
    <row r="36" spans="1:14" ht="12.75" customHeight="1">
      <c r="A36" s="337" t="s">
        <v>628</v>
      </c>
      <c r="B36" s="299"/>
      <c r="C36" s="299"/>
      <c r="D36" s="524" t="str">
        <f>Naslovnica!A24</f>
        <v>May 2024</v>
      </c>
      <c r="E36" s="261"/>
      <c r="G36" s="261"/>
      <c r="H36" s="261"/>
      <c r="I36" s="261"/>
    </row>
    <row r="37" spans="1:14" ht="12.75" customHeight="1">
      <c r="A37" s="546" t="s">
        <v>756</v>
      </c>
      <c r="B37" s="299"/>
      <c r="C37" s="299"/>
      <c r="D37" s="13" t="s">
        <v>1381</v>
      </c>
      <c r="E37" s="261"/>
      <c r="F37" s="261"/>
      <c r="G37" s="261"/>
      <c r="H37" s="261"/>
      <c r="I37" s="261"/>
    </row>
    <row r="38" spans="1:14" ht="28.5" customHeight="1">
      <c r="A38" s="672"/>
      <c r="B38" s="736" t="str">
        <f>$D$1</f>
        <v>Svibanj 2024.</v>
      </c>
      <c r="C38" s="737" t="str">
        <f>$C$5</f>
        <v>Promjena u odnosu na prethodni mjesec</v>
      </c>
      <c r="D38" s="737" t="s">
        <v>18</v>
      </c>
      <c r="E38" s="261"/>
      <c r="F38" s="261"/>
      <c r="G38" s="261"/>
      <c r="H38" s="261"/>
      <c r="I38" s="261"/>
      <c r="J38" s="297"/>
      <c r="K38" s="297"/>
      <c r="L38" s="297"/>
      <c r="M38" s="297"/>
    </row>
    <row r="39" spans="1:14" s="261" customFormat="1" ht="24">
      <c r="A39" s="672"/>
      <c r="B39" s="738" t="str">
        <f>D2</f>
        <v>May 2024</v>
      </c>
      <c r="C39" s="738" t="s">
        <v>45</v>
      </c>
      <c r="D39" s="753" t="s">
        <v>229</v>
      </c>
      <c r="J39" s="297"/>
      <c r="K39" s="297"/>
      <c r="L39" s="297"/>
      <c r="M39" s="297"/>
    </row>
    <row r="40" spans="1:14" ht="25.5">
      <c r="A40" s="1084" t="s">
        <v>1423</v>
      </c>
      <c r="B40" s="333">
        <v>58904.097630000026</v>
      </c>
      <c r="C40" s="333">
        <v>821.81638999999996</v>
      </c>
      <c r="D40" s="333"/>
      <c r="E40" s="295"/>
      <c r="F40" s="295"/>
      <c r="G40" s="295"/>
      <c r="H40" s="295"/>
      <c r="I40" s="296"/>
      <c r="J40" s="1128"/>
      <c r="K40" s="1128"/>
      <c r="L40" s="1130"/>
      <c r="M40" s="1128"/>
    </row>
    <row r="41" spans="1:14" ht="14.25" customHeight="1">
      <c r="A41" s="335" t="s">
        <v>748</v>
      </c>
      <c r="B41" s="333"/>
      <c r="C41" s="333"/>
      <c r="D41" s="333"/>
      <c r="E41" s="289"/>
      <c r="F41" s="289"/>
      <c r="G41" s="289"/>
      <c r="H41" s="289"/>
      <c r="I41" s="298"/>
      <c r="J41" s="1129"/>
      <c r="K41" s="1128"/>
      <c r="L41" s="1129"/>
      <c r="M41" s="1129"/>
    </row>
    <row r="42" spans="1:14">
      <c r="A42" s="336" t="s">
        <v>749</v>
      </c>
      <c r="B42" s="333">
        <v>4660.0128600000007</v>
      </c>
      <c r="C42" s="333">
        <v>130.10783000000083</v>
      </c>
      <c r="D42" s="333">
        <v>24002.853940000001</v>
      </c>
      <c r="E42" s="293"/>
      <c r="F42" s="293"/>
      <c r="G42" s="293"/>
      <c r="H42" s="293"/>
      <c r="I42" s="293"/>
      <c r="J42" s="293"/>
      <c r="K42" s="293"/>
      <c r="L42" s="293"/>
      <c r="M42" s="293"/>
      <c r="N42" s="52"/>
    </row>
    <row r="43" spans="1:14" ht="26.25" customHeight="1">
      <c r="A43" s="336" t="s">
        <v>750</v>
      </c>
      <c r="B43" s="333">
        <v>215.35748000000001</v>
      </c>
      <c r="C43" s="333">
        <v>51.579059999999998</v>
      </c>
      <c r="D43" s="333">
        <v>798.24024999999995</v>
      </c>
      <c r="E43" s="293"/>
      <c r="F43" s="293"/>
      <c r="G43" s="293"/>
      <c r="H43" s="293"/>
      <c r="I43" s="293"/>
      <c r="J43" s="293"/>
      <c r="K43" s="293"/>
      <c r="L43" s="293"/>
      <c r="M43" s="293"/>
      <c r="N43" s="52"/>
    </row>
    <row r="44" spans="1:14" s="261" customFormat="1" ht="25.5">
      <c r="A44" s="336" t="s">
        <v>751</v>
      </c>
      <c r="B44" s="333">
        <v>4.0302300000000004</v>
      </c>
      <c r="C44" s="333">
        <v>-0.57087999999999894</v>
      </c>
      <c r="D44" s="333">
        <v>19.401449999999997</v>
      </c>
      <c r="E44" s="293"/>
      <c r="F44" s="293"/>
      <c r="G44" s="293"/>
      <c r="H44" s="293"/>
      <c r="I44" s="293"/>
      <c r="J44" s="293"/>
      <c r="K44" s="293"/>
      <c r="L44" s="293"/>
      <c r="M44" s="293"/>
      <c r="N44" s="52"/>
    </row>
    <row r="45" spans="1:14" s="1066" customFormat="1" ht="25.5">
      <c r="A45" s="336" t="s">
        <v>1424</v>
      </c>
      <c r="B45" s="1082">
        <v>8.3300000000000006E-3</v>
      </c>
      <c r="C45" s="1082">
        <v>-3.2099999999999993E-3</v>
      </c>
      <c r="D45" s="1082">
        <v>5.3070000000000006E-2</v>
      </c>
      <c r="E45" s="293"/>
      <c r="F45" s="293"/>
      <c r="G45" s="293"/>
      <c r="H45" s="293"/>
      <c r="I45" s="293"/>
      <c r="J45" s="293"/>
      <c r="K45" s="293"/>
      <c r="L45" s="293"/>
      <c r="M45" s="293"/>
      <c r="N45" s="52"/>
    </row>
    <row r="46" spans="1:14" s="261" customFormat="1">
      <c r="A46" s="963" t="s">
        <v>752</v>
      </c>
      <c r="B46" s="964">
        <v>4879.4005700000007</v>
      </c>
      <c r="C46" s="964">
        <v>181.11601000000155</v>
      </c>
      <c r="D46" s="964">
        <v>24820.495640000001</v>
      </c>
      <c r="E46" s="293"/>
      <c r="F46" s="293"/>
      <c r="G46" s="293"/>
      <c r="H46" s="293"/>
      <c r="I46" s="293"/>
      <c r="J46" s="293"/>
      <c r="K46" s="293"/>
      <c r="L46" s="293"/>
      <c r="M46" s="293"/>
      <c r="N46" s="52"/>
    </row>
    <row r="47" spans="1:14" s="261" customFormat="1">
      <c r="A47" s="335" t="s">
        <v>753</v>
      </c>
      <c r="B47" s="333"/>
      <c r="C47" s="333"/>
      <c r="D47" s="333"/>
      <c r="E47" s="293"/>
      <c r="F47" s="293"/>
      <c r="G47" s="293"/>
      <c r="H47" s="293"/>
      <c r="I47" s="293"/>
      <c r="J47" s="293"/>
      <c r="K47" s="293"/>
      <c r="L47" s="293"/>
      <c r="M47" s="293"/>
      <c r="N47" s="52"/>
    </row>
    <row r="48" spans="1:14" ht="25.5">
      <c r="A48" s="336" t="s">
        <v>754</v>
      </c>
      <c r="B48" s="333">
        <v>3716.0541600000001</v>
      </c>
      <c r="C48" s="333">
        <v>-155.8128999999999</v>
      </c>
      <c r="D48" s="333">
        <v>18497.012460000002</v>
      </c>
      <c r="E48" s="292"/>
      <c r="F48" s="292"/>
      <c r="G48" s="292"/>
      <c r="H48" s="292"/>
      <c r="I48" s="292"/>
      <c r="J48" s="292"/>
      <c r="K48" s="292"/>
      <c r="L48" s="292"/>
      <c r="M48" s="292"/>
      <c r="N48" s="52"/>
    </row>
    <row r="49" spans="1:14" ht="25.5">
      <c r="A49" s="336" t="s">
        <v>755</v>
      </c>
      <c r="B49" s="333">
        <v>4.0302300000000004</v>
      </c>
      <c r="C49" s="333">
        <v>-0.57087999999999894</v>
      </c>
      <c r="D49" s="333">
        <v>19.401449999999997</v>
      </c>
      <c r="E49" s="293"/>
      <c r="F49" s="293"/>
      <c r="G49" s="293"/>
      <c r="H49" s="293"/>
      <c r="I49" s="293"/>
      <c r="J49" s="293"/>
      <c r="K49" s="293"/>
      <c r="L49" s="293"/>
      <c r="M49" s="293"/>
      <c r="N49" s="43"/>
    </row>
    <row r="50" spans="1:14" s="1066" customFormat="1" ht="25.5">
      <c r="A50" s="336" t="s">
        <v>1425</v>
      </c>
      <c r="B50" s="1082">
        <v>7.6799999999999993E-3</v>
      </c>
      <c r="C50" s="1082">
        <v>-8.6700000000000006E-3</v>
      </c>
      <c r="D50" s="1082">
        <v>8.2559999999999995E-2</v>
      </c>
      <c r="E50" s="293"/>
      <c r="F50" s="293"/>
      <c r="G50" s="293"/>
      <c r="H50" s="293"/>
      <c r="I50" s="293"/>
      <c r="J50" s="293"/>
      <c r="K50" s="293"/>
      <c r="L50" s="293"/>
      <c r="M50" s="293"/>
      <c r="N50" s="43"/>
    </row>
    <row r="51" spans="1:14">
      <c r="A51" s="963" t="s">
        <v>752</v>
      </c>
      <c r="B51" s="964">
        <v>3720.08439</v>
      </c>
      <c r="C51" s="964">
        <v>-156.38378000000012</v>
      </c>
      <c r="D51" s="964">
        <v>18516.413910000003</v>
      </c>
      <c r="E51" s="292"/>
      <c r="F51" s="292"/>
      <c r="G51" s="292"/>
      <c r="H51" s="292"/>
      <c r="I51" s="292"/>
      <c r="J51" s="292"/>
      <c r="K51" s="292"/>
      <c r="L51" s="292"/>
      <c r="M51" s="292"/>
    </row>
    <row r="52" spans="1:14">
      <c r="A52" s="332" t="s">
        <v>747</v>
      </c>
      <c r="B52" s="333">
        <v>60063.413810000027</v>
      </c>
      <c r="C52" s="333">
        <v>1159.3161800000016</v>
      </c>
      <c r="D52" s="333"/>
      <c r="E52" s="294"/>
      <c r="F52" s="294"/>
      <c r="G52" s="294"/>
      <c r="H52" s="294"/>
      <c r="I52" s="294"/>
      <c r="J52" s="294"/>
      <c r="K52" s="294"/>
      <c r="L52" s="294"/>
      <c r="M52" s="294"/>
    </row>
    <row r="53" spans="1:14" ht="12.75" customHeight="1">
      <c r="A53" s="12" t="s">
        <v>574</v>
      </c>
    </row>
    <row r="54" spans="1:14" ht="12.75" customHeight="1"/>
    <row r="55" spans="1:14" ht="12.75" customHeight="1">
      <c r="A55" s="607"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785</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xr:uid="{00000000-0004-0000-0300-000000000000}"/>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629</v>
      </c>
      <c r="E1" s="137" t="str">
        <f>Naslovnica!A20</f>
        <v>Svibanj 2024.</v>
      </c>
    </row>
    <row r="2" spans="1:13" ht="12.75" customHeight="1">
      <c r="A2" s="546" t="s">
        <v>891</v>
      </c>
      <c r="E2" s="524" t="str">
        <f>Naslovnica!A24</f>
        <v>May 2024</v>
      </c>
    </row>
    <row r="3" spans="1:13">
      <c r="A3" s="300"/>
      <c r="B3" s="295"/>
      <c r="C3" s="295"/>
      <c r="D3" s="13" t="s">
        <v>1381</v>
      </c>
      <c r="F3" s="295"/>
      <c r="G3" s="301"/>
    </row>
    <row r="4" spans="1:13" ht="48.75" customHeight="1">
      <c r="A4" s="1131" t="s">
        <v>563</v>
      </c>
      <c r="B4" s="1133" t="s">
        <v>892</v>
      </c>
      <c r="C4" s="1133"/>
      <c r="D4" s="1133"/>
      <c r="E4" s="734"/>
      <c r="F4" s="300"/>
      <c r="G4" s="300"/>
    </row>
    <row r="5" spans="1:13" ht="60">
      <c r="A5" s="1131"/>
      <c r="B5" s="673" t="s">
        <v>564</v>
      </c>
      <c r="C5" s="673" t="s">
        <v>565</v>
      </c>
      <c r="D5" s="673" t="s">
        <v>566</v>
      </c>
      <c r="E5" s="302"/>
      <c r="F5" s="302"/>
    </row>
    <row r="6" spans="1:13" ht="12.75" customHeight="1">
      <c r="A6" s="340" t="s">
        <v>117</v>
      </c>
      <c r="B6" s="341">
        <v>3425.3959300000001</v>
      </c>
      <c r="C6" s="341">
        <v>15492.10217</v>
      </c>
      <c r="D6" s="341">
        <v>83585.949538895715</v>
      </c>
      <c r="E6" s="303"/>
      <c r="F6" s="303"/>
      <c r="G6" s="972"/>
      <c r="K6" s="132"/>
      <c r="L6" s="132"/>
      <c r="M6" s="132"/>
    </row>
    <row r="7" spans="1:13" ht="12.75" customHeight="1">
      <c r="A7" s="342" t="s">
        <v>118</v>
      </c>
      <c r="B7" s="341">
        <v>38005.373189999998</v>
      </c>
      <c r="C7" s="341">
        <v>178552.81197000001</v>
      </c>
      <c r="D7" s="341">
        <v>5617548.8520150566</v>
      </c>
      <c r="E7" s="303"/>
      <c r="F7" s="303"/>
      <c r="G7" s="972"/>
      <c r="K7" s="132"/>
      <c r="L7" s="132"/>
      <c r="M7" s="132"/>
    </row>
    <row r="8" spans="1:13" ht="12.75" customHeight="1">
      <c r="A8" s="342" t="s">
        <v>119</v>
      </c>
      <c r="B8" s="341">
        <v>2962.5299</v>
      </c>
      <c r="C8" s="341">
        <v>14215.148720000001</v>
      </c>
      <c r="D8" s="341">
        <v>136442.22766717369</v>
      </c>
      <c r="E8" s="303"/>
      <c r="F8" s="303"/>
      <c r="G8" s="972"/>
      <c r="K8" s="132"/>
      <c r="L8" s="132"/>
      <c r="M8" s="132"/>
    </row>
    <row r="9" spans="1:13" ht="12.75" customHeight="1">
      <c r="A9" s="674" t="s">
        <v>222</v>
      </c>
      <c r="B9" s="675">
        <v>44393.299019999999</v>
      </c>
      <c r="C9" s="675">
        <v>208260.06286000001</v>
      </c>
      <c r="D9" s="675">
        <v>5837577.0292211259</v>
      </c>
      <c r="E9" s="304"/>
      <c r="F9" s="304"/>
      <c r="G9" s="972"/>
      <c r="K9" s="132"/>
      <c r="L9" s="132"/>
      <c r="M9" s="132"/>
    </row>
    <row r="10" spans="1:13" ht="12.75" customHeight="1">
      <c r="A10" s="342" t="s">
        <v>120</v>
      </c>
      <c r="B10" s="341">
        <v>2886.4225200000001</v>
      </c>
      <c r="C10" s="341">
        <v>12940.599789999998</v>
      </c>
      <c r="D10" s="341">
        <v>70029.236949156519</v>
      </c>
      <c r="E10" s="303"/>
      <c r="F10" s="303"/>
      <c r="G10" s="972"/>
      <c r="K10" s="132"/>
      <c r="L10" s="132"/>
      <c r="M10" s="132"/>
    </row>
    <row r="11" spans="1:13" ht="12.75" customHeight="1">
      <c r="A11" s="342" t="s">
        <v>121</v>
      </c>
      <c r="B11" s="341">
        <v>17329.91519</v>
      </c>
      <c r="C11" s="341">
        <v>81397.752410000001</v>
      </c>
      <c r="D11" s="341">
        <v>2069789.967005539</v>
      </c>
      <c r="E11" s="303"/>
      <c r="F11" s="303"/>
      <c r="G11" s="972"/>
      <c r="K11" s="132"/>
      <c r="L11" s="132"/>
      <c r="M11" s="132"/>
    </row>
    <row r="12" spans="1:13" ht="12.75" customHeight="1">
      <c r="A12" s="342" t="s">
        <v>122</v>
      </c>
      <c r="B12" s="341">
        <v>813.75500999999997</v>
      </c>
      <c r="C12" s="341">
        <v>3864.7100699999992</v>
      </c>
      <c r="D12" s="341">
        <v>36163.959916277126</v>
      </c>
      <c r="E12" s="303"/>
      <c r="F12" s="303"/>
      <c r="G12" s="972"/>
      <c r="K12" s="132"/>
      <c r="L12" s="132"/>
      <c r="M12" s="132"/>
    </row>
    <row r="13" spans="1:13" ht="12.75" customHeight="1">
      <c r="A13" s="674" t="s">
        <v>223</v>
      </c>
      <c r="B13" s="675">
        <v>21030.092720000001</v>
      </c>
      <c r="C13" s="675">
        <v>98203.062269999995</v>
      </c>
      <c r="D13" s="675">
        <v>2175983.163870973</v>
      </c>
      <c r="E13" s="304"/>
      <c r="F13" s="304"/>
      <c r="G13" s="972"/>
      <c r="K13" s="132"/>
      <c r="L13" s="132"/>
      <c r="M13" s="132"/>
    </row>
    <row r="14" spans="1:13" ht="12.75" customHeight="1">
      <c r="A14" s="342" t="s">
        <v>123</v>
      </c>
      <c r="B14" s="341">
        <v>4233.8018899999997</v>
      </c>
      <c r="C14" s="341">
        <v>19158.88925</v>
      </c>
      <c r="D14" s="341">
        <v>102801.9085407127</v>
      </c>
      <c r="E14" s="303"/>
      <c r="F14" s="303"/>
      <c r="G14" s="972"/>
      <c r="K14" s="132"/>
      <c r="L14" s="132"/>
      <c r="M14" s="132"/>
    </row>
    <row r="15" spans="1:13" ht="12.75" customHeight="1">
      <c r="A15" s="342" t="s">
        <v>124</v>
      </c>
      <c r="B15" s="341">
        <v>19903.696989999997</v>
      </c>
      <c r="C15" s="341">
        <v>93168.47441000001</v>
      </c>
      <c r="D15" s="341">
        <v>2642391.6670963233</v>
      </c>
      <c r="E15" s="303"/>
      <c r="F15" s="303"/>
      <c r="G15" s="972"/>
      <c r="K15" s="132"/>
      <c r="L15" s="132"/>
      <c r="M15" s="132"/>
    </row>
    <row r="16" spans="1:13" ht="12.75" customHeight="1">
      <c r="A16" s="342" t="s">
        <v>125</v>
      </c>
      <c r="B16" s="341">
        <v>1336.8833500000001</v>
      </c>
      <c r="C16" s="341">
        <v>6215.3590499999991</v>
      </c>
      <c r="D16" s="341">
        <v>57211.876317785522</v>
      </c>
      <c r="E16" s="303"/>
      <c r="F16" s="303"/>
      <c r="G16" s="972"/>
      <c r="K16" s="132"/>
      <c r="L16" s="132"/>
      <c r="M16" s="132"/>
    </row>
    <row r="17" spans="1:13" ht="12.75" customHeight="1">
      <c r="A17" s="674" t="s">
        <v>224</v>
      </c>
      <c r="B17" s="675">
        <v>25474.382229999996</v>
      </c>
      <c r="C17" s="675">
        <v>118542.72271</v>
      </c>
      <c r="D17" s="675">
        <v>2802405.4519548216</v>
      </c>
      <c r="E17" s="304"/>
      <c r="F17" s="304"/>
      <c r="G17" s="972"/>
      <c r="K17" s="132"/>
      <c r="L17" s="132"/>
      <c r="M17" s="132"/>
    </row>
    <row r="18" spans="1:13" ht="12.75" customHeight="1">
      <c r="A18" s="342" t="s">
        <v>126</v>
      </c>
      <c r="B18" s="341">
        <v>2896.6329599999999</v>
      </c>
      <c r="C18" s="341">
        <v>12632.95514</v>
      </c>
      <c r="D18" s="341">
        <v>68904.612265608856</v>
      </c>
      <c r="E18" s="303"/>
      <c r="F18" s="303"/>
      <c r="G18" s="972"/>
      <c r="K18" s="132"/>
      <c r="L18" s="132"/>
      <c r="M18" s="132"/>
    </row>
    <row r="19" spans="1:13" ht="12.75" customHeight="1">
      <c r="A19" s="342" t="s">
        <v>127</v>
      </c>
      <c r="B19" s="341">
        <v>31222.41502</v>
      </c>
      <c r="C19" s="341">
        <v>147110.23338000002</v>
      </c>
      <c r="D19" s="341">
        <v>4448091.9221302159</v>
      </c>
      <c r="E19" s="303"/>
      <c r="F19" s="303"/>
      <c r="G19" s="972"/>
      <c r="K19" s="132"/>
      <c r="L19" s="132"/>
      <c r="M19" s="132"/>
    </row>
    <row r="20" spans="1:13" ht="12.75" customHeight="1">
      <c r="A20" s="342" t="s">
        <v>128</v>
      </c>
      <c r="B20" s="341">
        <v>2281.6155299999996</v>
      </c>
      <c r="C20" s="341">
        <v>10937.457609999999</v>
      </c>
      <c r="D20" s="341">
        <v>110816.34683605087</v>
      </c>
      <c r="E20" s="303"/>
      <c r="F20" s="303"/>
      <c r="G20" s="972"/>
      <c r="K20" s="132"/>
      <c r="L20" s="132"/>
      <c r="M20" s="132"/>
    </row>
    <row r="21" spans="1:13" ht="12.75" customHeight="1">
      <c r="A21" s="674" t="s">
        <v>225</v>
      </c>
      <c r="B21" s="675">
        <v>36400.663510000006</v>
      </c>
      <c r="C21" s="675">
        <v>170680.64613000004</v>
      </c>
      <c r="D21" s="675">
        <v>4627812.8812318761</v>
      </c>
      <c r="E21" s="304"/>
      <c r="F21" s="304"/>
      <c r="G21" s="972"/>
      <c r="K21" s="132"/>
      <c r="L21" s="132"/>
      <c r="M21" s="132"/>
    </row>
    <row r="22" spans="1:13" ht="12.75" customHeight="1">
      <c r="A22" s="343" t="s">
        <v>226</v>
      </c>
      <c r="B22" s="344">
        <v>13442.2533</v>
      </c>
      <c r="C22" s="344">
        <v>60224.546349999997</v>
      </c>
      <c r="D22" s="344">
        <v>325321.70729437377</v>
      </c>
      <c r="E22" s="304"/>
      <c r="F22" s="304"/>
      <c r="G22" s="972"/>
      <c r="H22" s="132"/>
      <c r="K22" s="132"/>
      <c r="L22" s="132"/>
      <c r="M22" s="132"/>
    </row>
    <row r="23" spans="1:13" ht="12.75" customHeight="1">
      <c r="A23" s="343" t="s">
        <v>227</v>
      </c>
      <c r="B23" s="344">
        <v>106461.40039</v>
      </c>
      <c r="C23" s="344">
        <v>500229.27217000001</v>
      </c>
      <c r="D23" s="344">
        <v>14777822.408247136</v>
      </c>
      <c r="E23" s="304"/>
      <c r="F23" s="304"/>
      <c r="G23" s="972"/>
      <c r="H23" s="132"/>
      <c r="K23" s="132"/>
      <c r="L23" s="132"/>
      <c r="M23" s="132"/>
    </row>
    <row r="24" spans="1:13" ht="12.75" customHeight="1">
      <c r="A24" s="343" t="s">
        <v>228</v>
      </c>
      <c r="B24" s="344">
        <v>7394.7837899999995</v>
      </c>
      <c r="C24" s="344">
        <v>35232.675449999995</v>
      </c>
      <c r="D24" s="344">
        <v>340634.41073728719</v>
      </c>
      <c r="E24" s="304"/>
      <c r="F24" s="304"/>
      <c r="G24" s="972"/>
      <c r="H24" s="132"/>
      <c r="K24" s="132"/>
      <c r="L24" s="132"/>
      <c r="M24" s="132"/>
    </row>
    <row r="25" spans="1:13">
      <c r="A25" s="955" t="s">
        <v>567</v>
      </c>
      <c r="B25" s="958">
        <v>127298.43747999999</v>
      </c>
      <c r="C25" s="958">
        <v>595686.49396999995</v>
      </c>
      <c r="D25" s="958">
        <v>15443778.526278798</v>
      </c>
      <c r="E25" s="304"/>
      <c r="F25" s="304"/>
      <c r="H25" s="132"/>
      <c r="K25" s="132"/>
      <c r="L25" s="132"/>
      <c r="M25" s="132"/>
    </row>
    <row r="26" spans="1:13" ht="21.75" customHeight="1">
      <c r="A26" s="1135" t="s">
        <v>23</v>
      </c>
      <c r="B26" s="1135"/>
      <c r="C26" s="1135"/>
      <c r="D26" s="1135"/>
      <c r="E26" s="1135"/>
      <c r="F26" s="750"/>
      <c r="G26" s="750"/>
    </row>
    <row r="27" spans="1:13" ht="21" customHeight="1">
      <c r="A27" s="1136" t="s">
        <v>24</v>
      </c>
      <c r="B27" s="1136"/>
      <c r="C27" s="1136"/>
      <c r="D27" s="1136"/>
      <c r="E27" s="1136"/>
      <c r="F27" s="751"/>
      <c r="G27" s="751"/>
    </row>
    <row r="28" spans="1:13" ht="12.75" customHeight="1"/>
    <row r="29" spans="1:13" ht="12.75" customHeight="1">
      <c r="A29" s="150" t="s">
        <v>630</v>
      </c>
      <c r="E29" s="137" t="str">
        <f>Naslovnica!A20</f>
        <v>Svibanj 2024.</v>
      </c>
    </row>
    <row r="30" spans="1:13" ht="12.75" customHeight="1">
      <c r="A30" s="546" t="s">
        <v>904</v>
      </c>
      <c r="E30" s="524" t="str">
        <f>Naslovnica!A24</f>
        <v>May 2024</v>
      </c>
    </row>
    <row r="31" spans="1:13" ht="12.75" customHeight="1">
      <c r="D31" s="297"/>
      <c r="E31" s="13" t="s">
        <v>1381</v>
      </c>
    </row>
    <row r="32" spans="1:13" ht="25.5" customHeight="1">
      <c r="A32" s="1131" t="s">
        <v>568</v>
      </c>
      <c r="B32" s="1134" t="s">
        <v>799</v>
      </c>
      <c r="C32" s="1134"/>
      <c r="D32" s="1134" t="s">
        <v>798</v>
      </c>
      <c r="E32" s="1134"/>
      <c r="F32" s="747"/>
      <c r="G32" s="747"/>
    </row>
    <row r="33" spans="1:15" ht="60">
      <c r="A33" s="1131"/>
      <c r="B33" s="673" t="s">
        <v>564</v>
      </c>
      <c r="C33" s="673" t="s">
        <v>569</v>
      </c>
      <c r="D33" s="673" t="s">
        <v>564</v>
      </c>
      <c r="E33" s="673" t="s">
        <v>569</v>
      </c>
    </row>
    <row r="34" spans="1:15">
      <c r="A34" s="340" t="s">
        <v>117</v>
      </c>
      <c r="B34" s="345">
        <v>0</v>
      </c>
      <c r="C34" s="345">
        <v>0.36062</v>
      </c>
      <c r="D34" s="345">
        <v>2.4480000000000002E-2</v>
      </c>
      <c r="E34" s="346">
        <v>0.28549000000000002</v>
      </c>
      <c r="L34" s="132"/>
      <c r="M34" s="132"/>
      <c r="N34" s="132"/>
      <c r="O34" s="132"/>
    </row>
    <row r="35" spans="1:15" ht="12.75" customHeight="1">
      <c r="A35" s="342" t="s">
        <v>118</v>
      </c>
      <c r="B35" s="345">
        <v>0</v>
      </c>
      <c r="C35" s="345">
        <v>8.5669199999999996</v>
      </c>
      <c r="D35" s="345">
        <v>0</v>
      </c>
      <c r="E35" s="346">
        <v>0</v>
      </c>
      <c r="F35" s="52"/>
      <c r="L35" s="132"/>
      <c r="M35" s="132"/>
      <c r="N35" s="132"/>
      <c r="O35" s="132"/>
    </row>
    <row r="36" spans="1:15" ht="12.75" customHeight="1">
      <c r="A36" s="342" t="s">
        <v>119</v>
      </c>
      <c r="B36" s="345">
        <v>0</v>
      </c>
      <c r="C36" s="345">
        <v>0.46364999999999995</v>
      </c>
      <c r="D36" s="345">
        <v>0</v>
      </c>
      <c r="E36" s="346">
        <v>0</v>
      </c>
      <c r="F36" s="52"/>
      <c r="L36" s="132"/>
      <c r="M36" s="132"/>
      <c r="N36" s="132"/>
      <c r="O36" s="132"/>
    </row>
    <row r="37" spans="1:15" ht="12.75" customHeight="1">
      <c r="A37" s="674" t="s">
        <v>222</v>
      </c>
      <c r="B37" s="676">
        <v>0</v>
      </c>
      <c r="C37" s="676">
        <v>9.3911899999999999</v>
      </c>
      <c r="D37" s="676">
        <v>2.4480000000000002E-2</v>
      </c>
      <c r="E37" s="677">
        <v>0.28549000000000002</v>
      </c>
      <c r="F37" s="52"/>
      <c r="L37" s="132"/>
      <c r="M37" s="132"/>
      <c r="N37" s="132"/>
      <c r="O37" s="132"/>
    </row>
    <row r="38" spans="1:15" ht="12.75" customHeight="1">
      <c r="A38" s="342" t="s">
        <v>120</v>
      </c>
      <c r="B38" s="345">
        <v>0</v>
      </c>
      <c r="C38" s="345">
        <v>0.32593</v>
      </c>
      <c r="D38" s="345">
        <v>7.0000000000000001E-3</v>
      </c>
      <c r="E38" s="346">
        <v>1.1640000000000001E-2</v>
      </c>
      <c r="F38" s="52"/>
      <c r="L38" s="132"/>
      <c r="M38" s="132"/>
      <c r="N38" s="132"/>
      <c r="O38" s="132"/>
    </row>
    <row r="39" spans="1:15" ht="12.75" customHeight="1">
      <c r="A39" s="342" t="s">
        <v>121</v>
      </c>
      <c r="B39" s="345">
        <v>0</v>
      </c>
      <c r="C39" s="345">
        <v>4.46401</v>
      </c>
      <c r="D39" s="345">
        <v>0.1449</v>
      </c>
      <c r="E39" s="346">
        <v>0.87563000000000002</v>
      </c>
      <c r="F39" s="52"/>
      <c r="L39" s="132"/>
      <c r="M39" s="132"/>
      <c r="N39" s="132"/>
      <c r="O39" s="132"/>
    </row>
    <row r="40" spans="1:15" ht="12.75" customHeight="1">
      <c r="A40" s="342" t="s">
        <v>122</v>
      </c>
      <c r="B40" s="345">
        <v>0</v>
      </c>
      <c r="C40" s="345">
        <v>0.16782</v>
      </c>
      <c r="D40" s="345">
        <v>0</v>
      </c>
      <c r="E40" s="346">
        <v>0</v>
      </c>
      <c r="F40" s="52"/>
      <c r="L40" s="132"/>
      <c r="M40" s="132"/>
      <c r="N40" s="132"/>
      <c r="O40" s="132"/>
    </row>
    <row r="41" spans="1:15" ht="12.75" customHeight="1">
      <c r="A41" s="674" t="s">
        <v>223</v>
      </c>
      <c r="B41" s="676">
        <v>0</v>
      </c>
      <c r="C41" s="676">
        <v>4.9577599999999995</v>
      </c>
      <c r="D41" s="676">
        <v>0.15190000000000001</v>
      </c>
      <c r="E41" s="677">
        <v>0.88727</v>
      </c>
      <c r="F41" s="52"/>
      <c r="L41" s="132"/>
      <c r="M41" s="132"/>
      <c r="N41" s="132"/>
      <c r="O41" s="132"/>
    </row>
    <row r="42" spans="1:15" ht="12.75" customHeight="1">
      <c r="A42" s="342" t="s">
        <v>123</v>
      </c>
      <c r="B42" s="345">
        <v>0</v>
      </c>
      <c r="C42" s="345">
        <v>0.50136000000000003</v>
      </c>
      <c r="D42" s="345">
        <v>1.1899999999999999E-3</v>
      </c>
      <c r="E42" s="346">
        <v>4.3049999999999998E-2</v>
      </c>
      <c r="F42" s="52"/>
      <c r="L42" s="132"/>
      <c r="M42" s="132"/>
      <c r="N42" s="132"/>
      <c r="O42" s="132"/>
    </row>
    <row r="43" spans="1:15" ht="12.75" customHeight="1">
      <c r="A43" s="342" t="s">
        <v>124</v>
      </c>
      <c r="B43" s="345">
        <v>0</v>
      </c>
      <c r="C43" s="345">
        <v>4.9113800000000003</v>
      </c>
      <c r="D43" s="345">
        <v>0</v>
      </c>
      <c r="E43" s="346">
        <v>2.674E-2</v>
      </c>
      <c r="F43" s="52"/>
      <c r="L43" s="132"/>
      <c r="M43" s="132"/>
      <c r="N43" s="132"/>
      <c r="O43" s="132"/>
    </row>
    <row r="44" spans="1:15" ht="12.75" customHeight="1">
      <c r="A44" s="342" t="s">
        <v>125</v>
      </c>
      <c r="B44" s="345">
        <v>0</v>
      </c>
      <c r="C44" s="345">
        <v>0.20880000000000001</v>
      </c>
      <c r="D44" s="345">
        <v>0</v>
      </c>
      <c r="E44" s="346">
        <v>0</v>
      </c>
      <c r="F44" s="52"/>
      <c r="L44" s="132"/>
      <c r="M44" s="132"/>
      <c r="N44" s="132"/>
      <c r="O44" s="132"/>
    </row>
    <row r="45" spans="1:15" ht="12.75" customHeight="1">
      <c r="A45" s="674" t="s">
        <v>224</v>
      </c>
      <c r="B45" s="676">
        <v>0</v>
      </c>
      <c r="C45" s="676">
        <v>5.6215400000000004</v>
      </c>
      <c r="D45" s="676">
        <v>1.1899999999999999E-3</v>
      </c>
      <c r="E45" s="677">
        <v>6.9789999999999991E-2</v>
      </c>
      <c r="F45" s="52"/>
      <c r="L45" s="132"/>
      <c r="M45" s="132"/>
      <c r="N45" s="132"/>
      <c r="O45" s="132"/>
    </row>
    <row r="46" spans="1:15" ht="12.75" customHeight="1">
      <c r="A46" s="342" t="s">
        <v>126</v>
      </c>
      <c r="B46" s="345">
        <v>0</v>
      </c>
      <c r="C46" s="345">
        <v>0.30082999999999999</v>
      </c>
      <c r="D46" s="345">
        <v>1.6649999999999998E-2</v>
      </c>
      <c r="E46" s="346">
        <v>3.4929999999999996E-2</v>
      </c>
      <c r="F46" s="52"/>
      <c r="L46" s="132"/>
      <c r="M46" s="132"/>
      <c r="N46" s="132"/>
      <c r="O46" s="132"/>
    </row>
    <row r="47" spans="1:15" ht="12.75" customHeight="1">
      <c r="A47" s="342" t="s">
        <v>127</v>
      </c>
      <c r="B47" s="345">
        <v>0</v>
      </c>
      <c r="C47" s="345">
        <v>7.38042</v>
      </c>
      <c r="D47" s="345">
        <v>0</v>
      </c>
      <c r="E47" s="346">
        <v>4.7699999999999999E-3</v>
      </c>
      <c r="F47" s="52"/>
      <c r="L47" s="132"/>
      <c r="M47" s="132"/>
      <c r="N47" s="132"/>
      <c r="O47" s="132"/>
    </row>
    <row r="48" spans="1:15" ht="12.75" customHeight="1">
      <c r="A48" s="342" t="s">
        <v>128</v>
      </c>
      <c r="B48" s="345">
        <v>0</v>
      </c>
      <c r="C48" s="345">
        <v>0.38636999999999999</v>
      </c>
      <c r="D48" s="345">
        <v>0</v>
      </c>
      <c r="E48" s="346">
        <v>0.1268</v>
      </c>
      <c r="F48" s="52"/>
      <c r="L48" s="132"/>
      <c r="M48" s="132"/>
      <c r="N48" s="132"/>
      <c r="O48" s="132"/>
    </row>
    <row r="49" spans="1:15" ht="12.75" customHeight="1">
      <c r="A49" s="674" t="s">
        <v>225</v>
      </c>
      <c r="B49" s="676">
        <v>0</v>
      </c>
      <c r="C49" s="676">
        <v>8.0676199999999998</v>
      </c>
      <c r="D49" s="676">
        <v>1.6649999999999998E-2</v>
      </c>
      <c r="E49" s="677">
        <v>0.16649999999999998</v>
      </c>
      <c r="F49" s="52"/>
      <c r="L49" s="132"/>
      <c r="M49" s="132"/>
      <c r="N49" s="132"/>
      <c r="O49" s="132"/>
    </row>
    <row r="50" spans="1:15" ht="12.75" customHeight="1">
      <c r="A50" s="343" t="s">
        <v>226</v>
      </c>
      <c r="B50" s="347">
        <v>0</v>
      </c>
      <c r="C50" s="347">
        <v>1.48874</v>
      </c>
      <c r="D50" s="347">
        <v>4.9319999999999996E-2</v>
      </c>
      <c r="E50" s="348">
        <v>0.37511</v>
      </c>
      <c r="F50" s="52"/>
      <c r="L50" s="132"/>
      <c r="M50" s="132"/>
      <c r="N50" s="132"/>
      <c r="O50" s="132"/>
    </row>
    <row r="51" spans="1:15" ht="12.75" customHeight="1">
      <c r="A51" s="343" t="s">
        <v>227</v>
      </c>
      <c r="B51" s="347">
        <v>0</v>
      </c>
      <c r="C51" s="347">
        <v>25.32273</v>
      </c>
      <c r="D51" s="347">
        <v>0.1449</v>
      </c>
      <c r="E51" s="348">
        <v>0.90714000000000006</v>
      </c>
      <c r="F51" s="52"/>
      <c r="L51" s="132"/>
      <c r="M51" s="132"/>
      <c r="N51" s="132"/>
      <c r="O51" s="132"/>
    </row>
    <row r="52" spans="1:15" ht="12.75" customHeight="1">
      <c r="A52" s="343" t="s">
        <v>228</v>
      </c>
      <c r="B52" s="347">
        <v>0</v>
      </c>
      <c r="C52" s="347">
        <v>1.22664</v>
      </c>
      <c r="D52" s="347">
        <v>0</v>
      </c>
      <c r="E52" s="348">
        <v>0.1268</v>
      </c>
      <c r="F52" s="43"/>
      <c r="L52" s="132"/>
      <c r="M52" s="132"/>
      <c r="N52" s="132"/>
      <c r="O52" s="132"/>
    </row>
    <row r="53" spans="1:15" ht="12.75" customHeight="1">
      <c r="A53" s="955" t="s">
        <v>567</v>
      </c>
      <c r="B53" s="959">
        <v>0</v>
      </c>
      <c r="C53" s="959">
        <v>28.03811</v>
      </c>
      <c r="D53" s="959">
        <v>0.19422</v>
      </c>
      <c r="E53" s="960">
        <v>1.4090500000000001</v>
      </c>
      <c r="L53" s="132"/>
      <c r="M53" s="132"/>
      <c r="N53" s="132"/>
      <c r="O53" s="132"/>
    </row>
    <row r="54" spans="1:15" ht="24.75" customHeight="1">
      <c r="A54" s="1137" t="s">
        <v>25</v>
      </c>
      <c r="B54" s="1137"/>
      <c r="C54" s="1137"/>
      <c r="D54" s="1137"/>
      <c r="E54" s="1137"/>
      <c r="F54" s="752"/>
    </row>
    <row r="55" spans="1:15">
      <c r="A55" s="550" t="s">
        <v>26</v>
      </c>
      <c r="B55" s="174"/>
      <c r="C55" s="174"/>
      <c r="D55" s="174"/>
      <c r="E55" s="174"/>
      <c r="F55" s="174"/>
    </row>
    <row r="56" spans="1:15" ht="12.75" customHeight="1">
      <c r="A56" s="16" t="s">
        <v>570</v>
      </c>
    </row>
    <row r="57" spans="1:15" ht="12.75" customHeight="1"/>
    <row r="58" spans="1:15" ht="12.75" customHeight="1">
      <c r="A58" s="305" t="s">
        <v>631</v>
      </c>
      <c r="D58" s="137" t="str">
        <f t="shared" ref="D58:D59" si="0">E1</f>
        <v>Svibanj 2024.</v>
      </c>
    </row>
    <row r="59" spans="1:15" ht="12.75" customHeight="1">
      <c r="A59" s="551" t="s">
        <v>632</v>
      </c>
      <c r="D59" s="524" t="str">
        <f t="shared" si="0"/>
        <v>May 2024</v>
      </c>
    </row>
    <row r="60" spans="1:15" ht="12.75" customHeight="1">
      <c r="D60" s="13" t="s">
        <v>1381</v>
      </c>
    </row>
    <row r="61" spans="1:15" ht="42.75" customHeight="1">
      <c r="A61" s="1132" t="s">
        <v>568</v>
      </c>
      <c r="B61" s="1133" t="s">
        <v>571</v>
      </c>
      <c r="C61" s="1133"/>
      <c r="D61" s="1133"/>
      <c r="E61" s="748"/>
    </row>
    <row r="62" spans="1:15" ht="60">
      <c r="A62" s="1132"/>
      <c r="B62" s="673" t="s">
        <v>564</v>
      </c>
      <c r="C62" s="673" t="s">
        <v>569</v>
      </c>
      <c r="D62" s="673" t="s">
        <v>572</v>
      </c>
    </row>
    <row r="63" spans="1:15" ht="12.75" customHeight="1">
      <c r="A63" s="340" t="s">
        <v>117</v>
      </c>
      <c r="B63" s="341">
        <v>0</v>
      </c>
      <c r="C63" s="341">
        <v>64.394570000000002</v>
      </c>
      <c r="D63" s="341">
        <v>689.70632052823657</v>
      </c>
      <c r="M63" s="132"/>
      <c r="N63" s="132"/>
      <c r="O63" s="132"/>
    </row>
    <row r="64" spans="1:15" ht="12.75" customHeight="1">
      <c r="A64" s="342" t="s">
        <v>118</v>
      </c>
      <c r="B64" s="341">
        <v>2646.0996700000001</v>
      </c>
      <c r="C64" s="341">
        <v>12245.572630000001</v>
      </c>
      <c r="D64" s="341">
        <v>449189.96553383535</v>
      </c>
      <c r="M64" s="132"/>
      <c r="N64" s="132"/>
      <c r="O64" s="132"/>
    </row>
    <row r="65" spans="1:15" ht="12.75" customHeight="1">
      <c r="A65" s="342" t="s">
        <v>119</v>
      </c>
      <c r="B65" s="341">
        <v>10231.17309</v>
      </c>
      <c r="C65" s="341">
        <v>31938.107940000002</v>
      </c>
      <c r="D65" s="341">
        <v>430683.70833950106</v>
      </c>
      <c r="M65" s="132"/>
      <c r="N65" s="132"/>
      <c r="O65" s="132"/>
    </row>
    <row r="66" spans="1:15" ht="12.75" customHeight="1">
      <c r="A66" s="674" t="s">
        <v>222</v>
      </c>
      <c r="B66" s="675">
        <v>12877.27276</v>
      </c>
      <c r="C66" s="675">
        <v>44248.075140000001</v>
      </c>
      <c r="D66" s="675">
        <v>880563.38019386469</v>
      </c>
      <c r="M66" s="132"/>
      <c r="N66" s="132"/>
      <c r="O66" s="132"/>
    </row>
    <row r="67" spans="1:15" ht="12.75" customHeight="1">
      <c r="A67" s="342" t="s">
        <v>120</v>
      </c>
      <c r="B67" s="341">
        <v>0</v>
      </c>
      <c r="C67" s="341">
        <v>7.09429</v>
      </c>
      <c r="D67" s="341">
        <v>164.22632210299292</v>
      </c>
      <c r="M67" s="132"/>
      <c r="N67" s="132"/>
      <c r="O67" s="132"/>
    </row>
    <row r="68" spans="1:15" ht="12.75" customHeight="1">
      <c r="A68" s="342" t="s">
        <v>121</v>
      </c>
      <c r="B68" s="341">
        <v>958.40647999999999</v>
      </c>
      <c r="C68" s="341">
        <v>4325.1497599999993</v>
      </c>
      <c r="D68" s="341">
        <v>174309.26296296893</v>
      </c>
      <c r="M68" s="132"/>
      <c r="N68" s="132"/>
      <c r="O68" s="132"/>
    </row>
    <row r="69" spans="1:15" ht="12.75" customHeight="1">
      <c r="A69" s="342" t="s">
        <v>122</v>
      </c>
      <c r="B69" s="341">
        <v>4097.6872800000001</v>
      </c>
      <c r="C69" s="341">
        <v>10822.35915</v>
      </c>
      <c r="D69" s="341">
        <v>134523.65715517351</v>
      </c>
      <c r="M69" s="132"/>
      <c r="N69" s="132"/>
      <c r="O69" s="132"/>
    </row>
    <row r="70" spans="1:15" ht="12.75" customHeight="1">
      <c r="A70" s="674" t="s">
        <v>223</v>
      </c>
      <c r="B70" s="675">
        <v>5056.0937599999997</v>
      </c>
      <c r="C70" s="675">
        <v>15154.6032</v>
      </c>
      <c r="D70" s="675">
        <v>308997.14644024544</v>
      </c>
      <c r="M70" s="132"/>
      <c r="N70" s="132"/>
      <c r="O70" s="132"/>
    </row>
    <row r="71" spans="1:15">
      <c r="A71" s="342" t="s">
        <v>123</v>
      </c>
      <c r="B71" s="341">
        <v>11.44068</v>
      </c>
      <c r="C71" s="341">
        <v>14.40404</v>
      </c>
      <c r="D71" s="341">
        <v>434.23988203264975</v>
      </c>
      <c r="M71" s="132"/>
      <c r="N71" s="132"/>
      <c r="O71" s="132"/>
    </row>
    <row r="72" spans="1:15">
      <c r="A72" s="342" t="s">
        <v>124</v>
      </c>
      <c r="B72" s="341">
        <v>1229.0454199999999</v>
      </c>
      <c r="C72" s="341">
        <v>5454.39509</v>
      </c>
      <c r="D72" s="341">
        <v>257510.41444760765</v>
      </c>
      <c r="M72" s="132"/>
      <c r="N72" s="132"/>
      <c r="O72" s="132"/>
    </row>
    <row r="73" spans="1:15">
      <c r="A73" s="342" t="s">
        <v>125</v>
      </c>
      <c r="B73" s="341">
        <v>6051.1354599999995</v>
      </c>
      <c r="C73" s="341">
        <v>16505.545190000001</v>
      </c>
      <c r="D73" s="341">
        <v>200044.51883850491</v>
      </c>
      <c r="M73" s="132"/>
      <c r="N73" s="132"/>
      <c r="O73" s="132"/>
    </row>
    <row r="74" spans="1:15">
      <c r="A74" s="674" t="s">
        <v>224</v>
      </c>
      <c r="B74" s="675">
        <v>7291.6215599999996</v>
      </c>
      <c r="C74" s="675">
        <v>21974.34432</v>
      </c>
      <c r="D74" s="675">
        <v>457989.17316814524</v>
      </c>
      <c r="M74" s="132"/>
      <c r="N74" s="132"/>
      <c r="O74" s="132"/>
    </row>
    <row r="75" spans="1:15">
      <c r="A75" s="342" t="s">
        <v>126</v>
      </c>
      <c r="B75" s="341">
        <v>0</v>
      </c>
      <c r="C75" s="341">
        <v>55.404640000000001</v>
      </c>
      <c r="D75" s="341">
        <v>534.28899673369176</v>
      </c>
      <c r="M75" s="132"/>
      <c r="N75" s="132"/>
      <c r="O75" s="132"/>
    </row>
    <row r="76" spans="1:15">
      <c r="A76" s="342" t="s">
        <v>127</v>
      </c>
      <c r="B76" s="341">
        <v>1965.8853300000001</v>
      </c>
      <c r="C76" s="341">
        <v>8985.1817599999995</v>
      </c>
      <c r="D76" s="341">
        <v>351143.35552024707</v>
      </c>
      <c r="M76" s="132"/>
      <c r="N76" s="132"/>
      <c r="O76" s="132"/>
    </row>
    <row r="77" spans="1:15">
      <c r="A77" s="342" t="s">
        <v>128</v>
      </c>
      <c r="B77" s="341">
        <v>9834.5841899999996</v>
      </c>
      <c r="C77" s="341">
        <v>25911.924420000003</v>
      </c>
      <c r="D77" s="341">
        <v>377161.73119025613</v>
      </c>
      <c r="M77" s="132"/>
      <c r="N77" s="132"/>
      <c r="O77" s="132"/>
    </row>
    <row r="78" spans="1:15">
      <c r="A78" s="674" t="s">
        <v>225</v>
      </c>
      <c r="B78" s="675">
        <v>11800.469519999999</v>
      </c>
      <c r="C78" s="675">
        <v>34952.510820000003</v>
      </c>
      <c r="D78" s="675">
        <v>728839.37570723682</v>
      </c>
      <c r="M78" s="132"/>
      <c r="N78" s="132"/>
      <c r="O78" s="132"/>
    </row>
    <row r="79" spans="1:15">
      <c r="A79" s="343" t="s">
        <v>226</v>
      </c>
      <c r="B79" s="344">
        <v>11.44068</v>
      </c>
      <c r="C79" s="344">
        <v>141.29754</v>
      </c>
      <c r="D79" s="344">
        <v>1822.4615213975712</v>
      </c>
      <c r="M79" s="132"/>
      <c r="N79" s="132"/>
      <c r="O79" s="132"/>
    </row>
    <row r="80" spans="1:15">
      <c r="A80" s="343" t="s">
        <v>227</v>
      </c>
      <c r="B80" s="344">
        <v>6799.4368999999997</v>
      </c>
      <c r="C80" s="344">
        <v>31010.29924</v>
      </c>
      <c r="D80" s="344">
        <v>1232152.9984646589</v>
      </c>
      <c r="M80" s="132"/>
      <c r="N80" s="132"/>
      <c r="O80" s="132"/>
    </row>
    <row r="81" spans="1:15">
      <c r="A81" s="343" t="s">
        <v>228</v>
      </c>
      <c r="B81" s="344">
        <v>30214.580020000001</v>
      </c>
      <c r="C81" s="344">
        <v>85177.93670000002</v>
      </c>
      <c r="D81" s="344">
        <v>1142413.6155234356</v>
      </c>
      <c r="M81" s="132"/>
      <c r="N81" s="132"/>
      <c r="O81" s="132"/>
    </row>
    <row r="82" spans="1:15">
      <c r="A82" s="955" t="s">
        <v>573</v>
      </c>
      <c r="B82" s="958">
        <v>37025.457600000002</v>
      </c>
      <c r="C82" s="958">
        <v>116329.53348000001</v>
      </c>
      <c r="D82" s="958">
        <v>2376389.0755094923</v>
      </c>
      <c r="M82" s="132"/>
      <c r="N82" s="132"/>
      <c r="O82" s="132"/>
    </row>
    <row r="83" spans="1:15">
      <c r="A83" s="16" t="s">
        <v>570</v>
      </c>
    </row>
    <row r="85" spans="1:15">
      <c r="A85" s="607" t="s">
        <v>81</v>
      </c>
      <c r="E85" s="13" t="s">
        <v>787</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xr:uid="{00000000-0004-0000-0400-000000000000}"/>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633</v>
      </c>
      <c r="E1" s="137" t="str">
        <f>Naslovnica!A20</f>
        <v>Svibanj 2024.</v>
      </c>
    </row>
    <row r="2" spans="1:13" ht="12.75" customHeight="1">
      <c r="A2" s="522" t="s">
        <v>895</v>
      </c>
      <c r="E2" s="524" t="str">
        <f>Naslovnica!A24</f>
        <v>May 2024</v>
      </c>
    </row>
    <row r="3" spans="1:13" ht="12.75" customHeight="1">
      <c r="E3" s="13" t="s">
        <v>1381</v>
      </c>
      <c r="F3" s="306"/>
      <c r="G3" s="306"/>
    </row>
    <row r="4" spans="1:13" ht="16.5" customHeight="1">
      <c r="A4" s="1138" t="s">
        <v>553</v>
      </c>
      <c r="B4" s="1143" t="s">
        <v>552</v>
      </c>
      <c r="C4" s="1143"/>
      <c r="D4" s="1143"/>
      <c r="E4" s="1143"/>
      <c r="F4" s="261"/>
      <c r="G4" s="261"/>
    </row>
    <row r="5" spans="1:13" ht="12.75" customHeight="1">
      <c r="A5" s="1138"/>
      <c r="B5" s="1141" t="str">
        <f>Naslovnica!A20</f>
        <v>Svibanj 2024.</v>
      </c>
      <c r="C5" s="1141"/>
      <c r="D5" s="1142" t="s">
        <v>17</v>
      </c>
      <c r="E5" s="1142"/>
    </row>
    <row r="6" spans="1:13" ht="12.75" customHeight="1">
      <c r="A6" s="1138"/>
      <c r="B6" s="1139" t="str">
        <f>Naslovnica!A24</f>
        <v>May 2024</v>
      </c>
      <c r="C6" s="1139"/>
      <c r="D6" s="1140" t="s">
        <v>45</v>
      </c>
      <c r="E6" s="1140"/>
    </row>
    <row r="7" spans="1:13" ht="12.75" customHeight="1">
      <c r="A7" s="1138"/>
      <c r="B7" s="724" t="s">
        <v>27</v>
      </c>
      <c r="C7" s="678" t="s">
        <v>28</v>
      </c>
      <c r="D7" s="678" t="s">
        <v>145</v>
      </c>
      <c r="E7" s="678" t="s">
        <v>143</v>
      </c>
    </row>
    <row r="8" spans="1:13" ht="12.75" customHeight="1">
      <c r="A8" s="1138"/>
      <c r="B8" s="723" t="s">
        <v>29</v>
      </c>
      <c r="C8" s="679" t="s">
        <v>30</v>
      </c>
      <c r="D8" s="679" t="s">
        <v>29</v>
      </c>
      <c r="E8" s="679" t="s">
        <v>144</v>
      </c>
    </row>
    <row r="9" spans="1:13" ht="12.75" customHeight="1">
      <c r="A9" s="349" t="s">
        <v>117</v>
      </c>
      <c r="B9" s="350">
        <v>141413.91621999998</v>
      </c>
      <c r="C9" s="351">
        <v>1.7924912948598357E-2</v>
      </c>
      <c r="D9" s="350">
        <v>5392.9495699999679</v>
      </c>
      <c r="E9" s="351">
        <v>3.9647928571752811E-2</v>
      </c>
      <c r="G9" s="132"/>
      <c r="H9" s="800"/>
      <c r="I9" s="800"/>
      <c r="J9" s="800"/>
      <c r="K9" s="800"/>
      <c r="L9" s="787"/>
      <c r="M9" s="76"/>
    </row>
    <row r="10" spans="1:13" ht="12.75" customHeight="1">
      <c r="A10" s="349" t="s">
        <v>118</v>
      </c>
      <c r="B10" s="350">
        <v>6978105.0825500004</v>
      </c>
      <c r="C10" s="351">
        <v>0.88450931488445939</v>
      </c>
      <c r="D10" s="350">
        <v>94889.017950000241</v>
      </c>
      <c r="E10" s="351">
        <v>1.3785564343680834E-2</v>
      </c>
      <c r="G10" s="132"/>
      <c r="H10" s="800"/>
      <c r="I10" s="800"/>
      <c r="J10" s="800"/>
      <c r="K10" s="800"/>
      <c r="L10" s="787"/>
      <c r="M10" s="76"/>
    </row>
    <row r="11" spans="1:13" ht="12.75" customHeight="1">
      <c r="A11" s="349" t="s">
        <v>119</v>
      </c>
      <c r="B11" s="350">
        <v>769719.66171999997</v>
      </c>
      <c r="C11" s="351">
        <v>9.7565772166942233E-2</v>
      </c>
      <c r="D11" s="350">
        <v>-6098.5709999999963</v>
      </c>
      <c r="E11" s="351">
        <v>-7.860824536977673E-3</v>
      </c>
      <c r="G11" s="132"/>
      <c r="H11" s="800"/>
      <c r="I11" s="800"/>
      <c r="J11" s="800"/>
      <c r="K11" s="800"/>
      <c r="L11" s="787"/>
      <c r="M11" s="76"/>
    </row>
    <row r="12" spans="1:13" ht="12.75" customHeight="1">
      <c r="A12" s="680" t="s">
        <v>554</v>
      </c>
      <c r="B12" s="681">
        <v>7889238.6604900006</v>
      </c>
      <c r="C12" s="682">
        <v>1</v>
      </c>
      <c r="D12" s="681">
        <v>94183.396520000882</v>
      </c>
      <c r="E12" s="682">
        <v>1.2082453982761532E-2</v>
      </c>
      <c r="G12" s="132"/>
      <c r="H12" s="800"/>
      <c r="I12" s="800"/>
      <c r="J12" s="800"/>
      <c r="K12" s="800"/>
      <c r="L12" s="787"/>
      <c r="M12" s="76"/>
    </row>
    <row r="13" spans="1:13" ht="12.75" customHeight="1">
      <c r="A13" s="349" t="s">
        <v>120</v>
      </c>
      <c r="B13" s="350">
        <v>107989.90083</v>
      </c>
      <c r="C13" s="351">
        <v>3.2261840351838676E-2</v>
      </c>
      <c r="D13" s="350">
        <v>5495.449529999998</v>
      </c>
      <c r="E13" s="351">
        <v>5.3617044242862288E-2</v>
      </c>
      <c r="G13" s="132"/>
      <c r="H13" s="800"/>
      <c r="I13" s="800"/>
      <c r="J13" s="800"/>
      <c r="K13" s="800"/>
      <c r="L13" s="787"/>
      <c r="M13" s="76"/>
    </row>
    <row r="14" spans="1:13" ht="12.75" customHeight="1">
      <c r="A14" s="349" t="s">
        <v>121</v>
      </c>
      <c r="B14" s="350">
        <v>3010851.0048400001</v>
      </c>
      <c r="C14" s="351">
        <v>0.89948776408484765</v>
      </c>
      <c r="D14" s="350">
        <v>37399.258979999926</v>
      </c>
      <c r="E14" s="351">
        <v>1.2577725208445578E-2</v>
      </c>
      <c r="G14" s="132"/>
      <c r="H14" s="800"/>
      <c r="I14" s="800"/>
      <c r="J14" s="800"/>
      <c r="K14" s="800"/>
      <c r="L14" s="787"/>
      <c r="M14" s="76"/>
    </row>
    <row r="15" spans="1:13" ht="12.75" customHeight="1">
      <c r="A15" s="349" t="s">
        <v>122</v>
      </c>
      <c r="B15" s="350">
        <v>228454.21612999999</v>
      </c>
      <c r="C15" s="351">
        <v>6.8250395563313596E-2</v>
      </c>
      <c r="D15" s="350">
        <v>-3027.3462500000023</v>
      </c>
      <c r="E15" s="799">
        <v>-1.3078131229433798E-2</v>
      </c>
      <c r="G15" s="132"/>
      <c r="H15" s="800"/>
      <c r="I15" s="800"/>
      <c r="J15" s="800"/>
      <c r="K15" s="800"/>
      <c r="L15" s="787"/>
      <c r="M15" s="76"/>
    </row>
    <row r="16" spans="1:13" ht="12.75" customHeight="1">
      <c r="A16" s="683" t="s">
        <v>555</v>
      </c>
      <c r="B16" s="681">
        <v>3347295.1218000003</v>
      </c>
      <c r="C16" s="682">
        <v>1</v>
      </c>
      <c r="D16" s="681">
        <v>39867.362260000315</v>
      </c>
      <c r="E16" s="682">
        <v>1.205388753994896E-2</v>
      </c>
      <c r="G16" s="132"/>
      <c r="H16" s="800"/>
      <c r="I16" s="800"/>
      <c r="J16" s="800"/>
      <c r="K16" s="800"/>
      <c r="L16" s="787"/>
      <c r="M16" s="76"/>
    </row>
    <row r="17" spans="1:13" ht="12.75" customHeight="1">
      <c r="A17" s="349" t="s">
        <v>123</v>
      </c>
      <c r="B17" s="350">
        <v>157815.26241999998</v>
      </c>
      <c r="C17" s="351">
        <v>4.0591152581694469E-2</v>
      </c>
      <c r="D17" s="350">
        <v>9162.3382799999963</v>
      </c>
      <c r="E17" s="351">
        <v>6.1635775636481815E-2</v>
      </c>
      <c r="G17" s="132"/>
      <c r="H17" s="800"/>
      <c r="I17" s="800"/>
      <c r="J17" s="800"/>
      <c r="K17" s="800"/>
      <c r="L17" s="787"/>
      <c r="M17" s="76"/>
    </row>
    <row r="18" spans="1:13" ht="12.75" customHeight="1">
      <c r="A18" s="349" t="s">
        <v>124</v>
      </c>
      <c r="B18" s="350">
        <v>3383653.46367</v>
      </c>
      <c r="C18" s="351">
        <v>0.87029854984420063</v>
      </c>
      <c r="D18" s="350">
        <v>37808.965599999763</v>
      </c>
      <c r="E18" s="351">
        <v>1.1300275796382486E-2</v>
      </c>
      <c r="G18" s="132"/>
      <c r="H18" s="800"/>
      <c r="I18" s="800"/>
      <c r="J18" s="800"/>
      <c r="K18" s="800"/>
      <c r="L18" s="787"/>
      <c r="M18" s="76"/>
    </row>
    <row r="19" spans="1:13" ht="12.75" customHeight="1">
      <c r="A19" s="349" t="s">
        <v>125</v>
      </c>
      <c r="B19" s="350">
        <v>346453.94627999997</v>
      </c>
      <c r="C19" s="351">
        <v>8.9110297574104935E-2</v>
      </c>
      <c r="D19" s="350">
        <v>-4251.6252700000186</v>
      </c>
      <c r="E19" s="351">
        <v>-1.2123061664544577E-2</v>
      </c>
      <c r="G19" s="132"/>
      <c r="H19" s="800"/>
      <c r="I19" s="800"/>
      <c r="J19" s="800"/>
      <c r="K19" s="800"/>
      <c r="L19" s="787"/>
      <c r="M19" s="76"/>
    </row>
    <row r="20" spans="1:13" ht="12.75" customHeight="1">
      <c r="A20" s="680" t="s">
        <v>556</v>
      </c>
      <c r="B20" s="681">
        <v>3887922.6723699998</v>
      </c>
      <c r="C20" s="682">
        <v>1</v>
      </c>
      <c r="D20" s="681">
        <v>42719.678609999828</v>
      </c>
      <c r="E20" s="682">
        <v>1.1109863036964596E-2</v>
      </c>
      <c r="G20" s="132"/>
      <c r="H20" s="800"/>
      <c r="I20" s="800"/>
      <c r="J20" s="800"/>
      <c r="K20" s="800"/>
      <c r="L20" s="787"/>
      <c r="M20" s="76"/>
    </row>
    <row r="21" spans="1:13" ht="12.75" customHeight="1">
      <c r="A21" s="349" t="s">
        <v>126</v>
      </c>
      <c r="B21" s="350">
        <v>105052.82806999999</v>
      </c>
      <c r="C21" s="351">
        <v>1.6859737587996835E-2</v>
      </c>
      <c r="D21" s="350">
        <v>4020.4819199999765</v>
      </c>
      <c r="E21" s="351">
        <v>3.9794007297730971E-2</v>
      </c>
      <c r="G21" s="132"/>
      <c r="H21" s="800"/>
      <c r="I21" s="800"/>
      <c r="J21" s="800"/>
      <c r="K21" s="800"/>
      <c r="L21" s="787"/>
      <c r="M21" s="76"/>
    </row>
    <row r="22" spans="1:13" ht="12.75" customHeight="1">
      <c r="A22" s="349" t="s">
        <v>127</v>
      </c>
      <c r="B22" s="350">
        <v>5524196.2485299995</v>
      </c>
      <c r="C22" s="351">
        <v>0.88656822330144769</v>
      </c>
      <c r="D22" s="350">
        <v>57464.540620000102</v>
      </c>
      <c r="E22" s="351">
        <v>1.05116811452175E-2</v>
      </c>
      <c r="G22" s="132"/>
      <c r="H22" s="800"/>
      <c r="I22" s="800"/>
      <c r="J22" s="800"/>
      <c r="K22" s="800"/>
      <c r="L22" s="787"/>
      <c r="M22" s="76"/>
    </row>
    <row r="23" spans="1:13" ht="12.75" customHeight="1">
      <c r="A23" s="349" t="s">
        <v>128</v>
      </c>
      <c r="B23" s="350">
        <v>601739.24820000003</v>
      </c>
      <c r="C23" s="351">
        <v>9.6572039110555466E-2</v>
      </c>
      <c r="D23" s="350">
        <v>-7677.9927899999311</v>
      </c>
      <c r="E23" s="351">
        <v>-1.2598909701876826E-2</v>
      </c>
      <c r="G23" s="132"/>
      <c r="H23" s="800"/>
      <c r="I23" s="800"/>
      <c r="J23" s="800"/>
      <c r="K23" s="800"/>
      <c r="L23" s="787"/>
      <c r="M23" s="76"/>
    </row>
    <row r="24" spans="1:13" ht="12.75" customHeight="1">
      <c r="A24" s="680" t="s">
        <v>557</v>
      </c>
      <c r="B24" s="681">
        <v>6230988.3247999996</v>
      </c>
      <c r="C24" s="682">
        <v>1</v>
      </c>
      <c r="D24" s="681">
        <v>53807.029750000685</v>
      </c>
      <c r="E24" s="682">
        <v>8.710612038069554E-3</v>
      </c>
      <c r="G24" s="132"/>
      <c r="H24" s="800"/>
      <c r="I24" s="800"/>
      <c r="J24" s="800"/>
      <c r="K24" s="800"/>
      <c r="L24" s="787"/>
      <c r="M24" s="76"/>
    </row>
    <row r="25" spans="1:13" ht="12.75" customHeight="1">
      <c r="A25" s="352" t="s">
        <v>558</v>
      </c>
      <c r="B25" s="353">
        <v>512271.90753999999</v>
      </c>
      <c r="C25" s="354">
        <v>2.3987882848158289E-2</v>
      </c>
      <c r="D25" s="353">
        <v>24071.219299999939</v>
      </c>
      <c r="E25" s="354">
        <v>4.9305992145931787E-2</v>
      </c>
      <c r="G25" s="132"/>
      <c r="H25" s="800"/>
      <c r="I25" s="800"/>
      <c r="J25" s="800"/>
      <c r="K25" s="800"/>
      <c r="L25" s="787"/>
      <c r="M25" s="76"/>
    </row>
    <row r="26" spans="1:13" ht="12.75" customHeight="1">
      <c r="A26" s="352" t="s">
        <v>559</v>
      </c>
      <c r="B26" s="353">
        <v>18896805.799589999</v>
      </c>
      <c r="C26" s="354">
        <v>0.88487062642522174</v>
      </c>
      <c r="D26" s="353">
        <v>227561.78314999864</v>
      </c>
      <c r="E26" s="354">
        <v>1.2189126830717267E-2</v>
      </c>
      <c r="G26" s="132"/>
      <c r="H26" s="800"/>
      <c r="I26" s="800"/>
      <c r="J26" s="800"/>
      <c r="K26" s="800"/>
      <c r="L26" s="787"/>
      <c r="M26" s="76"/>
    </row>
    <row r="27" spans="1:13" ht="12.75" customHeight="1">
      <c r="A27" s="352" t="s">
        <v>560</v>
      </c>
      <c r="B27" s="353">
        <v>1946367.0723299999</v>
      </c>
      <c r="C27" s="354">
        <v>9.1141490726620047E-2</v>
      </c>
      <c r="D27" s="353">
        <v>-21055.535310000181</v>
      </c>
      <c r="E27" s="354">
        <v>-1.0702090759878491E-2</v>
      </c>
      <c r="G27" s="132"/>
      <c r="H27" s="800"/>
      <c r="I27" s="800"/>
      <c r="J27" s="800"/>
      <c r="K27" s="800"/>
      <c r="L27" s="787"/>
      <c r="M27" s="76"/>
    </row>
    <row r="28" spans="1:13" ht="18.75" customHeight="1">
      <c r="A28" s="955" t="s">
        <v>561</v>
      </c>
      <c r="B28" s="956">
        <v>21355444.779459998</v>
      </c>
      <c r="C28" s="957">
        <v>1</v>
      </c>
      <c r="D28" s="956">
        <v>230577.46713999659</v>
      </c>
      <c r="E28" s="957">
        <v>1.0914978244882301E-2</v>
      </c>
      <c r="G28" s="801"/>
      <c r="H28" s="76"/>
      <c r="I28" s="76"/>
      <c r="J28" s="76"/>
      <c r="K28" s="76"/>
      <c r="L28" s="787"/>
      <c r="M28" s="76"/>
    </row>
    <row r="29" spans="1:13" ht="12.75" customHeight="1">
      <c r="A29" s="19" t="s">
        <v>562</v>
      </c>
    </row>
    <row r="30" spans="1:13" ht="12.75" customHeight="1">
      <c r="C30" s="76"/>
    </row>
    <row r="31" spans="1:13" ht="12.75" customHeight="1"/>
    <row r="32" spans="1:13" s="261" customFormat="1" ht="12.75" customHeight="1">
      <c r="A32" s="151" t="s">
        <v>635</v>
      </c>
      <c r="L32" s="137" t="str">
        <f>Naslovnica!A20</f>
        <v>Svibanj 2024.</v>
      </c>
    </row>
    <row r="33" spans="1:12" s="261" customFormat="1" ht="12.75" customHeight="1">
      <c r="A33" s="549" t="s">
        <v>896</v>
      </c>
      <c r="L33" s="524" t="str">
        <f>Naslovnica!A24</f>
        <v>May 2024</v>
      </c>
    </row>
    <row r="34" spans="1:12" s="261" customFormat="1" ht="12.75" customHeight="1"/>
    <row r="35" spans="1:12" s="261" customFormat="1" ht="22.5" customHeight="1">
      <c r="A35" s="704"/>
      <c r="B35" s="1146" t="s">
        <v>1405</v>
      </c>
      <c r="C35" s="1146"/>
      <c r="D35" s="1146"/>
      <c r="E35" s="1146"/>
      <c r="F35" s="1146" t="s">
        <v>905</v>
      </c>
      <c r="G35" s="1146"/>
      <c r="H35" s="1146"/>
      <c r="I35" s="1146"/>
      <c r="J35" s="1146"/>
      <c r="K35" s="1146"/>
      <c r="L35" s="1146"/>
    </row>
    <row r="36" spans="1:12" s="261" customFormat="1" ht="45">
      <c r="A36" s="1138" t="s">
        <v>533</v>
      </c>
      <c r="B36" s="771" t="s">
        <v>67</v>
      </c>
      <c r="C36" s="770" t="s">
        <v>97</v>
      </c>
      <c r="D36" s="770" t="s">
        <v>99</v>
      </c>
      <c r="E36" s="770" t="s">
        <v>101</v>
      </c>
      <c r="F36" s="770" t="s">
        <v>620</v>
      </c>
      <c r="G36" s="768" t="s">
        <v>59</v>
      </c>
      <c r="H36" s="768" t="s">
        <v>50</v>
      </c>
      <c r="I36" s="954" t="s">
        <v>1314</v>
      </c>
      <c r="J36" s="954" t="s">
        <v>1315</v>
      </c>
      <c r="K36" s="954" t="s">
        <v>1316</v>
      </c>
      <c r="L36" s="768" t="s">
        <v>1320</v>
      </c>
    </row>
    <row r="37" spans="1:12" s="261" customFormat="1" ht="34.5" customHeight="1">
      <c r="A37" s="1138"/>
      <c r="B37" s="693" t="s">
        <v>617</v>
      </c>
      <c r="C37" s="769" t="s">
        <v>98</v>
      </c>
      <c r="D37" s="769" t="s">
        <v>100</v>
      </c>
      <c r="E37" s="769" t="s">
        <v>102</v>
      </c>
      <c r="F37" s="769" t="s">
        <v>231</v>
      </c>
      <c r="G37" s="769" t="s">
        <v>51</v>
      </c>
      <c r="H37" s="769" t="s">
        <v>52</v>
      </c>
      <c r="I37" s="693" t="s">
        <v>1317</v>
      </c>
      <c r="J37" s="693" t="s">
        <v>1318</v>
      </c>
      <c r="K37" s="693" t="s">
        <v>1319</v>
      </c>
      <c r="L37" s="772" t="s">
        <v>1321</v>
      </c>
    </row>
    <row r="38" spans="1:12" s="261" customFormat="1">
      <c r="A38" s="355" t="s">
        <v>117</v>
      </c>
      <c r="B38" s="356">
        <v>25.106200000000001</v>
      </c>
      <c r="C38" s="357">
        <v>24.794599999999999</v>
      </c>
      <c r="D38" s="356">
        <v>25.209499999999998</v>
      </c>
      <c r="E38" s="773">
        <v>0.41489999999999938</v>
      </c>
      <c r="F38" s="774">
        <v>1.2354938346276878E-2</v>
      </c>
      <c r="G38" s="720">
        <v>3.3036665802586462E-2</v>
      </c>
      <c r="H38" s="720">
        <v>0.11488964874106333</v>
      </c>
      <c r="I38" s="720">
        <v>6.4562309735878953E-2</v>
      </c>
      <c r="J38" s="720">
        <v>6.313309907845599E-2</v>
      </c>
      <c r="K38" s="720" t="s">
        <v>139</v>
      </c>
      <c r="L38" s="720">
        <v>6.7323263795239896E-2</v>
      </c>
    </row>
    <row r="39" spans="1:12" s="261" customFormat="1">
      <c r="A39" s="355" t="s">
        <v>120</v>
      </c>
      <c r="B39" s="356">
        <v>27.502700000000001</v>
      </c>
      <c r="C39" s="357">
        <v>27.256900000000002</v>
      </c>
      <c r="D39" s="356">
        <v>27.643000000000001</v>
      </c>
      <c r="E39" s="773">
        <v>0.386099999999999</v>
      </c>
      <c r="F39" s="774">
        <v>9.9701812626693531E-3</v>
      </c>
      <c r="G39" s="720">
        <v>5.9311784553284008E-2</v>
      </c>
      <c r="H39" s="720">
        <v>0.15266490919987774</v>
      </c>
      <c r="I39" s="720">
        <v>7.8135558711050823E-2</v>
      </c>
      <c r="J39" s="720">
        <v>7.8387573760230644E-2</v>
      </c>
      <c r="K39" s="720" t="s">
        <v>139</v>
      </c>
      <c r="L39" s="720">
        <v>7.7315736096917664E-2</v>
      </c>
    </row>
    <row r="40" spans="1:12" s="261" customFormat="1">
      <c r="A40" s="355" t="s">
        <v>123</v>
      </c>
      <c r="B40" s="356">
        <v>29.454699999999999</v>
      </c>
      <c r="C40" s="357">
        <v>28.956700000000001</v>
      </c>
      <c r="D40" s="356">
        <v>29.6386</v>
      </c>
      <c r="E40" s="773">
        <v>0.68189999999999884</v>
      </c>
      <c r="F40" s="774">
        <v>1.6853951979010295E-2</v>
      </c>
      <c r="G40" s="720">
        <v>6.9710770214125972E-2</v>
      </c>
      <c r="H40" s="720">
        <v>0.1669202183714058</v>
      </c>
      <c r="I40" s="720">
        <v>8.4221645054256111E-2</v>
      </c>
      <c r="J40" s="720">
        <v>8.6298986274221168E-2</v>
      </c>
      <c r="K40" s="720" t="s">
        <v>139</v>
      </c>
      <c r="L40" s="720">
        <v>8.4892758618141606E-2</v>
      </c>
    </row>
    <row r="41" spans="1:12" s="261" customFormat="1">
      <c r="A41" s="355" t="s">
        <v>126</v>
      </c>
      <c r="B41" s="356">
        <v>24.011299999999999</v>
      </c>
      <c r="C41" s="357">
        <v>23.790199999999999</v>
      </c>
      <c r="D41" s="356">
        <v>24.130199999999999</v>
      </c>
      <c r="E41" s="773">
        <v>0.33999999999999986</v>
      </c>
      <c r="F41" s="774">
        <v>8.7764259066311912E-3</v>
      </c>
      <c r="G41" s="720">
        <v>2.7348847557557843E-2</v>
      </c>
      <c r="H41" s="720">
        <v>8.3058561382775675E-2</v>
      </c>
      <c r="I41" s="720">
        <v>3.8406058499205198E-2</v>
      </c>
      <c r="J41" s="720">
        <v>5.1316428335225428E-2</v>
      </c>
      <c r="K41" s="720" t="s">
        <v>139</v>
      </c>
      <c r="L41" s="720">
        <v>6.2469821979143525E-2</v>
      </c>
    </row>
    <row r="42" spans="1:12" s="261" customFormat="1">
      <c r="A42" s="684" t="s">
        <v>129</v>
      </c>
      <c r="B42" s="685">
        <v>201.37082826278467</v>
      </c>
      <c r="C42" s="686">
        <v>198.69444372592207</v>
      </c>
      <c r="D42" s="685">
        <v>202.37219469609443</v>
      </c>
      <c r="E42" s="775">
        <v>3.6777509701723545</v>
      </c>
      <c r="F42" s="776">
        <v>1.3420446858717794E-2</v>
      </c>
      <c r="G42" s="759">
        <v>5.2646760153697292E-2</v>
      </c>
      <c r="H42" s="759">
        <v>0.13891934626426772</v>
      </c>
      <c r="I42" s="759">
        <v>7.3133733538048196E-2</v>
      </c>
      <c r="J42" s="759">
        <v>7.3574757817028269E-2</v>
      </c>
      <c r="K42" s="759" t="s">
        <v>139</v>
      </c>
      <c r="L42" s="759">
        <v>7.4167916745777163E-2</v>
      </c>
    </row>
    <row r="43" spans="1:12" s="261" customFormat="1">
      <c r="A43" s="355" t="s">
        <v>118</v>
      </c>
      <c r="B43" s="356">
        <v>39.889099999999999</v>
      </c>
      <c r="C43" s="357">
        <v>39.5441</v>
      </c>
      <c r="D43" s="356">
        <v>40.061900000000001</v>
      </c>
      <c r="E43" s="773">
        <v>0.51780000000000115</v>
      </c>
      <c r="F43" s="774">
        <v>8.6785229315806678E-3</v>
      </c>
      <c r="G43" s="721">
        <v>2.962995467357743E-2</v>
      </c>
      <c r="H43" s="721">
        <v>9.6068189124801862E-2</v>
      </c>
      <c r="I43" s="721">
        <v>3.4060040239489942E-2</v>
      </c>
      <c r="J43" s="721">
        <v>3.8364674197653326E-2</v>
      </c>
      <c r="K43" s="721">
        <v>4.197287965638119E-2</v>
      </c>
      <c r="L43" s="721">
        <v>5.105026631197207E-2</v>
      </c>
    </row>
    <row r="44" spans="1:12" s="261" customFormat="1">
      <c r="A44" s="355" t="s">
        <v>121</v>
      </c>
      <c r="B44" s="356">
        <v>46.532800000000002</v>
      </c>
      <c r="C44" s="357">
        <v>46.233699999999999</v>
      </c>
      <c r="D44" s="356">
        <v>46.715400000000002</v>
      </c>
      <c r="E44" s="773">
        <v>0.48170000000000357</v>
      </c>
      <c r="F44" s="774">
        <v>7.0639565081893618E-3</v>
      </c>
      <c r="G44" s="721">
        <v>4.8437464795079155E-2</v>
      </c>
      <c r="H44" s="721">
        <v>0.13460042669917693</v>
      </c>
      <c r="I44" s="721">
        <v>5.7695345320036173E-2</v>
      </c>
      <c r="J44" s="721">
        <v>5.6466016567730204E-2</v>
      </c>
      <c r="K44" s="721">
        <v>5.9021658844794045E-2</v>
      </c>
      <c r="L44" s="721">
        <v>5.8402049561412817E-2</v>
      </c>
    </row>
    <row r="45" spans="1:12" s="261" customFormat="1">
      <c r="A45" s="355" t="s">
        <v>124</v>
      </c>
      <c r="B45" s="356">
        <v>40.6511</v>
      </c>
      <c r="C45" s="357">
        <v>40.404200000000003</v>
      </c>
      <c r="D45" s="356">
        <v>40.826500000000003</v>
      </c>
      <c r="E45" s="773">
        <v>0.4222999999999999</v>
      </c>
      <c r="F45" s="774">
        <v>5.7050259150679405E-3</v>
      </c>
      <c r="G45" s="721">
        <v>4.7465794016851914E-2</v>
      </c>
      <c r="H45" s="721">
        <v>0.12528062050695765</v>
      </c>
      <c r="I45" s="721">
        <v>4.6778592213172265E-2</v>
      </c>
      <c r="J45" s="721">
        <v>5.3047855701489066E-2</v>
      </c>
      <c r="K45" s="721">
        <v>5.5606547660091765E-2</v>
      </c>
      <c r="L45" s="721">
        <v>5.1950541844111076E-2</v>
      </c>
    </row>
    <row r="46" spans="1:12" s="261" customFormat="1">
      <c r="A46" s="355" t="s">
        <v>127</v>
      </c>
      <c r="B46" s="356">
        <v>40.621000000000002</v>
      </c>
      <c r="C46" s="357">
        <v>40.393900000000002</v>
      </c>
      <c r="D46" s="356">
        <v>40.796999999999997</v>
      </c>
      <c r="E46" s="773">
        <v>0.40309999999999491</v>
      </c>
      <c r="F46" s="774">
        <v>5.2662578387554504E-3</v>
      </c>
      <c r="G46" s="721">
        <v>2.3660542158807196E-2</v>
      </c>
      <c r="H46" s="721">
        <v>6.9697137274419951E-2</v>
      </c>
      <c r="I46" s="721">
        <v>2.9708042018283365E-2</v>
      </c>
      <c r="J46" s="721">
        <v>3.3284473707130502E-2</v>
      </c>
      <c r="K46" s="721">
        <v>4.5985608266755795E-2</v>
      </c>
      <c r="L46" s="721">
        <v>5.1915286587429055E-2</v>
      </c>
    </row>
    <row r="47" spans="1:12" s="261" customFormat="1">
      <c r="A47" s="684" t="s">
        <v>130</v>
      </c>
      <c r="B47" s="685">
        <v>311.16017345967089</v>
      </c>
      <c r="C47" s="686">
        <v>309.01365315856765</v>
      </c>
      <c r="D47" s="685">
        <v>312.45497857013902</v>
      </c>
      <c r="E47" s="775">
        <v>3.4413254115713698</v>
      </c>
      <c r="F47" s="776">
        <v>6.8776112295882985E-3</v>
      </c>
      <c r="G47" s="759">
        <v>3.4665606164442142E-2</v>
      </c>
      <c r="H47" s="759">
        <v>0.10046732542307146</v>
      </c>
      <c r="I47" s="759">
        <v>3.9368959462776409E-2</v>
      </c>
      <c r="J47" s="759">
        <v>4.2506046351029614E-2</v>
      </c>
      <c r="K47" s="759">
        <v>4.8149723574300696E-2</v>
      </c>
      <c r="L47" s="759">
        <v>5.270233426568649E-2</v>
      </c>
    </row>
    <row r="48" spans="1:12" s="261" customFormat="1">
      <c r="A48" s="355" t="s">
        <v>119</v>
      </c>
      <c r="B48" s="356">
        <v>17.619599999999998</v>
      </c>
      <c r="C48" s="357">
        <v>17.546700000000001</v>
      </c>
      <c r="D48" s="356">
        <v>17.6309</v>
      </c>
      <c r="E48" s="773">
        <v>8.4199999999999164E-2</v>
      </c>
      <c r="F48" s="774">
        <v>4.2576475215019283E-3</v>
      </c>
      <c r="G48" s="721">
        <v>7.5078766947045406E-3</v>
      </c>
      <c r="H48" s="721">
        <v>4.0222454437576216E-2</v>
      </c>
      <c r="I48" s="721">
        <v>-2.2101099298845739E-3</v>
      </c>
      <c r="J48" s="721">
        <v>5.5087224453582717E-3</v>
      </c>
      <c r="K48" s="721" t="s">
        <v>139</v>
      </c>
      <c r="L48" s="721">
        <v>2.9383656150299808E-2</v>
      </c>
    </row>
    <row r="49" spans="1:12" s="261" customFormat="1">
      <c r="A49" s="355" t="s">
        <v>122</v>
      </c>
      <c r="B49" s="356">
        <v>18.902899999999999</v>
      </c>
      <c r="C49" s="357">
        <v>18.8126</v>
      </c>
      <c r="D49" s="356">
        <v>18.917100000000001</v>
      </c>
      <c r="E49" s="773">
        <v>0.10450000000000159</v>
      </c>
      <c r="F49" s="774">
        <v>4.7679289009845416E-3</v>
      </c>
      <c r="G49" s="721">
        <v>1.0304594844495751E-2</v>
      </c>
      <c r="H49" s="721">
        <v>5.3520671474591275E-2</v>
      </c>
      <c r="I49" s="721">
        <v>3.7651544349759369E-4</v>
      </c>
      <c r="J49" s="721">
        <v>1.0491174465669051E-2</v>
      </c>
      <c r="K49" s="721" t="s">
        <v>139</v>
      </c>
      <c r="L49" s="721">
        <v>3.6807317086492652E-2</v>
      </c>
    </row>
    <row r="50" spans="1:12" s="261" customFormat="1">
      <c r="A50" s="355" t="s">
        <v>125</v>
      </c>
      <c r="B50" s="356">
        <v>17.9558</v>
      </c>
      <c r="C50" s="357">
        <v>17.887799999999999</v>
      </c>
      <c r="D50" s="356">
        <v>17.9877</v>
      </c>
      <c r="E50" s="773">
        <v>9.9900000000001654E-2</v>
      </c>
      <c r="F50" s="774">
        <v>3.8463688712473409E-3</v>
      </c>
      <c r="G50" s="721">
        <v>7.9826649301657504E-3</v>
      </c>
      <c r="H50" s="721">
        <v>4.2699108620539494E-2</v>
      </c>
      <c r="I50" s="721">
        <v>-6.8184546418394998E-3</v>
      </c>
      <c r="J50" s="721">
        <v>6.2602369231810062E-3</v>
      </c>
      <c r="K50" s="721" t="s">
        <v>139</v>
      </c>
      <c r="L50" s="721">
        <v>3.1374286899029435E-2</v>
      </c>
    </row>
    <row r="51" spans="1:12" s="261" customFormat="1">
      <c r="A51" s="355" t="s">
        <v>128</v>
      </c>
      <c r="B51" s="356">
        <v>18.7972</v>
      </c>
      <c r="C51" s="357">
        <v>18.749300000000002</v>
      </c>
      <c r="D51" s="356">
        <v>18.805499999999999</v>
      </c>
      <c r="E51" s="773">
        <v>5.6199999999996919E-2</v>
      </c>
      <c r="F51" s="945">
        <v>2.6296278516526606E-3</v>
      </c>
      <c r="G51" s="721">
        <v>5.9402125632819214E-3</v>
      </c>
      <c r="H51" s="721">
        <v>3.1322868601965315E-2</v>
      </c>
      <c r="I51" s="721">
        <v>2.2984963984657991E-3</v>
      </c>
      <c r="J51" s="721">
        <v>8.2080721405815016E-3</v>
      </c>
      <c r="K51" s="721" t="s">
        <v>139</v>
      </c>
      <c r="L51" s="721">
        <v>3.6213243511419302E-2</v>
      </c>
    </row>
    <row r="52" spans="1:12" s="261" customFormat="1">
      <c r="A52" s="684" t="s">
        <v>131</v>
      </c>
      <c r="B52" s="685">
        <v>137.08373046150228</v>
      </c>
      <c r="C52" s="686">
        <v>136.59250609394775</v>
      </c>
      <c r="D52" s="685">
        <v>137.19511195582479</v>
      </c>
      <c r="E52" s="775">
        <v>0.6026058618770378</v>
      </c>
      <c r="F52" s="776">
        <v>3.6627451552311285E-3</v>
      </c>
      <c r="G52" s="759">
        <v>7.2846766148164654E-3</v>
      </c>
      <c r="H52" s="759">
        <v>3.9026263181122456E-2</v>
      </c>
      <c r="I52" s="759">
        <v>-1.2703137964964473E-3</v>
      </c>
      <c r="J52" s="759">
        <v>6.9689520232500968E-3</v>
      </c>
      <c r="K52" s="759" t="s">
        <v>139</v>
      </c>
      <c r="L52" s="759">
        <v>3.2765307260789411E-2</v>
      </c>
    </row>
    <row r="53" spans="1:12" s="261" customFormat="1" ht="12.75" customHeight="1">
      <c r="A53" s="22" t="s">
        <v>532</v>
      </c>
      <c r="G53" s="718"/>
      <c r="H53" s="718"/>
      <c r="I53" s="718"/>
      <c r="J53" s="718"/>
      <c r="K53" s="718"/>
      <c r="L53" s="718"/>
    </row>
    <row r="54" spans="1:12" s="261" customFormat="1" ht="25.5" customHeight="1">
      <c r="A54" s="1148" t="s">
        <v>1402</v>
      </c>
      <c r="B54" s="1148"/>
      <c r="C54" s="1148"/>
      <c r="D54" s="1148"/>
      <c r="E54" s="1148"/>
      <c r="F54" s="1148"/>
      <c r="G54" s="1148"/>
      <c r="H54" s="1148"/>
      <c r="I54" s="1148"/>
      <c r="J54" s="1148"/>
      <c r="K54" s="1148"/>
      <c r="L54" s="1148"/>
    </row>
    <row r="55" spans="1:12" s="261" customFormat="1" ht="20.25" customHeight="1">
      <c r="A55" s="1147" t="s">
        <v>166</v>
      </c>
      <c r="B55" s="1147"/>
      <c r="C55" s="1147"/>
      <c r="D55" s="1147"/>
      <c r="E55" s="1147"/>
      <c r="F55" s="1147"/>
      <c r="G55" s="1147"/>
      <c r="H55" s="1147"/>
      <c r="I55" s="1147"/>
      <c r="J55" s="1147"/>
      <c r="K55" s="1147"/>
      <c r="L55" s="1147"/>
    </row>
    <row r="56" spans="1:12" s="261" customFormat="1" ht="24" customHeight="1">
      <c r="A56" s="1144" t="s">
        <v>1401</v>
      </c>
      <c r="B56" s="1144"/>
      <c r="C56" s="1144"/>
      <c r="D56" s="1144"/>
      <c r="E56" s="1144"/>
      <c r="F56" s="1144"/>
      <c r="G56" s="1144"/>
      <c r="H56" s="1144"/>
      <c r="I56" s="1144"/>
      <c r="J56" s="1144"/>
      <c r="K56" s="1144"/>
      <c r="L56" s="1144"/>
    </row>
    <row r="57" spans="1:12" s="261" customFormat="1" ht="21" customHeight="1">
      <c r="A57" s="1145" t="s">
        <v>1322</v>
      </c>
      <c r="B57" s="1145"/>
      <c r="C57" s="1145"/>
      <c r="D57" s="1145"/>
      <c r="E57" s="1145"/>
      <c r="F57" s="1145"/>
      <c r="G57" s="1145"/>
      <c r="H57" s="1145"/>
      <c r="I57" s="1145"/>
      <c r="J57" s="1145"/>
      <c r="K57" s="1145"/>
      <c r="L57" s="1145"/>
    </row>
    <row r="58" spans="1:12" s="261" customFormat="1" ht="12.75" customHeight="1">
      <c r="F58" s="178"/>
    </row>
    <row r="59" spans="1:12" s="261" customFormat="1" ht="12.75" customHeight="1">
      <c r="A59" s="607" t="s">
        <v>81</v>
      </c>
    </row>
    <row r="60" spans="1:12" s="261" customFormat="1" ht="12.75" customHeight="1">
      <c r="A60" s="607"/>
    </row>
    <row r="61" spans="1:12" s="261" customFormat="1" ht="12.75" customHeight="1"/>
    <row r="62" spans="1:12" s="261" customFormat="1" ht="12.75" customHeight="1"/>
    <row r="63" spans="1:12" s="261" customFormat="1" ht="12.75" customHeight="1"/>
    <row r="95" spans="12:12">
      <c r="L95" s="67" t="s">
        <v>788</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xr:uid="{00000000-0004-0000-0500-000000000000}"/>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5703125" bestFit="1" customWidth="1"/>
    <col min="7" max="7" width="6.140625" bestFit="1" customWidth="1"/>
    <col min="8" max="8" width="6.42578125" bestFit="1" customWidth="1"/>
    <col min="9" max="9" width="6.140625" bestFit="1" customWidth="1"/>
    <col min="10" max="10" width="6.5703125" bestFit="1" customWidth="1"/>
    <col min="11" max="11" width="6.140625" bestFit="1" customWidth="1"/>
    <col min="12" max="12" width="7.85546875" bestFit="1" customWidth="1"/>
    <col min="13" max="13" width="6.140625" bestFit="1" customWidth="1"/>
    <col min="14" max="14" width="8.85546875" bestFit="1" customWidth="1"/>
    <col min="15" max="15" width="6.140625" bestFit="1" customWidth="1"/>
    <col min="16" max="16" width="7.85546875" bestFit="1" customWidth="1"/>
    <col min="17" max="17" width="6.140625" bestFit="1" customWidth="1"/>
    <col min="18" max="18" width="7.85546875" bestFit="1" customWidth="1"/>
    <col min="19" max="19" width="6.140625" bestFit="1" customWidth="1"/>
    <col min="20" max="20" width="8.7109375" bestFit="1" customWidth="1"/>
    <col min="21" max="21" width="6.140625" bestFit="1" customWidth="1"/>
    <col min="22" max="22" width="6.5703125" bestFit="1" customWidth="1"/>
    <col min="23" max="23" width="6.140625" bestFit="1" customWidth="1"/>
    <col min="24" max="24" width="6.5703125" bestFit="1" customWidth="1"/>
    <col min="25" max="25" width="6.140625" bestFit="1" customWidth="1"/>
    <col min="26" max="26" width="6.5703125" bestFit="1" customWidth="1"/>
    <col min="27" max="27" width="6.140625" bestFit="1" customWidth="1"/>
    <col min="28" max="28" width="6.5703125" bestFit="1" customWidth="1"/>
    <col min="29" max="29" width="6.140625" bestFit="1" customWidth="1"/>
    <col min="30" max="30" width="7.85546875" bestFit="1" customWidth="1"/>
    <col min="31" max="31" width="6.140625" bestFit="1" customWidth="1"/>
    <col min="32" max="32" width="8.7109375" bestFit="1" customWidth="1"/>
    <col min="33" max="33" width="6.140625" bestFit="1" customWidth="1"/>
    <col min="34" max="34" width="10.140625" bestFit="1" customWidth="1"/>
  </cols>
  <sheetData>
    <row r="1" spans="1:35" ht="12.75" customHeight="1">
      <c r="A1" s="150" t="s">
        <v>636</v>
      </c>
      <c r="AG1" s="137" t="str">
        <f>Naslovnica!A20</f>
        <v>Svibanj 2024.</v>
      </c>
    </row>
    <row r="2" spans="1:35" ht="12.75" customHeight="1">
      <c r="A2" s="546" t="s">
        <v>897</v>
      </c>
      <c r="AG2" s="524" t="str">
        <f>Naslovnica!A24</f>
        <v>May 2024</v>
      </c>
    </row>
    <row r="3" spans="1:35" ht="12.75" customHeight="1">
      <c r="A3" s="66"/>
      <c r="AG3" s="65"/>
    </row>
    <row r="4" spans="1:35" ht="12.75" customHeight="1">
      <c r="I4" s="177"/>
      <c r="J4" s="177"/>
      <c r="K4" s="177"/>
      <c r="AG4" s="13" t="s">
        <v>1381</v>
      </c>
    </row>
    <row r="5" spans="1:35" ht="15" customHeight="1">
      <c r="A5" s="687" t="s">
        <v>132</v>
      </c>
      <c r="B5" s="1151" t="s">
        <v>548</v>
      </c>
      <c r="C5" s="1151"/>
      <c r="D5" s="1151"/>
      <c r="E5" s="1151"/>
      <c r="F5" s="1151"/>
      <c r="G5" s="1151"/>
      <c r="H5" s="1151"/>
      <c r="I5" s="1151"/>
      <c r="J5" s="1149" t="s">
        <v>542</v>
      </c>
      <c r="K5" s="1149"/>
      <c r="L5" s="1151" t="s">
        <v>547</v>
      </c>
      <c r="M5" s="1151"/>
      <c r="N5" s="1151"/>
      <c r="O5" s="1151"/>
      <c r="P5" s="1151"/>
      <c r="Q5" s="1151"/>
      <c r="R5" s="1151"/>
      <c r="S5" s="1151"/>
      <c r="T5" s="1149" t="s">
        <v>543</v>
      </c>
      <c r="U5" s="1149"/>
      <c r="V5" s="1151" t="s">
        <v>546</v>
      </c>
      <c r="W5" s="1151"/>
      <c r="X5" s="1151"/>
      <c r="Y5" s="1151"/>
      <c r="Z5" s="1151"/>
      <c r="AA5" s="1151"/>
      <c r="AB5" s="1151"/>
      <c r="AC5" s="1151"/>
      <c r="AD5" s="1149" t="s">
        <v>544</v>
      </c>
      <c r="AE5" s="1149"/>
      <c r="AF5" s="1150" t="s">
        <v>545</v>
      </c>
      <c r="AG5" s="1150"/>
    </row>
    <row r="6" spans="1:35" ht="22.5" customHeight="1">
      <c r="A6" s="1152" t="s">
        <v>549</v>
      </c>
      <c r="B6" s="1146" t="s">
        <v>133</v>
      </c>
      <c r="C6" s="1146"/>
      <c r="D6" s="1146" t="s">
        <v>134</v>
      </c>
      <c r="E6" s="1146"/>
      <c r="F6" s="1146" t="s">
        <v>135</v>
      </c>
      <c r="G6" s="1146"/>
      <c r="H6" s="1146" t="s">
        <v>136</v>
      </c>
      <c r="I6" s="1146"/>
      <c r="J6" s="1149"/>
      <c r="K6" s="1149"/>
      <c r="L6" s="1146" t="s">
        <v>133</v>
      </c>
      <c r="M6" s="1146"/>
      <c r="N6" s="1146" t="s">
        <v>134</v>
      </c>
      <c r="O6" s="1146"/>
      <c r="P6" s="1146" t="s">
        <v>135</v>
      </c>
      <c r="Q6" s="1146"/>
      <c r="R6" s="1146" t="s">
        <v>136</v>
      </c>
      <c r="S6" s="1146"/>
      <c r="T6" s="1149"/>
      <c r="U6" s="1149"/>
      <c r="V6" s="1146" t="s">
        <v>133</v>
      </c>
      <c r="W6" s="1146"/>
      <c r="X6" s="1146" t="s">
        <v>134</v>
      </c>
      <c r="Y6" s="1146"/>
      <c r="Z6" s="1146" t="s">
        <v>135</v>
      </c>
      <c r="AA6" s="1146"/>
      <c r="AB6" s="1146" t="s">
        <v>136</v>
      </c>
      <c r="AC6" s="1146"/>
      <c r="AD6" s="1149"/>
      <c r="AE6" s="1149"/>
      <c r="AF6" s="1150"/>
      <c r="AG6" s="1150"/>
    </row>
    <row r="7" spans="1:35">
      <c r="A7" s="1152"/>
      <c r="B7" s="687" t="s">
        <v>31</v>
      </c>
      <c r="C7" s="687" t="s">
        <v>32</v>
      </c>
      <c r="D7" s="687" t="s">
        <v>31</v>
      </c>
      <c r="E7" s="687" t="s">
        <v>32</v>
      </c>
      <c r="F7" s="687" t="s">
        <v>31</v>
      </c>
      <c r="G7" s="687" t="s">
        <v>32</v>
      </c>
      <c r="H7" s="687" t="s">
        <v>31</v>
      </c>
      <c r="I7" s="687" t="s">
        <v>32</v>
      </c>
      <c r="J7" s="687" t="s">
        <v>31</v>
      </c>
      <c r="K7" s="687" t="s">
        <v>32</v>
      </c>
      <c r="L7" s="687" t="s">
        <v>31</v>
      </c>
      <c r="M7" s="687" t="s">
        <v>32</v>
      </c>
      <c r="N7" s="687" t="s">
        <v>31</v>
      </c>
      <c r="O7" s="687" t="s">
        <v>32</v>
      </c>
      <c r="P7" s="687" t="s">
        <v>31</v>
      </c>
      <c r="Q7" s="687" t="s">
        <v>32</v>
      </c>
      <c r="R7" s="687" t="s">
        <v>31</v>
      </c>
      <c r="S7" s="687" t="s">
        <v>32</v>
      </c>
      <c r="T7" s="687" t="s">
        <v>31</v>
      </c>
      <c r="U7" s="687" t="s">
        <v>32</v>
      </c>
      <c r="V7" s="687" t="s">
        <v>31</v>
      </c>
      <c r="W7" s="687" t="s">
        <v>32</v>
      </c>
      <c r="X7" s="687" t="s">
        <v>31</v>
      </c>
      <c r="Y7" s="687" t="s">
        <v>32</v>
      </c>
      <c r="Z7" s="687" t="s">
        <v>31</v>
      </c>
      <c r="AA7" s="687" t="s">
        <v>32</v>
      </c>
      <c r="AB7" s="687" t="s">
        <v>31</v>
      </c>
      <c r="AC7" s="687" t="s">
        <v>32</v>
      </c>
      <c r="AD7" s="687" t="s">
        <v>31</v>
      </c>
      <c r="AE7" s="687" t="s">
        <v>32</v>
      </c>
      <c r="AF7" s="687" t="s">
        <v>31</v>
      </c>
      <c r="AG7" s="687" t="s">
        <v>32</v>
      </c>
    </row>
    <row r="8" spans="1:35">
      <c r="A8" s="1152"/>
      <c r="B8" s="688" t="s">
        <v>29</v>
      </c>
      <c r="C8" s="688" t="s">
        <v>30</v>
      </c>
      <c r="D8" s="688" t="s">
        <v>29</v>
      </c>
      <c r="E8" s="688" t="s">
        <v>30</v>
      </c>
      <c r="F8" s="688" t="s">
        <v>29</v>
      </c>
      <c r="G8" s="688" t="s">
        <v>30</v>
      </c>
      <c r="H8" s="688" t="s">
        <v>29</v>
      </c>
      <c r="I8" s="688" t="s">
        <v>30</v>
      </c>
      <c r="J8" s="688" t="s">
        <v>29</v>
      </c>
      <c r="K8" s="688" t="s">
        <v>30</v>
      </c>
      <c r="L8" s="688" t="s">
        <v>29</v>
      </c>
      <c r="M8" s="688" t="s">
        <v>30</v>
      </c>
      <c r="N8" s="688" t="s">
        <v>29</v>
      </c>
      <c r="O8" s="688" t="s">
        <v>30</v>
      </c>
      <c r="P8" s="688" t="s">
        <v>29</v>
      </c>
      <c r="Q8" s="688" t="s">
        <v>30</v>
      </c>
      <c r="R8" s="688" t="s">
        <v>29</v>
      </c>
      <c r="S8" s="688" t="s">
        <v>30</v>
      </c>
      <c r="T8" s="688" t="s">
        <v>29</v>
      </c>
      <c r="U8" s="688" t="s">
        <v>30</v>
      </c>
      <c r="V8" s="688" t="s">
        <v>29</v>
      </c>
      <c r="W8" s="688" t="s">
        <v>30</v>
      </c>
      <c r="X8" s="688" t="s">
        <v>29</v>
      </c>
      <c r="Y8" s="688" t="s">
        <v>30</v>
      </c>
      <c r="Z8" s="688" t="s">
        <v>29</v>
      </c>
      <c r="AA8" s="688" t="s">
        <v>30</v>
      </c>
      <c r="AB8" s="688" t="s">
        <v>29</v>
      </c>
      <c r="AC8" s="688" t="s">
        <v>30</v>
      </c>
      <c r="AD8" s="688" t="s">
        <v>29</v>
      </c>
      <c r="AE8" s="688" t="s">
        <v>30</v>
      </c>
      <c r="AF8" s="688" t="s">
        <v>29</v>
      </c>
      <c r="AG8" s="688" t="s">
        <v>30</v>
      </c>
    </row>
    <row r="9" spans="1:35" ht="18">
      <c r="A9" s="358" t="s">
        <v>414</v>
      </c>
      <c r="B9" s="359">
        <v>195.23296999999999</v>
      </c>
      <c r="C9" s="360">
        <v>1.3805782007343509E-3</v>
      </c>
      <c r="D9" s="359">
        <v>4371.0698599999996</v>
      </c>
      <c r="E9" s="360">
        <v>4.0476654060986675E-2</v>
      </c>
      <c r="F9" s="359">
        <v>779.55588999999998</v>
      </c>
      <c r="G9" s="360">
        <v>4.9396736288112439E-3</v>
      </c>
      <c r="H9" s="359">
        <v>3947.8235</v>
      </c>
      <c r="I9" s="360">
        <v>3.7579411925678388E-2</v>
      </c>
      <c r="J9" s="359">
        <v>9293.6822199999988</v>
      </c>
      <c r="K9" s="360">
        <v>1.8142088376276292E-2</v>
      </c>
      <c r="L9" s="359">
        <v>1804.2819499999998</v>
      </c>
      <c r="M9" s="360">
        <v>2.5856331033621567E-4</v>
      </c>
      <c r="N9" s="359">
        <v>16403.198620000003</v>
      </c>
      <c r="O9" s="360">
        <v>5.4480273508688065E-3</v>
      </c>
      <c r="P9" s="359">
        <v>5199.2968200000014</v>
      </c>
      <c r="Q9" s="360">
        <v>1.5365925842610788E-3</v>
      </c>
      <c r="R9" s="359">
        <v>42607.578549999991</v>
      </c>
      <c r="S9" s="360">
        <v>7.7129009602687343E-3</v>
      </c>
      <c r="T9" s="359">
        <v>66014.355939999994</v>
      </c>
      <c r="U9" s="360">
        <v>3.4934134711831753E-3</v>
      </c>
      <c r="V9" s="359">
        <v>544.56961999999999</v>
      </c>
      <c r="W9" s="360">
        <v>7.0749085295572522E-4</v>
      </c>
      <c r="X9" s="359">
        <v>8826.1138300000002</v>
      </c>
      <c r="Y9" s="360">
        <v>3.8634059677613367E-2</v>
      </c>
      <c r="Z9" s="359">
        <v>717.16110000000015</v>
      </c>
      <c r="AA9" s="360">
        <v>2.0700041309975408E-3</v>
      </c>
      <c r="AB9" s="359">
        <v>9740.6301899999999</v>
      </c>
      <c r="AC9" s="360">
        <v>1.6187460298023485E-2</v>
      </c>
      <c r="AD9" s="359">
        <v>19828.474739999998</v>
      </c>
      <c r="AE9" s="360">
        <v>1.0187428167706599E-2</v>
      </c>
      <c r="AF9" s="359">
        <v>95136.512900000002</v>
      </c>
      <c r="AG9" s="360">
        <v>4.4549066472035501E-3</v>
      </c>
    </row>
    <row r="10" spans="1:35" ht="18">
      <c r="A10" s="358" t="s">
        <v>415</v>
      </c>
      <c r="B10" s="361">
        <v>313.66110999995345</v>
      </c>
      <c r="C10" s="362">
        <v>2.2180356672547425E-3</v>
      </c>
      <c r="D10" s="361">
        <v>833.25647999995715</v>
      </c>
      <c r="E10" s="362">
        <v>7.7160593093411984E-3</v>
      </c>
      <c r="F10" s="361">
        <v>855.92508999999995</v>
      </c>
      <c r="G10" s="362">
        <v>5.4235888017097654E-3</v>
      </c>
      <c r="H10" s="361">
        <v>287.01426000000009</v>
      </c>
      <c r="I10" s="362">
        <v>2.7320945592131359E-3</v>
      </c>
      <c r="J10" s="361">
        <v>2289.8569399999105</v>
      </c>
      <c r="K10" s="362">
        <v>4.4700029537386079E-3</v>
      </c>
      <c r="L10" s="361">
        <v>2910.9598499975586</v>
      </c>
      <c r="M10" s="362">
        <v>4.1715620724974977E-4</v>
      </c>
      <c r="N10" s="361">
        <v>5513.5583399990646</v>
      </c>
      <c r="O10" s="362">
        <v>1.8312292213727834E-3</v>
      </c>
      <c r="P10" s="361">
        <v>838.31543999975179</v>
      </c>
      <c r="Q10" s="362">
        <v>2.4775452007665561E-4</v>
      </c>
      <c r="R10" s="361">
        <v>1446.7099600000383</v>
      </c>
      <c r="S10" s="362">
        <v>2.618860545341796E-4</v>
      </c>
      <c r="T10" s="361">
        <v>10709.543589996412</v>
      </c>
      <c r="U10" s="360">
        <v>5.6673829979529287E-4</v>
      </c>
      <c r="V10" s="361">
        <v>186.06666999999999</v>
      </c>
      <c r="W10" s="362">
        <v>2.417330350983065E-4</v>
      </c>
      <c r="X10" s="361">
        <v>0</v>
      </c>
      <c r="Y10" s="362">
        <v>0</v>
      </c>
      <c r="Z10" s="361">
        <v>0</v>
      </c>
      <c r="AA10" s="362">
        <v>0</v>
      </c>
      <c r="AB10" s="361">
        <v>281.67810000000003</v>
      </c>
      <c r="AC10" s="362">
        <v>4.6810657746289926E-4</v>
      </c>
      <c r="AD10" s="361">
        <v>467.74477000000002</v>
      </c>
      <c r="AE10" s="362">
        <v>2.4031683261964532E-4</v>
      </c>
      <c r="AF10" s="361">
        <v>13467.145299996322</v>
      </c>
      <c r="AG10" s="360">
        <v>6.3061881592056624E-4</v>
      </c>
    </row>
    <row r="11" spans="1:35" ht="27">
      <c r="A11" s="358" t="s">
        <v>416</v>
      </c>
      <c r="B11" s="361">
        <v>141030.80744</v>
      </c>
      <c r="C11" s="362">
        <v>0.99729086938352629</v>
      </c>
      <c r="D11" s="361">
        <v>103042.35333000001</v>
      </c>
      <c r="E11" s="362">
        <v>0.95418509036786914</v>
      </c>
      <c r="F11" s="361">
        <v>156233.0698</v>
      </c>
      <c r="G11" s="362">
        <v>0.98997440047471952</v>
      </c>
      <c r="H11" s="361">
        <v>101566.13907000002</v>
      </c>
      <c r="I11" s="362">
        <v>0.9668101367278118</v>
      </c>
      <c r="J11" s="361">
        <v>501872.36964000005</v>
      </c>
      <c r="K11" s="362">
        <v>0.97969918360519159</v>
      </c>
      <c r="L11" s="361">
        <v>6978327.4611300007</v>
      </c>
      <c r="M11" s="362">
        <v>1.0000318680569258</v>
      </c>
      <c r="N11" s="361">
        <v>2991124.5454899999</v>
      </c>
      <c r="O11" s="362">
        <v>0.99344821160767871</v>
      </c>
      <c r="P11" s="361">
        <v>3379285.69411</v>
      </c>
      <c r="Q11" s="362">
        <v>0.99870915576406294</v>
      </c>
      <c r="R11" s="361">
        <v>5515061.4038699996</v>
      </c>
      <c r="S11" s="362">
        <v>0.99834639389170277</v>
      </c>
      <c r="T11" s="361">
        <v>18863799.104600001</v>
      </c>
      <c r="U11" s="362">
        <v>0.99825331886291468</v>
      </c>
      <c r="V11" s="361">
        <v>772402.35201999999</v>
      </c>
      <c r="W11" s="362">
        <v>1.0034852822962068</v>
      </c>
      <c r="X11" s="361">
        <v>220948.01879000003</v>
      </c>
      <c r="Y11" s="362">
        <v>0.96714353655501184</v>
      </c>
      <c r="Z11" s="361">
        <v>347399.15165999997</v>
      </c>
      <c r="AA11" s="362">
        <v>1.0027282280665264</v>
      </c>
      <c r="AB11" s="361">
        <v>594441.75251999998</v>
      </c>
      <c r="AC11" s="362">
        <v>0.98787266128671325</v>
      </c>
      <c r="AD11" s="361">
        <v>1935191.2749899998</v>
      </c>
      <c r="AE11" s="362">
        <v>0.99425812440141192</v>
      </c>
      <c r="AF11" s="361">
        <v>21300862.749230001</v>
      </c>
      <c r="AG11" s="362">
        <v>0.99744411646093911</v>
      </c>
    </row>
    <row r="12" spans="1:35" ht="18.75">
      <c r="A12" s="358" t="s">
        <v>417</v>
      </c>
      <c r="B12" s="363">
        <v>97170.737829999984</v>
      </c>
      <c r="C12" s="364">
        <v>0.68713702607387839</v>
      </c>
      <c r="D12" s="363">
        <v>44800.295810000003</v>
      </c>
      <c r="E12" s="364">
        <v>0.41485634716697045</v>
      </c>
      <c r="F12" s="363">
        <v>84896.004080000013</v>
      </c>
      <c r="G12" s="364">
        <v>0.53794546090265294</v>
      </c>
      <c r="H12" s="363">
        <v>58429.092120000016</v>
      </c>
      <c r="I12" s="364">
        <v>0.55618771234856101</v>
      </c>
      <c r="J12" s="363">
        <v>285296.12984000001</v>
      </c>
      <c r="K12" s="364">
        <v>0.55692323865221172</v>
      </c>
      <c r="L12" s="363">
        <v>4996188.3674100004</v>
      </c>
      <c r="M12" s="364">
        <v>0.71598067216757499</v>
      </c>
      <c r="N12" s="363">
        <v>1838770.3025400001</v>
      </c>
      <c r="O12" s="364">
        <v>0.61071447906440257</v>
      </c>
      <c r="P12" s="363">
        <v>2411348.8460200001</v>
      </c>
      <c r="Q12" s="364">
        <v>0.71264651416089786</v>
      </c>
      <c r="R12" s="363">
        <v>3265591.2184200003</v>
      </c>
      <c r="S12" s="364">
        <v>0.5911432308888338</v>
      </c>
      <c r="T12" s="363">
        <v>12511898.734390002</v>
      </c>
      <c r="U12" s="364">
        <v>0.66211712537989131</v>
      </c>
      <c r="V12" s="363">
        <v>664318.8824</v>
      </c>
      <c r="W12" s="364">
        <v>0.86306601668996896</v>
      </c>
      <c r="X12" s="363">
        <v>176753.86991000004</v>
      </c>
      <c r="Y12" s="364">
        <v>0.77369493413298196</v>
      </c>
      <c r="Z12" s="363">
        <v>307416.84890999994</v>
      </c>
      <c r="AA12" s="364">
        <v>0.8873238484099969</v>
      </c>
      <c r="AB12" s="363">
        <v>429867.62612999999</v>
      </c>
      <c r="AC12" s="364">
        <v>0.71437525043592465</v>
      </c>
      <c r="AD12" s="363">
        <v>1578357.2273500001</v>
      </c>
      <c r="AE12" s="364">
        <v>0.81092474774026313</v>
      </c>
      <c r="AF12" s="363">
        <v>14375552.091580002</v>
      </c>
      <c r="AG12" s="364">
        <v>0.67315629528398091</v>
      </c>
    </row>
    <row r="13" spans="1:35" ht="19.5">
      <c r="A13" s="365" t="s">
        <v>418</v>
      </c>
      <c r="B13" s="363">
        <v>27600.18259</v>
      </c>
      <c r="C13" s="364">
        <v>0.19517303055955026</v>
      </c>
      <c r="D13" s="363">
        <v>18255.012999999999</v>
      </c>
      <c r="E13" s="364">
        <v>0.1690437054876571</v>
      </c>
      <c r="F13" s="363">
        <v>27434.031350000001</v>
      </c>
      <c r="G13" s="364">
        <v>0.17383636366544022</v>
      </c>
      <c r="H13" s="363">
        <v>17187.547919999997</v>
      </c>
      <c r="I13" s="364">
        <v>0.16360861707166408</v>
      </c>
      <c r="J13" s="363">
        <v>90476.774860000005</v>
      </c>
      <c r="K13" s="364">
        <v>0.17661865411948346</v>
      </c>
      <c r="L13" s="363">
        <v>1035949.27235</v>
      </c>
      <c r="M13" s="364">
        <v>0.14845710405694071</v>
      </c>
      <c r="N13" s="363">
        <v>561350.20578999992</v>
      </c>
      <c r="O13" s="364">
        <v>0.18644237294248847</v>
      </c>
      <c r="P13" s="363">
        <v>674908.52855000016</v>
      </c>
      <c r="Q13" s="364">
        <v>0.1994614802592645</v>
      </c>
      <c r="R13" s="363">
        <v>566939.27680000011</v>
      </c>
      <c r="S13" s="364">
        <v>0.10262837366628016</v>
      </c>
      <c r="T13" s="363">
        <v>2839147.2834900003</v>
      </c>
      <c r="U13" s="364">
        <v>0.15024482516850993</v>
      </c>
      <c r="V13" s="363">
        <v>0</v>
      </c>
      <c r="W13" s="364">
        <v>0</v>
      </c>
      <c r="X13" s="363">
        <v>0</v>
      </c>
      <c r="Y13" s="364">
        <v>0</v>
      </c>
      <c r="Z13" s="363">
        <v>0</v>
      </c>
      <c r="AA13" s="364">
        <v>0</v>
      </c>
      <c r="AB13" s="363">
        <v>0</v>
      </c>
      <c r="AC13" s="364">
        <v>0</v>
      </c>
      <c r="AD13" s="363">
        <v>0</v>
      </c>
      <c r="AE13" s="364">
        <v>0</v>
      </c>
      <c r="AF13" s="363">
        <v>2929624.0583500005</v>
      </c>
      <c r="AG13" s="364">
        <v>0.13718394014576982</v>
      </c>
      <c r="AH13" s="132"/>
      <c r="AI13" s="76"/>
    </row>
    <row r="14" spans="1:35" ht="19.5">
      <c r="A14" s="365" t="s">
        <v>419</v>
      </c>
      <c r="B14" s="363">
        <v>47205.366829999992</v>
      </c>
      <c r="C14" s="364">
        <v>0.33380991132371957</v>
      </c>
      <c r="D14" s="363">
        <v>14901.70059</v>
      </c>
      <c r="E14" s="364">
        <v>0.13799161281348887</v>
      </c>
      <c r="F14" s="363">
        <v>49028.258500000011</v>
      </c>
      <c r="G14" s="364">
        <v>0.31066867518503483</v>
      </c>
      <c r="H14" s="363">
        <v>24229.198800000009</v>
      </c>
      <c r="I14" s="364">
        <v>0.23063823454476948</v>
      </c>
      <c r="J14" s="363">
        <v>135364.52472000002</v>
      </c>
      <c r="K14" s="364">
        <v>0.26424350567937505</v>
      </c>
      <c r="L14" s="363">
        <v>3698728.3500400009</v>
      </c>
      <c r="M14" s="364">
        <v>0.53004767144112475</v>
      </c>
      <c r="N14" s="363">
        <v>1153601.90607</v>
      </c>
      <c r="O14" s="364">
        <v>0.38314812140485721</v>
      </c>
      <c r="P14" s="363">
        <v>1622642.1945799999</v>
      </c>
      <c r="Q14" s="364">
        <v>0.47955330296006254</v>
      </c>
      <c r="R14" s="363">
        <v>2483380.1877099997</v>
      </c>
      <c r="S14" s="364">
        <v>0.4495459748322358</v>
      </c>
      <c r="T14" s="363">
        <v>8958352.6384000015</v>
      </c>
      <c r="U14" s="364">
        <v>0.47406703195044303</v>
      </c>
      <c r="V14" s="363">
        <v>516039.70191999996</v>
      </c>
      <c r="W14" s="364">
        <v>0.67042551670509809</v>
      </c>
      <c r="X14" s="363">
        <v>136071.21015</v>
      </c>
      <c r="Y14" s="364">
        <v>0.59561697872869723</v>
      </c>
      <c r="Z14" s="363">
        <v>286261.76058999996</v>
      </c>
      <c r="AA14" s="364">
        <v>0.82626208667470791</v>
      </c>
      <c r="AB14" s="363">
        <v>384683.06518999999</v>
      </c>
      <c r="AC14" s="364">
        <v>0.63928531559261526</v>
      </c>
      <c r="AD14" s="363">
        <v>1323055.7378499999</v>
      </c>
      <c r="AE14" s="364">
        <v>0.67975653538437164</v>
      </c>
      <c r="AF14" s="363">
        <v>10416772.900970001</v>
      </c>
      <c r="AG14" s="364">
        <v>0.48778065775565188</v>
      </c>
      <c r="AH14" s="132"/>
      <c r="AI14" s="76"/>
    </row>
    <row r="15" spans="1:35" ht="19.5">
      <c r="A15" s="365" t="s">
        <v>420</v>
      </c>
      <c r="B15" s="363">
        <v>0</v>
      </c>
      <c r="C15" s="364">
        <v>0</v>
      </c>
      <c r="D15" s="363">
        <v>0</v>
      </c>
      <c r="E15" s="364">
        <v>0</v>
      </c>
      <c r="F15" s="363">
        <v>149.70292999999998</v>
      </c>
      <c r="G15" s="364">
        <v>9.485960210970576E-4</v>
      </c>
      <c r="H15" s="363">
        <v>0</v>
      </c>
      <c r="I15" s="364">
        <v>0</v>
      </c>
      <c r="J15" s="363">
        <v>149.70292999999998</v>
      </c>
      <c r="K15" s="364">
        <v>2.9223333894533608E-4</v>
      </c>
      <c r="L15" s="363">
        <v>0</v>
      </c>
      <c r="M15" s="364">
        <v>0</v>
      </c>
      <c r="N15" s="363">
        <v>0</v>
      </c>
      <c r="O15" s="364">
        <v>0</v>
      </c>
      <c r="P15" s="363">
        <v>0</v>
      </c>
      <c r="Q15" s="364">
        <v>0</v>
      </c>
      <c r="R15" s="363">
        <v>0</v>
      </c>
      <c r="S15" s="364">
        <v>0</v>
      </c>
      <c r="T15" s="363">
        <v>0</v>
      </c>
      <c r="U15" s="364">
        <v>0</v>
      </c>
      <c r="V15" s="363">
        <v>0</v>
      </c>
      <c r="W15" s="364">
        <v>0</v>
      </c>
      <c r="X15" s="363">
        <v>0</v>
      </c>
      <c r="Y15" s="364">
        <v>0</v>
      </c>
      <c r="Z15" s="363">
        <v>167.22684000000001</v>
      </c>
      <c r="AA15" s="364">
        <v>4.8268129659244586E-4</v>
      </c>
      <c r="AB15" s="363">
        <v>0</v>
      </c>
      <c r="AC15" s="364">
        <v>0</v>
      </c>
      <c r="AD15" s="363">
        <v>167.22684000000001</v>
      </c>
      <c r="AE15" s="364">
        <v>8.5917421412947504E-5</v>
      </c>
      <c r="AF15" s="363">
        <v>316.92976999999996</v>
      </c>
      <c r="AG15" s="364">
        <v>1.4840700967816242E-5</v>
      </c>
      <c r="AI15" s="76"/>
    </row>
    <row r="16" spans="1:35" ht="19.5">
      <c r="A16" s="365" t="s">
        <v>421</v>
      </c>
      <c r="B16" s="363">
        <v>480.46213</v>
      </c>
      <c r="C16" s="364">
        <v>3.3975590442351712E-3</v>
      </c>
      <c r="D16" s="363">
        <v>2229.35698</v>
      </c>
      <c r="E16" s="364">
        <v>2.0644124699005839E-2</v>
      </c>
      <c r="F16" s="363">
        <v>3507.44533</v>
      </c>
      <c r="G16" s="364">
        <v>2.2225007114112304E-2</v>
      </c>
      <c r="H16" s="363">
        <v>238.57892000000001</v>
      </c>
      <c r="I16" s="364">
        <v>2.2710375758854141E-3</v>
      </c>
      <c r="J16" s="363">
        <v>6455.8433599999998</v>
      </c>
      <c r="K16" s="364">
        <v>1.2602376324904777E-2</v>
      </c>
      <c r="L16" s="363">
        <v>17875.339490000002</v>
      </c>
      <c r="M16" s="364">
        <v>2.5616323168992975E-3</v>
      </c>
      <c r="N16" s="363">
        <v>41848.92138</v>
      </c>
      <c r="O16" s="364">
        <v>1.3899366432386607E-2</v>
      </c>
      <c r="P16" s="363">
        <v>17116.252189999999</v>
      </c>
      <c r="Q16" s="364">
        <v>5.0585121596301635E-3</v>
      </c>
      <c r="R16" s="363">
        <v>5965.0032599999995</v>
      </c>
      <c r="S16" s="364">
        <v>1.0797956827814177E-3</v>
      </c>
      <c r="T16" s="363">
        <v>82805.516319999995</v>
      </c>
      <c r="U16" s="364">
        <v>4.3819848286255399E-3</v>
      </c>
      <c r="V16" s="363">
        <v>8187.8122699999994</v>
      </c>
      <c r="W16" s="364">
        <v>1.0637395245705502E-2</v>
      </c>
      <c r="X16" s="363">
        <v>11459.20139</v>
      </c>
      <c r="Y16" s="364">
        <v>5.0159728152865901E-2</v>
      </c>
      <c r="Z16" s="363">
        <v>13864.07036</v>
      </c>
      <c r="AA16" s="364">
        <v>4.0017065785693834E-2</v>
      </c>
      <c r="AB16" s="363">
        <v>16125.952499999999</v>
      </c>
      <c r="AC16" s="364">
        <v>2.6798904256682656E-2</v>
      </c>
      <c r="AD16" s="363">
        <v>49637.036520000001</v>
      </c>
      <c r="AE16" s="364">
        <v>2.5502402511335533E-2</v>
      </c>
      <c r="AF16" s="363">
        <v>138898.39619999999</v>
      </c>
      <c r="AG16" s="364">
        <v>6.5041209694925908E-3</v>
      </c>
      <c r="AI16" s="76"/>
    </row>
    <row r="17" spans="1:35" ht="19.5">
      <c r="A17" s="366" t="s">
        <v>422</v>
      </c>
      <c r="B17" s="363">
        <v>0</v>
      </c>
      <c r="C17" s="364">
        <v>0</v>
      </c>
      <c r="D17" s="363">
        <v>931.14137999999991</v>
      </c>
      <c r="E17" s="364">
        <v>8.6224857362791583E-3</v>
      </c>
      <c r="F17" s="363">
        <v>711.85807000000011</v>
      </c>
      <c r="G17" s="364">
        <v>4.510704852522464E-3</v>
      </c>
      <c r="H17" s="363">
        <v>0</v>
      </c>
      <c r="I17" s="364">
        <v>0</v>
      </c>
      <c r="J17" s="363">
        <v>1642.99945</v>
      </c>
      <c r="K17" s="364">
        <v>3.2072800122138609E-3</v>
      </c>
      <c r="L17" s="363">
        <v>4502.4074799999999</v>
      </c>
      <c r="M17" s="364">
        <v>6.4521921449767802E-4</v>
      </c>
      <c r="N17" s="363">
        <v>11973.848790000002</v>
      </c>
      <c r="O17" s="364">
        <v>3.9768984826867478E-3</v>
      </c>
      <c r="P17" s="363">
        <v>8172.5666700000002</v>
      </c>
      <c r="Q17" s="364">
        <v>2.415308410782606E-3</v>
      </c>
      <c r="R17" s="363">
        <v>8089.4284799999987</v>
      </c>
      <c r="S17" s="364">
        <v>1.4643629798909859E-3</v>
      </c>
      <c r="T17" s="363">
        <v>32738.251420000001</v>
      </c>
      <c r="U17" s="364">
        <v>1.7324754124323841E-3</v>
      </c>
      <c r="V17" s="363">
        <v>0</v>
      </c>
      <c r="W17" s="364">
        <v>0</v>
      </c>
      <c r="X17" s="363">
        <v>0</v>
      </c>
      <c r="Y17" s="364">
        <v>0</v>
      </c>
      <c r="Z17" s="363">
        <v>0</v>
      </c>
      <c r="AA17" s="364">
        <v>0</v>
      </c>
      <c r="AB17" s="363">
        <v>0</v>
      </c>
      <c r="AC17" s="364">
        <v>0</v>
      </c>
      <c r="AD17" s="363">
        <v>0</v>
      </c>
      <c r="AE17" s="364">
        <v>0</v>
      </c>
      <c r="AF17" s="363">
        <v>34381.250870000003</v>
      </c>
      <c r="AG17" s="364">
        <v>1.6099524606386518E-3</v>
      </c>
      <c r="AH17" s="132"/>
      <c r="AI17" s="76"/>
    </row>
    <row r="18" spans="1:35" ht="19.5">
      <c r="A18" s="366" t="s">
        <v>423</v>
      </c>
      <c r="B18" s="363">
        <v>368.40661</v>
      </c>
      <c r="C18" s="364">
        <v>2.605165176621765E-3</v>
      </c>
      <c r="D18" s="363">
        <v>539.92121999999995</v>
      </c>
      <c r="E18" s="364">
        <v>4.9997380829154446E-3</v>
      </c>
      <c r="F18" s="363">
        <v>959.89386000000002</v>
      </c>
      <c r="G18" s="364">
        <v>6.0823892776948061E-3</v>
      </c>
      <c r="H18" s="363">
        <v>2253.0042000000003</v>
      </c>
      <c r="I18" s="364">
        <v>2.1446392652073605E-2</v>
      </c>
      <c r="J18" s="363">
        <v>4121.2258899999997</v>
      </c>
      <c r="K18" s="364">
        <v>8.044996864007033E-3</v>
      </c>
      <c r="L18" s="363">
        <v>2777.4607700000001</v>
      </c>
      <c r="M18" s="364">
        <v>3.980250708710879E-4</v>
      </c>
      <c r="N18" s="363">
        <v>5811.0947300000007</v>
      </c>
      <c r="O18" s="364">
        <v>1.9300505810451241E-3</v>
      </c>
      <c r="P18" s="363">
        <v>8426.7328900000011</v>
      </c>
      <c r="Q18" s="364">
        <v>2.4904243240190557E-3</v>
      </c>
      <c r="R18" s="363">
        <v>5082.6322300000002</v>
      </c>
      <c r="S18" s="364">
        <v>9.2006728243090527E-4</v>
      </c>
      <c r="T18" s="363">
        <v>22097.920620000001</v>
      </c>
      <c r="U18" s="364">
        <v>1.1693997840289232E-3</v>
      </c>
      <c r="V18" s="363">
        <v>0</v>
      </c>
      <c r="W18" s="364">
        <v>0</v>
      </c>
      <c r="X18" s="363">
        <v>0</v>
      </c>
      <c r="Y18" s="364">
        <v>0</v>
      </c>
      <c r="Z18" s="363">
        <v>0</v>
      </c>
      <c r="AA18" s="364">
        <v>0</v>
      </c>
      <c r="AB18" s="363">
        <v>0</v>
      </c>
      <c r="AC18" s="364">
        <v>0</v>
      </c>
      <c r="AD18" s="363">
        <v>0</v>
      </c>
      <c r="AE18" s="364">
        <v>0</v>
      </c>
      <c r="AF18" s="363">
        <v>26219.146509999999</v>
      </c>
      <c r="AG18" s="364">
        <v>1.2277499617226646E-3</v>
      </c>
    </row>
    <row r="19" spans="1:35" ht="19.5">
      <c r="A19" s="367" t="s">
        <v>424</v>
      </c>
      <c r="B19" s="363">
        <v>0</v>
      </c>
      <c r="C19" s="364">
        <v>0</v>
      </c>
      <c r="D19" s="363">
        <v>0</v>
      </c>
      <c r="E19" s="364">
        <v>0</v>
      </c>
      <c r="F19" s="363">
        <v>0</v>
      </c>
      <c r="G19" s="364">
        <v>0</v>
      </c>
      <c r="H19" s="363">
        <v>0</v>
      </c>
      <c r="I19" s="364">
        <v>0</v>
      </c>
      <c r="J19" s="363">
        <v>0</v>
      </c>
      <c r="K19" s="364">
        <v>0</v>
      </c>
      <c r="L19" s="363">
        <v>0</v>
      </c>
      <c r="M19" s="364">
        <v>0</v>
      </c>
      <c r="N19" s="363">
        <v>0</v>
      </c>
      <c r="O19" s="364">
        <v>0</v>
      </c>
      <c r="P19" s="363">
        <v>0</v>
      </c>
      <c r="Q19" s="364">
        <v>0</v>
      </c>
      <c r="R19" s="363">
        <v>0</v>
      </c>
      <c r="S19" s="364">
        <v>0</v>
      </c>
      <c r="T19" s="363">
        <v>0</v>
      </c>
      <c r="U19" s="364">
        <v>0</v>
      </c>
      <c r="V19" s="363">
        <v>0</v>
      </c>
      <c r="W19" s="364">
        <v>0</v>
      </c>
      <c r="X19" s="363">
        <v>0</v>
      </c>
      <c r="Y19" s="364">
        <v>0</v>
      </c>
      <c r="Z19" s="363">
        <v>0</v>
      </c>
      <c r="AA19" s="364">
        <v>0</v>
      </c>
      <c r="AB19" s="363">
        <v>0</v>
      </c>
      <c r="AC19" s="364">
        <v>0</v>
      </c>
      <c r="AD19" s="363">
        <v>0</v>
      </c>
      <c r="AE19" s="364">
        <v>0</v>
      </c>
      <c r="AF19" s="363">
        <v>0</v>
      </c>
      <c r="AG19" s="364">
        <v>0</v>
      </c>
    </row>
    <row r="20" spans="1:35" ht="17.25" customHeight="1">
      <c r="A20" s="358" t="s">
        <v>425</v>
      </c>
      <c r="B20" s="363">
        <v>21516.319670000001</v>
      </c>
      <c r="C20" s="364">
        <v>0.15215135996975165</v>
      </c>
      <c r="D20" s="363">
        <v>7943.1626400000005</v>
      </c>
      <c r="E20" s="364">
        <v>7.3554680347624024E-2</v>
      </c>
      <c r="F20" s="363">
        <v>3104.8140400000002</v>
      </c>
      <c r="G20" s="364">
        <v>1.9673724786751206E-2</v>
      </c>
      <c r="H20" s="363">
        <v>14520.762280000001</v>
      </c>
      <c r="I20" s="364">
        <v>0.13822343050416841</v>
      </c>
      <c r="J20" s="363">
        <v>47085.05863</v>
      </c>
      <c r="K20" s="364">
        <v>9.1914192313282128E-2</v>
      </c>
      <c r="L20" s="363">
        <v>236355.53727999999</v>
      </c>
      <c r="M20" s="364">
        <v>3.3871020067241513E-2</v>
      </c>
      <c r="N20" s="363">
        <v>64184.325779999999</v>
      </c>
      <c r="O20" s="364">
        <v>2.1317669220938432E-2</v>
      </c>
      <c r="P20" s="363">
        <v>80082.57114</v>
      </c>
      <c r="Q20" s="364">
        <v>2.3667486047139016E-2</v>
      </c>
      <c r="R20" s="363">
        <v>196134.68993999998</v>
      </c>
      <c r="S20" s="364">
        <v>3.5504656445214409E-2</v>
      </c>
      <c r="T20" s="363">
        <v>576757.12413999997</v>
      </c>
      <c r="U20" s="364">
        <v>3.0521408235851418E-2</v>
      </c>
      <c r="V20" s="363">
        <v>140091.36821000002</v>
      </c>
      <c r="W20" s="364">
        <v>0.18200310473916534</v>
      </c>
      <c r="X20" s="363">
        <v>29223.458370000004</v>
      </c>
      <c r="Y20" s="364">
        <v>0.12791822725141877</v>
      </c>
      <c r="Z20" s="363">
        <v>7123.7911199999999</v>
      </c>
      <c r="AA20" s="364">
        <v>2.0562014653002784E-2</v>
      </c>
      <c r="AB20" s="363">
        <v>29058.60844</v>
      </c>
      <c r="AC20" s="364">
        <v>4.8291030586626781E-2</v>
      </c>
      <c r="AD20" s="363">
        <v>205497.22614000004</v>
      </c>
      <c r="AE20" s="364">
        <v>0.10557989242314304</v>
      </c>
      <c r="AF20" s="363">
        <v>829339.40891</v>
      </c>
      <c r="AG20" s="364">
        <v>3.8835033289737302E-2</v>
      </c>
    </row>
    <row r="21" spans="1:35" ht="19.5">
      <c r="A21" s="365" t="s">
        <v>426</v>
      </c>
      <c r="B21" s="363">
        <v>43860.069609999999</v>
      </c>
      <c r="C21" s="364">
        <v>0.3101538433096479</v>
      </c>
      <c r="D21" s="363">
        <v>58242.057520000002</v>
      </c>
      <c r="E21" s="364">
        <v>0.53932874320089863</v>
      </c>
      <c r="F21" s="363">
        <v>71337.065719999999</v>
      </c>
      <c r="G21" s="364">
        <v>0.45202893957206652</v>
      </c>
      <c r="H21" s="363">
        <v>43137.046950000004</v>
      </c>
      <c r="I21" s="364">
        <v>0.41062242437925062</v>
      </c>
      <c r="J21" s="363">
        <v>216576.23979999998</v>
      </c>
      <c r="K21" s="364">
        <v>0.42277594495297982</v>
      </c>
      <c r="L21" s="363">
        <v>1982139.0937199998</v>
      </c>
      <c r="M21" s="364">
        <v>0.28405119588935068</v>
      </c>
      <c r="N21" s="363">
        <v>1152354.2429499999</v>
      </c>
      <c r="O21" s="364">
        <v>0.38273373254327608</v>
      </c>
      <c r="P21" s="363">
        <v>967936.84808999998</v>
      </c>
      <c r="Q21" s="364">
        <v>0.28606264160316508</v>
      </c>
      <c r="R21" s="363">
        <v>2249470.1854499998</v>
      </c>
      <c r="S21" s="364">
        <v>0.40720316300286902</v>
      </c>
      <c r="T21" s="363">
        <v>6351900.3702099994</v>
      </c>
      <c r="U21" s="364">
        <v>0.33613619348302332</v>
      </c>
      <c r="V21" s="363">
        <v>108083.46962</v>
      </c>
      <c r="W21" s="364">
        <v>0.14041926560623785</v>
      </c>
      <c r="X21" s="363">
        <v>44194.148879999993</v>
      </c>
      <c r="Y21" s="364">
        <v>0.19344860242202994</v>
      </c>
      <c r="Z21" s="363">
        <v>39982.302750000003</v>
      </c>
      <c r="AA21" s="364">
        <v>0.1154043796565295</v>
      </c>
      <c r="AB21" s="363">
        <v>164574.12638999999</v>
      </c>
      <c r="AC21" s="364">
        <v>0.27349741085078849</v>
      </c>
      <c r="AD21" s="363">
        <v>356834.04764</v>
      </c>
      <c r="AE21" s="364">
        <v>0.18333337666114882</v>
      </c>
      <c r="AF21" s="363">
        <v>6925310.6576499995</v>
      </c>
      <c r="AG21" s="364">
        <v>0.3242878211769582</v>
      </c>
    </row>
    <row r="22" spans="1:35" ht="19.5">
      <c r="A22" s="365" t="s">
        <v>427</v>
      </c>
      <c r="B22" s="363">
        <v>17605.962790000001</v>
      </c>
      <c r="C22" s="364">
        <v>0.12449950656804605</v>
      </c>
      <c r="D22" s="363">
        <v>19833.558940000003</v>
      </c>
      <c r="E22" s="364">
        <v>0.18366123848969315</v>
      </c>
      <c r="F22" s="363">
        <v>20976.396769999999</v>
      </c>
      <c r="G22" s="364">
        <v>0.13291741526351669</v>
      </c>
      <c r="H22" s="363">
        <v>11084.480300000001</v>
      </c>
      <c r="I22" s="364">
        <v>0.10551339267719724</v>
      </c>
      <c r="J22" s="363">
        <v>69500.39880000001</v>
      </c>
      <c r="K22" s="364">
        <v>0.13567091572193296</v>
      </c>
      <c r="L22" s="363">
        <v>640535.45060999994</v>
      </c>
      <c r="M22" s="364">
        <v>9.1792176104971382E-2</v>
      </c>
      <c r="N22" s="363">
        <v>422820.03516000003</v>
      </c>
      <c r="O22" s="364">
        <v>0.140432068733128</v>
      </c>
      <c r="P22" s="363">
        <v>465752.01955999999</v>
      </c>
      <c r="Q22" s="364">
        <v>0.13764767124038069</v>
      </c>
      <c r="R22" s="363">
        <v>411937.01637000008</v>
      </c>
      <c r="S22" s="364">
        <v>7.4569584033083045E-2</v>
      </c>
      <c r="T22" s="363">
        <v>1941044.5216999999</v>
      </c>
      <c r="U22" s="364">
        <v>0.10271812825737739</v>
      </c>
      <c r="V22" s="363">
        <v>0</v>
      </c>
      <c r="W22" s="364">
        <v>0</v>
      </c>
      <c r="X22" s="363">
        <v>0</v>
      </c>
      <c r="Y22" s="364">
        <v>0</v>
      </c>
      <c r="Z22" s="363">
        <v>0</v>
      </c>
      <c r="AA22" s="364">
        <v>0</v>
      </c>
      <c r="AB22" s="363">
        <v>0</v>
      </c>
      <c r="AC22" s="364">
        <v>0</v>
      </c>
      <c r="AD22" s="363">
        <v>0</v>
      </c>
      <c r="AE22" s="364">
        <v>0</v>
      </c>
      <c r="AF22" s="363">
        <v>2010544.9205</v>
      </c>
      <c r="AG22" s="364">
        <v>9.4146712527202414E-2</v>
      </c>
    </row>
    <row r="23" spans="1:35" ht="19.5">
      <c r="A23" s="365" t="s">
        <v>428</v>
      </c>
      <c r="B23" s="363">
        <v>10646.053649999998</v>
      </c>
      <c r="C23" s="364">
        <v>7.5282927842763275E-2</v>
      </c>
      <c r="D23" s="363">
        <v>13482.423919999999</v>
      </c>
      <c r="E23" s="364">
        <v>0.12484893318850135</v>
      </c>
      <c r="F23" s="363">
        <v>11739.035330000001</v>
      </c>
      <c r="G23" s="364">
        <v>7.4384664385364965E-2</v>
      </c>
      <c r="H23" s="363">
        <v>15277.4856</v>
      </c>
      <c r="I23" s="364">
        <v>0.14542669512733278</v>
      </c>
      <c r="J23" s="363">
        <v>51144.998499999994</v>
      </c>
      <c r="K23" s="364">
        <v>9.9839553454359284E-2</v>
      </c>
      <c r="L23" s="363">
        <v>707542.54094999994</v>
      </c>
      <c r="M23" s="364">
        <v>0.10139465264380074</v>
      </c>
      <c r="N23" s="363">
        <v>284409.27189999999</v>
      </c>
      <c r="O23" s="364">
        <v>9.4461423533740194E-2</v>
      </c>
      <c r="P23" s="363">
        <v>165843.59966000001</v>
      </c>
      <c r="Q23" s="364">
        <v>4.9013175090226742E-2</v>
      </c>
      <c r="R23" s="363">
        <v>1013505.01695</v>
      </c>
      <c r="S23" s="364">
        <v>0.1834665119327894</v>
      </c>
      <c r="T23" s="363">
        <v>2171300.4294599998</v>
      </c>
      <c r="U23" s="364">
        <v>0.11490303983508618</v>
      </c>
      <c r="V23" s="363">
        <v>63474.67151</v>
      </c>
      <c r="W23" s="364">
        <v>8.2464661704217665E-2</v>
      </c>
      <c r="X23" s="363">
        <v>27101.875079999998</v>
      </c>
      <c r="Y23" s="364">
        <v>0.11863153811329698</v>
      </c>
      <c r="Z23" s="363">
        <v>30188.589880000003</v>
      </c>
      <c r="AA23" s="364">
        <v>8.7135938857518275E-2</v>
      </c>
      <c r="AB23" s="363">
        <v>109380.55967999999</v>
      </c>
      <c r="AC23" s="364">
        <v>0.18177401591668357</v>
      </c>
      <c r="AD23" s="363">
        <v>230145.69614999997</v>
      </c>
      <c r="AE23" s="364">
        <v>0.11824372667985426</v>
      </c>
      <c r="AF23" s="363">
        <v>2452591.1241100002</v>
      </c>
      <c r="AG23" s="364">
        <v>0.11484617386759471</v>
      </c>
    </row>
    <row r="24" spans="1:35" ht="19.5">
      <c r="A24" s="365" t="s">
        <v>420</v>
      </c>
      <c r="B24" s="363">
        <v>0</v>
      </c>
      <c r="C24" s="364">
        <v>0</v>
      </c>
      <c r="D24" s="363">
        <v>0</v>
      </c>
      <c r="E24" s="364">
        <v>0</v>
      </c>
      <c r="F24" s="363">
        <v>0</v>
      </c>
      <c r="G24" s="364">
        <v>0</v>
      </c>
      <c r="H24" s="363">
        <v>0</v>
      </c>
      <c r="I24" s="364">
        <v>0</v>
      </c>
      <c r="J24" s="363">
        <v>0</v>
      </c>
      <c r="K24" s="364">
        <v>0</v>
      </c>
      <c r="L24" s="363">
        <v>0</v>
      </c>
      <c r="M24" s="364">
        <v>0</v>
      </c>
      <c r="N24" s="363">
        <v>0</v>
      </c>
      <c r="O24" s="364">
        <v>0</v>
      </c>
      <c r="P24" s="363">
        <v>0</v>
      </c>
      <c r="Q24" s="364">
        <v>0</v>
      </c>
      <c r="R24" s="363">
        <v>0</v>
      </c>
      <c r="S24" s="364">
        <v>0</v>
      </c>
      <c r="T24" s="363">
        <v>0</v>
      </c>
      <c r="U24" s="364">
        <v>0</v>
      </c>
      <c r="V24" s="363">
        <v>0</v>
      </c>
      <c r="W24" s="364">
        <v>0</v>
      </c>
      <c r="X24" s="363">
        <v>0</v>
      </c>
      <c r="Y24" s="364">
        <v>0</v>
      </c>
      <c r="Z24" s="363">
        <v>0</v>
      </c>
      <c r="AA24" s="364">
        <v>0</v>
      </c>
      <c r="AB24" s="363">
        <v>0</v>
      </c>
      <c r="AC24" s="364">
        <v>0</v>
      </c>
      <c r="AD24" s="363">
        <v>0</v>
      </c>
      <c r="AE24" s="364">
        <v>0</v>
      </c>
      <c r="AF24" s="363">
        <v>0</v>
      </c>
      <c r="AG24" s="364">
        <v>0</v>
      </c>
    </row>
    <row r="25" spans="1:35" ht="19.5">
      <c r="A25" s="365" t="s">
        <v>429</v>
      </c>
      <c r="B25" s="363">
        <v>0</v>
      </c>
      <c r="C25" s="364">
        <v>0</v>
      </c>
      <c r="D25" s="363">
        <v>5791.1102300000002</v>
      </c>
      <c r="E25" s="364">
        <v>5.3626405643571892E-2</v>
      </c>
      <c r="F25" s="363">
        <v>2507.29268</v>
      </c>
      <c r="G25" s="364">
        <v>1.5887517097853587E-2</v>
      </c>
      <c r="H25" s="363">
        <v>0</v>
      </c>
      <c r="I25" s="364">
        <v>0</v>
      </c>
      <c r="J25" s="363">
        <v>8298.4029100000007</v>
      </c>
      <c r="K25" s="364">
        <v>1.6199215274564055E-2</v>
      </c>
      <c r="L25" s="363">
        <v>0</v>
      </c>
      <c r="M25" s="364">
        <v>0</v>
      </c>
      <c r="N25" s="363">
        <v>95769.661919999984</v>
      </c>
      <c r="O25" s="364">
        <v>3.1808170443504549E-2</v>
      </c>
      <c r="P25" s="363">
        <v>31977.565409999996</v>
      </c>
      <c r="Q25" s="364">
        <v>9.4506029512909338E-3</v>
      </c>
      <c r="R25" s="363">
        <v>0</v>
      </c>
      <c r="S25" s="364">
        <v>0</v>
      </c>
      <c r="T25" s="363">
        <v>127747.22732999998</v>
      </c>
      <c r="U25" s="364">
        <v>6.7602550764342337E-3</v>
      </c>
      <c r="V25" s="363">
        <v>0</v>
      </c>
      <c r="W25" s="364">
        <v>0</v>
      </c>
      <c r="X25" s="363">
        <v>11437.112139999999</v>
      </c>
      <c r="Y25" s="364">
        <v>5.0063038101143126E-2</v>
      </c>
      <c r="Z25" s="363">
        <v>9793.7128700000012</v>
      </c>
      <c r="AA25" s="364">
        <v>2.8268440799011238E-2</v>
      </c>
      <c r="AB25" s="363">
        <v>0</v>
      </c>
      <c r="AC25" s="364">
        <v>0</v>
      </c>
      <c r="AD25" s="363">
        <v>21230.82501</v>
      </c>
      <c r="AE25" s="364">
        <v>1.0907924465526679E-2</v>
      </c>
      <c r="AF25" s="363">
        <v>157276.45524999997</v>
      </c>
      <c r="AG25" s="364">
        <v>7.36470051911937E-3</v>
      </c>
    </row>
    <row r="26" spans="1:35" ht="19.5">
      <c r="A26" s="366" t="s">
        <v>422</v>
      </c>
      <c r="B26" s="363">
        <v>1818.2106200000001</v>
      </c>
      <c r="C26" s="364">
        <v>1.2857367002692676E-2</v>
      </c>
      <c r="D26" s="363">
        <v>1511.50549</v>
      </c>
      <c r="E26" s="364">
        <v>1.3996730043114011E-2</v>
      </c>
      <c r="F26" s="363">
        <v>3505.1751800000002</v>
      </c>
      <c r="G26" s="364">
        <v>2.2210622257000334E-2</v>
      </c>
      <c r="H26" s="363">
        <v>0</v>
      </c>
      <c r="I26" s="364">
        <v>0</v>
      </c>
      <c r="J26" s="363">
        <v>6834.8912900000005</v>
      </c>
      <c r="K26" s="364">
        <v>1.3342311356264675E-2</v>
      </c>
      <c r="L26" s="363">
        <v>89338.056840000005</v>
      </c>
      <c r="M26" s="364">
        <v>1.280262417719991E-2</v>
      </c>
      <c r="N26" s="363">
        <v>87398.199639999992</v>
      </c>
      <c r="O26" s="364">
        <v>2.9027739838183592E-2</v>
      </c>
      <c r="P26" s="363">
        <v>97792.257859999983</v>
      </c>
      <c r="Q26" s="364">
        <v>2.8901380980557893E-2</v>
      </c>
      <c r="R26" s="363">
        <v>62133.538540000001</v>
      </c>
      <c r="S26" s="364">
        <v>1.1247525566553477E-2</v>
      </c>
      <c r="T26" s="363">
        <v>336662.05287999997</v>
      </c>
      <c r="U26" s="364">
        <v>1.7815817999286755E-2</v>
      </c>
      <c r="V26" s="363">
        <v>0</v>
      </c>
      <c r="W26" s="364">
        <v>0</v>
      </c>
      <c r="X26" s="363">
        <v>0</v>
      </c>
      <c r="Y26" s="364">
        <v>0</v>
      </c>
      <c r="Z26" s="363">
        <v>0</v>
      </c>
      <c r="AA26" s="364">
        <v>0</v>
      </c>
      <c r="AB26" s="363">
        <v>0</v>
      </c>
      <c r="AC26" s="364">
        <v>0</v>
      </c>
      <c r="AD26" s="363">
        <v>0</v>
      </c>
      <c r="AE26" s="364">
        <v>0</v>
      </c>
      <c r="AF26" s="363">
        <v>343496.94416999997</v>
      </c>
      <c r="AG26" s="364">
        <v>1.608474783478258E-2</v>
      </c>
    </row>
    <row r="27" spans="1:35" ht="39">
      <c r="A27" s="366" t="s">
        <v>430</v>
      </c>
      <c r="B27" s="363">
        <v>11040.145049999999</v>
      </c>
      <c r="C27" s="364">
        <v>7.8069721466488218E-2</v>
      </c>
      <c r="D27" s="363">
        <v>16828.882939999996</v>
      </c>
      <c r="E27" s="364">
        <v>0.15583756261338277</v>
      </c>
      <c r="F27" s="363">
        <v>27148.985760000003</v>
      </c>
      <c r="G27" s="364">
        <v>0.17203016580074071</v>
      </c>
      <c r="H27" s="363">
        <v>13811.23105</v>
      </c>
      <c r="I27" s="364">
        <v>0.13146938834237895</v>
      </c>
      <c r="J27" s="363">
        <v>68829.2448</v>
      </c>
      <c r="K27" s="364">
        <v>0.13436076384737367</v>
      </c>
      <c r="L27" s="363">
        <v>509726.89531999995</v>
      </c>
      <c r="M27" s="364">
        <v>7.3046606391723251E-2</v>
      </c>
      <c r="N27" s="363">
        <v>246065.55432999998</v>
      </c>
      <c r="O27" s="364">
        <v>8.1726247493096191E-2</v>
      </c>
      <c r="P27" s="363">
        <v>206571.40560000003</v>
      </c>
      <c r="Q27" s="364">
        <v>6.1049811340708846E-2</v>
      </c>
      <c r="R27" s="363">
        <v>707260.97858999996</v>
      </c>
      <c r="S27" s="364">
        <v>0.12802966201249699</v>
      </c>
      <c r="T27" s="363">
        <v>1669624.83384</v>
      </c>
      <c r="U27" s="364">
        <v>8.8354870744477426E-2</v>
      </c>
      <c r="V27" s="363">
        <v>4650.3781099999997</v>
      </c>
      <c r="W27" s="364">
        <v>6.0416517094922274E-3</v>
      </c>
      <c r="X27" s="363">
        <v>4969.83986</v>
      </c>
      <c r="Y27" s="364">
        <v>2.1754205014532617E-2</v>
      </c>
      <c r="Z27" s="363">
        <v>0</v>
      </c>
      <c r="AA27" s="364">
        <v>0</v>
      </c>
      <c r="AB27" s="363">
        <v>25512.276710000002</v>
      </c>
      <c r="AC27" s="364">
        <v>4.2397561379477262E-2</v>
      </c>
      <c r="AD27" s="363">
        <v>35132.494680000003</v>
      </c>
      <c r="AE27" s="364">
        <v>1.805029234965928E-2</v>
      </c>
      <c r="AF27" s="363">
        <v>1773586.57332</v>
      </c>
      <c r="AG27" s="364">
        <v>8.3050790637862804E-2</v>
      </c>
    </row>
    <row r="28" spans="1:35" ht="19.5" customHeight="1">
      <c r="A28" s="367" t="s">
        <v>424</v>
      </c>
      <c r="B28" s="363">
        <v>2749.6975000000002</v>
      </c>
      <c r="C28" s="364">
        <v>1.9444320429657672E-2</v>
      </c>
      <c r="D28" s="363">
        <v>794.57600000000002</v>
      </c>
      <c r="E28" s="364">
        <v>7.3578732226353737E-3</v>
      </c>
      <c r="F28" s="363">
        <v>5460.18</v>
      </c>
      <c r="G28" s="364">
        <v>3.4598554767590273E-2</v>
      </c>
      <c r="H28" s="363">
        <v>2963.85</v>
      </c>
      <c r="I28" s="364">
        <v>2.8212948232341665E-2</v>
      </c>
      <c r="J28" s="363">
        <v>11968.3035</v>
      </c>
      <c r="K28" s="364">
        <v>2.3363185298485155E-2</v>
      </c>
      <c r="L28" s="363">
        <v>34996.15</v>
      </c>
      <c r="M28" s="364">
        <v>5.0151365716554199E-3</v>
      </c>
      <c r="N28" s="363">
        <v>15891.52</v>
      </c>
      <c r="O28" s="364">
        <v>5.2780825016236158E-3</v>
      </c>
      <c r="P28" s="363">
        <v>0</v>
      </c>
      <c r="Q28" s="364">
        <v>0</v>
      </c>
      <c r="R28" s="363">
        <v>54633.635000000002</v>
      </c>
      <c r="S28" s="364">
        <v>9.8898794579461418E-3</v>
      </c>
      <c r="T28" s="363">
        <v>105521.30499999999</v>
      </c>
      <c r="U28" s="364">
        <v>5.5840815703613539E-3</v>
      </c>
      <c r="V28" s="363">
        <v>39958.42</v>
      </c>
      <c r="W28" s="364">
        <v>5.1912952192527943E-2</v>
      </c>
      <c r="X28" s="363">
        <v>685.32180000000005</v>
      </c>
      <c r="Y28" s="364">
        <v>2.9998211930572184E-3</v>
      </c>
      <c r="Z28" s="363">
        <v>0</v>
      </c>
      <c r="AA28" s="364">
        <v>0</v>
      </c>
      <c r="AB28" s="363">
        <v>29681.29</v>
      </c>
      <c r="AC28" s="364">
        <v>4.9325833554627697E-2</v>
      </c>
      <c r="AD28" s="363">
        <v>70325.031799999997</v>
      </c>
      <c r="AE28" s="364">
        <v>3.613143316610859E-2</v>
      </c>
      <c r="AF28" s="363">
        <v>187814.64029999997</v>
      </c>
      <c r="AG28" s="364">
        <v>8.7946957903963056E-3</v>
      </c>
    </row>
    <row r="29" spans="1:35" ht="19.5">
      <c r="A29" s="365" t="s">
        <v>425</v>
      </c>
      <c r="B29" s="363">
        <v>0</v>
      </c>
      <c r="C29" s="364">
        <v>0</v>
      </c>
      <c r="D29" s="363">
        <v>0</v>
      </c>
      <c r="E29" s="364">
        <v>0</v>
      </c>
      <c r="F29" s="363">
        <v>0</v>
      </c>
      <c r="G29" s="364">
        <v>0</v>
      </c>
      <c r="H29" s="363">
        <v>0</v>
      </c>
      <c r="I29" s="364">
        <v>0</v>
      </c>
      <c r="J29" s="363">
        <v>0</v>
      </c>
      <c r="K29" s="364">
        <v>0</v>
      </c>
      <c r="L29" s="363">
        <v>0</v>
      </c>
      <c r="M29" s="364">
        <v>0</v>
      </c>
      <c r="N29" s="363">
        <v>0</v>
      </c>
      <c r="O29" s="364">
        <v>0</v>
      </c>
      <c r="P29" s="363">
        <v>0</v>
      </c>
      <c r="Q29" s="364">
        <v>0</v>
      </c>
      <c r="R29" s="363">
        <v>0</v>
      </c>
      <c r="S29" s="364">
        <v>0</v>
      </c>
      <c r="T29" s="363">
        <v>0</v>
      </c>
      <c r="U29" s="364">
        <v>0</v>
      </c>
      <c r="V29" s="363">
        <v>0</v>
      </c>
      <c r="W29" s="364">
        <v>0</v>
      </c>
      <c r="X29" s="363">
        <v>0</v>
      </c>
      <c r="Y29" s="364">
        <v>0</v>
      </c>
      <c r="Z29" s="363">
        <v>0</v>
      </c>
      <c r="AA29" s="364">
        <v>0</v>
      </c>
      <c r="AB29" s="363">
        <v>0</v>
      </c>
      <c r="AC29" s="364">
        <v>0</v>
      </c>
      <c r="AD29" s="363">
        <v>0</v>
      </c>
      <c r="AE29" s="364">
        <v>0</v>
      </c>
      <c r="AF29" s="363">
        <v>0</v>
      </c>
      <c r="AG29" s="364">
        <v>0</v>
      </c>
    </row>
    <row r="30" spans="1:35" ht="19.5">
      <c r="A30" s="365" t="s">
        <v>431</v>
      </c>
      <c r="B30" s="363">
        <v>0</v>
      </c>
      <c r="C30" s="364">
        <v>0</v>
      </c>
      <c r="D30" s="363">
        <v>0</v>
      </c>
      <c r="E30" s="364">
        <v>0</v>
      </c>
      <c r="F30" s="363">
        <v>0</v>
      </c>
      <c r="G30" s="364">
        <v>0</v>
      </c>
      <c r="H30" s="363">
        <v>0</v>
      </c>
      <c r="I30" s="364">
        <v>0</v>
      </c>
      <c r="J30" s="363">
        <v>0</v>
      </c>
      <c r="K30" s="364">
        <v>0</v>
      </c>
      <c r="L30" s="363">
        <v>2.6800000000000001E-3</v>
      </c>
      <c r="M30" s="364">
        <v>3.8405841819847399E-10</v>
      </c>
      <c r="N30" s="363">
        <v>0</v>
      </c>
      <c r="O30" s="364">
        <v>0</v>
      </c>
      <c r="P30" s="363">
        <v>0</v>
      </c>
      <c r="Q30" s="364">
        <v>0</v>
      </c>
      <c r="R30" s="363">
        <v>0</v>
      </c>
      <c r="S30" s="364">
        <v>0</v>
      </c>
      <c r="T30" s="363">
        <v>2.6800000000000001E-3</v>
      </c>
      <c r="U30" s="364">
        <v>1.4182291062992851E-10</v>
      </c>
      <c r="V30" s="363">
        <v>0</v>
      </c>
      <c r="W30" s="364">
        <v>0</v>
      </c>
      <c r="X30" s="363">
        <v>0</v>
      </c>
      <c r="Y30" s="364">
        <v>0</v>
      </c>
      <c r="Z30" s="363">
        <v>0</v>
      </c>
      <c r="AA30" s="364">
        <v>0</v>
      </c>
      <c r="AB30" s="363">
        <v>0</v>
      </c>
      <c r="AC30" s="364">
        <v>0</v>
      </c>
      <c r="AD30" s="363">
        <v>0</v>
      </c>
      <c r="AE30" s="364">
        <v>0</v>
      </c>
      <c r="AF30" s="363">
        <v>2.6800000000000001E-3</v>
      </c>
      <c r="AG30" s="364">
        <v>1.254949277682167E-10</v>
      </c>
    </row>
    <row r="31" spans="1:35" ht="18">
      <c r="A31" s="358" t="s">
        <v>432</v>
      </c>
      <c r="B31" s="361">
        <v>141539.70151999994</v>
      </c>
      <c r="C31" s="362">
        <v>1.0008894832515154</v>
      </c>
      <c r="D31" s="361">
        <v>108246.67966999997</v>
      </c>
      <c r="E31" s="362">
        <v>1.002377803738197</v>
      </c>
      <c r="F31" s="361">
        <v>157868.55077999999</v>
      </c>
      <c r="G31" s="362">
        <v>1.0003376629052405</v>
      </c>
      <c r="H31" s="361">
        <v>105800.97683000003</v>
      </c>
      <c r="I31" s="362">
        <v>1.0071216432127033</v>
      </c>
      <c r="J31" s="361">
        <v>513455.90879999998</v>
      </c>
      <c r="K31" s="362">
        <v>1.0023112749352063</v>
      </c>
      <c r="L31" s="361">
        <v>6983042.7056099987</v>
      </c>
      <c r="M31" s="362">
        <v>1.0007075879585701</v>
      </c>
      <c r="N31" s="361">
        <v>3013041.3024499989</v>
      </c>
      <c r="O31" s="362">
        <v>1.0007274681799203</v>
      </c>
      <c r="P31" s="361">
        <v>3385323.3063699999</v>
      </c>
      <c r="Q31" s="362">
        <v>1.0004935028684008</v>
      </c>
      <c r="R31" s="361">
        <v>5559115.6923799999</v>
      </c>
      <c r="S31" s="362">
        <v>1.0063211809065058</v>
      </c>
      <c r="T31" s="361">
        <v>18940523.006809995</v>
      </c>
      <c r="U31" s="362">
        <v>1.002313470775716</v>
      </c>
      <c r="V31" s="361">
        <v>773132.98830999993</v>
      </c>
      <c r="W31" s="362">
        <v>1.0044345061842608</v>
      </c>
      <c r="X31" s="361">
        <v>229774.13262000005</v>
      </c>
      <c r="Y31" s="362">
        <v>1.0057775962326252</v>
      </c>
      <c r="Z31" s="361">
        <v>348116.31275999994</v>
      </c>
      <c r="AA31" s="362">
        <v>1.004798232197524</v>
      </c>
      <c r="AB31" s="361">
        <v>604464.06080999994</v>
      </c>
      <c r="AC31" s="362">
        <v>1.0045282281621994</v>
      </c>
      <c r="AD31" s="361">
        <v>1955487.4944999998</v>
      </c>
      <c r="AE31" s="362">
        <v>1.0046858694017382</v>
      </c>
      <c r="AF31" s="361">
        <v>21409466.410109993</v>
      </c>
      <c r="AG31" s="362">
        <v>1.002529642049558</v>
      </c>
    </row>
    <row r="32" spans="1:35" ht="18">
      <c r="A32" s="358" t="s">
        <v>550</v>
      </c>
      <c r="B32" s="361">
        <v>125.78531000000002</v>
      </c>
      <c r="C32" s="362">
        <v>8.8948325151542084E-4</v>
      </c>
      <c r="D32" s="361">
        <v>256.77879000000001</v>
      </c>
      <c r="E32" s="362">
        <v>2.3778037381971162E-3</v>
      </c>
      <c r="F32" s="361">
        <v>53.288359999999997</v>
      </c>
      <c r="G32" s="362">
        <v>3.3766290524031562E-4</v>
      </c>
      <c r="H32" s="361">
        <v>748.14875999999992</v>
      </c>
      <c r="I32" s="362">
        <v>7.1216432127032764E-3</v>
      </c>
      <c r="J32" s="361">
        <v>1184.0012200000001</v>
      </c>
      <c r="K32" s="362">
        <v>2.3112749352063545E-3</v>
      </c>
      <c r="L32" s="361">
        <v>4937.623129999999</v>
      </c>
      <c r="M32" s="362">
        <v>7.0758795857014836E-4</v>
      </c>
      <c r="N32" s="361">
        <v>2190.2982999999999</v>
      </c>
      <c r="O32" s="362">
        <v>7.2746817992023116E-4</v>
      </c>
      <c r="P32" s="361">
        <v>1669.8426899999999</v>
      </c>
      <c r="Q32" s="362">
        <v>4.9350286840068702E-4</v>
      </c>
      <c r="R32" s="361">
        <v>34919.443850000011</v>
      </c>
      <c r="S32" s="362">
        <v>6.3211809065060161E-3</v>
      </c>
      <c r="T32" s="361">
        <v>43717.20797000001</v>
      </c>
      <c r="U32" s="362">
        <v>2.3134707757161599E-3</v>
      </c>
      <c r="V32" s="361">
        <v>3413.3265999999985</v>
      </c>
      <c r="W32" s="362">
        <v>4.4345061842606358E-3</v>
      </c>
      <c r="X32" s="361">
        <v>1319.9162200000001</v>
      </c>
      <c r="Y32" s="362">
        <v>5.777596232625277E-3</v>
      </c>
      <c r="Z32" s="361">
        <v>1662.3664799999999</v>
      </c>
      <c r="AA32" s="362">
        <v>4.7982321975241545E-3</v>
      </c>
      <c r="AB32" s="361">
        <v>2724.8126099999999</v>
      </c>
      <c r="AC32" s="362">
        <v>4.5282281621995086E-3</v>
      </c>
      <c r="AD32" s="361">
        <v>9120.4219099999973</v>
      </c>
      <c r="AE32" s="362">
        <v>4.6858694017380791E-3</v>
      </c>
      <c r="AF32" s="361">
        <v>54021.631100000006</v>
      </c>
      <c r="AG32" s="362">
        <v>2.5296420495581153E-3</v>
      </c>
    </row>
    <row r="33" spans="1:33" ht="22.5" customHeight="1">
      <c r="A33" s="901" t="s">
        <v>434</v>
      </c>
      <c r="B33" s="902">
        <v>141413.91620999994</v>
      </c>
      <c r="C33" s="903">
        <v>1</v>
      </c>
      <c r="D33" s="902">
        <v>107989.90087999999</v>
      </c>
      <c r="E33" s="903">
        <v>1</v>
      </c>
      <c r="F33" s="965">
        <v>157815.26241999998</v>
      </c>
      <c r="G33" s="903">
        <v>1</v>
      </c>
      <c r="H33" s="902">
        <v>105052.82807000002</v>
      </c>
      <c r="I33" s="903">
        <v>1</v>
      </c>
      <c r="J33" s="902">
        <v>512271.90757999988</v>
      </c>
      <c r="K33" s="903">
        <v>1</v>
      </c>
      <c r="L33" s="902">
        <v>6978105.0824799985</v>
      </c>
      <c r="M33" s="903">
        <v>1</v>
      </c>
      <c r="N33" s="902">
        <v>3010851.0041499985</v>
      </c>
      <c r="O33" s="903">
        <v>1</v>
      </c>
      <c r="P33" s="965">
        <v>3383653.46368</v>
      </c>
      <c r="Q33" s="903">
        <v>1</v>
      </c>
      <c r="R33" s="902">
        <v>5524196.2485300014</v>
      </c>
      <c r="S33" s="903">
        <v>1</v>
      </c>
      <c r="T33" s="902">
        <v>18896805.798839998</v>
      </c>
      <c r="U33" s="903">
        <v>1</v>
      </c>
      <c r="V33" s="902">
        <v>769719.66170999978</v>
      </c>
      <c r="W33" s="903">
        <v>1</v>
      </c>
      <c r="X33" s="902">
        <v>228454.21640000003</v>
      </c>
      <c r="Y33" s="903">
        <v>1</v>
      </c>
      <c r="Z33" s="965">
        <v>346453.94628000003</v>
      </c>
      <c r="AA33" s="903">
        <v>1</v>
      </c>
      <c r="AB33" s="902">
        <v>601739.24819999991</v>
      </c>
      <c r="AC33" s="903">
        <v>1</v>
      </c>
      <c r="AD33" s="902">
        <v>1946367.0725899995</v>
      </c>
      <c r="AE33" s="903">
        <v>1</v>
      </c>
      <c r="AF33" s="902">
        <v>21355444.779009998</v>
      </c>
      <c r="AG33" s="903">
        <v>1</v>
      </c>
    </row>
    <row r="34" spans="1:33" ht="19.5">
      <c r="A34" s="367" t="s">
        <v>435</v>
      </c>
      <c r="B34" s="363">
        <v>-30.0701</v>
      </c>
      <c r="C34" s="364">
        <v>-2.1263890291635683E-4</v>
      </c>
      <c r="D34" s="363">
        <v>297.70691999999991</v>
      </c>
      <c r="E34" s="364">
        <v>2.7568033452574085E-3</v>
      </c>
      <c r="F34" s="363">
        <v>47.388500000000001</v>
      </c>
      <c r="G34" s="364">
        <v>3.0027830815173705E-4</v>
      </c>
      <c r="H34" s="363">
        <v>-39.233520000000006</v>
      </c>
      <c r="I34" s="364">
        <v>-3.7346467221098956E-4</v>
      </c>
      <c r="J34" s="363">
        <v>275.79179999999991</v>
      </c>
      <c r="K34" s="364">
        <v>5.3836994752036135E-4</v>
      </c>
      <c r="L34" s="363">
        <v>-240.08864000000008</v>
      </c>
      <c r="M34" s="364">
        <v>-3.4405993770829435E-5</v>
      </c>
      <c r="N34" s="363">
        <v>4041.1962200000003</v>
      </c>
      <c r="O34" s="364">
        <v>1.3422106289649764E-3</v>
      </c>
      <c r="P34" s="363">
        <v>-243.30257</v>
      </c>
      <c r="Q34" s="364">
        <v>-7.1905285990897126E-5</v>
      </c>
      <c r="R34" s="363">
        <v>-542.23448999999994</v>
      </c>
      <c r="S34" s="364">
        <v>-9.8156268460645207E-5</v>
      </c>
      <c r="T34" s="363">
        <v>3015.5705200000007</v>
      </c>
      <c r="U34" s="360">
        <v>1.5958096580455489E-4</v>
      </c>
      <c r="V34" s="363">
        <v>-305.74589000000003</v>
      </c>
      <c r="W34" s="364">
        <v>-3.9721720154680561E-4</v>
      </c>
      <c r="X34" s="363">
        <v>0</v>
      </c>
      <c r="Y34" s="364">
        <v>0</v>
      </c>
      <c r="Z34" s="363">
        <v>0</v>
      </c>
      <c r="AA34" s="364">
        <v>0</v>
      </c>
      <c r="AB34" s="363">
        <v>-172.55566999999999</v>
      </c>
      <c r="AC34" s="364">
        <v>-2.8676153419636625E-4</v>
      </c>
      <c r="AD34" s="363">
        <v>-478.30155999999999</v>
      </c>
      <c r="AE34" s="364">
        <v>-2.4574067591655861E-4</v>
      </c>
      <c r="AF34" s="363">
        <v>2813.0607600000008</v>
      </c>
      <c r="AG34" s="364">
        <v>1.3172569286709133E-4</v>
      </c>
    </row>
    <row r="35" spans="1:33" ht="28.5">
      <c r="A35" s="367" t="s">
        <v>436</v>
      </c>
      <c r="B35" s="363">
        <v>0</v>
      </c>
      <c r="C35" s="364">
        <v>0</v>
      </c>
      <c r="D35" s="363">
        <v>0</v>
      </c>
      <c r="E35" s="364">
        <v>0</v>
      </c>
      <c r="F35" s="363">
        <v>0</v>
      </c>
      <c r="G35" s="364">
        <v>0</v>
      </c>
      <c r="H35" s="363">
        <v>0</v>
      </c>
      <c r="I35" s="364">
        <v>0</v>
      </c>
      <c r="J35" s="363">
        <v>0</v>
      </c>
      <c r="K35" s="364">
        <v>0</v>
      </c>
      <c r="L35" s="363">
        <v>0</v>
      </c>
      <c r="M35" s="364">
        <v>0</v>
      </c>
      <c r="N35" s="363">
        <v>0</v>
      </c>
      <c r="O35" s="364">
        <v>0</v>
      </c>
      <c r="P35" s="363">
        <v>0</v>
      </c>
      <c r="Q35" s="364">
        <v>0</v>
      </c>
      <c r="R35" s="363">
        <v>0</v>
      </c>
      <c r="S35" s="364">
        <v>0</v>
      </c>
      <c r="T35" s="363">
        <v>0</v>
      </c>
      <c r="U35" s="360">
        <v>0</v>
      </c>
      <c r="V35" s="363">
        <v>0</v>
      </c>
      <c r="W35" s="364">
        <v>0</v>
      </c>
      <c r="X35" s="363">
        <v>0</v>
      </c>
      <c r="Y35" s="364">
        <v>0</v>
      </c>
      <c r="Z35" s="363">
        <v>0</v>
      </c>
      <c r="AA35" s="364">
        <v>0</v>
      </c>
      <c r="AB35" s="363">
        <v>0</v>
      </c>
      <c r="AC35" s="364">
        <v>0</v>
      </c>
      <c r="AD35" s="363">
        <v>0</v>
      </c>
      <c r="AE35" s="364">
        <v>0</v>
      </c>
      <c r="AF35" s="363">
        <v>0</v>
      </c>
      <c r="AG35" s="360">
        <v>0</v>
      </c>
    </row>
    <row r="36" spans="1:33" ht="12.75" customHeight="1">
      <c r="A36" s="22" t="s">
        <v>551</v>
      </c>
    </row>
    <row r="37" spans="1:33" ht="12.75" customHeight="1">
      <c r="A37" s="22"/>
    </row>
    <row r="38" spans="1:33" ht="12.75" customHeight="1">
      <c r="A38" s="607"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789</v>
      </c>
    </row>
    <row r="52" spans="16:33" ht="12.75" customHeight="1">
      <c r="P52" s="976"/>
      <c r="Q52" s="977"/>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xr:uid="{00000000-0004-0000-0600-000000000000}"/>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637</v>
      </c>
      <c r="J1" s="137" t="str">
        <f>Naslovnica!A20</f>
        <v>Svibanj 2024.</v>
      </c>
    </row>
    <row r="2" spans="1:17" ht="12.75" customHeight="1">
      <c r="A2" s="522" t="s">
        <v>898</v>
      </c>
      <c r="I2" s="513"/>
      <c r="J2" s="524" t="str">
        <f>Naslovnica!A24</f>
        <v>May 2024</v>
      </c>
    </row>
    <row r="3" spans="1:17" ht="12.75" customHeight="1"/>
    <row r="4" spans="1:17" ht="33.75">
      <c r="A4" s="866" t="s">
        <v>535</v>
      </c>
      <c r="B4" s="867" t="s">
        <v>33</v>
      </c>
      <c r="C4" s="867" t="s">
        <v>34</v>
      </c>
      <c r="D4" s="867" t="s">
        <v>35</v>
      </c>
      <c r="E4" s="867" t="s">
        <v>210</v>
      </c>
      <c r="F4" s="867" t="s">
        <v>211</v>
      </c>
      <c r="G4" s="867" t="s">
        <v>36</v>
      </c>
      <c r="H4" s="867" t="s">
        <v>37</v>
      </c>
      <c r="I4" s="867" t="s">
        <v>38</v>
      </c>
      <c r="J4" s="867" t="s">
        <v>413</v>
      </c>
    </row>
    <row r="5" spans="1:17" ht="21.75">
      <c r="A5" s="689" t="s">
        <v>536</v>
      </c>
      <c r="B5" s="690">
        <v>57669</v>
      </c>
      <c r="C5" s="690">
        <v>113156</v>
      </c>
      <c r="D5" s="690">
        <v>37505</v>
      </c>
      <c r="E5" s="690">
        <v>5600</v>
      </c>
      <c r="F5" s="690">
        <v>2944</v>
      </c>
      <c r="G5" s="690">
        <v>33896</v>
      </c>
      <c r="H5" s="690">
        <v>48812</v>
      </c>
      <c r="I5" s="690">
        <v>103198</v>
      </c>
      <c r="J5" s="690">
        <v>402780</v>
      </c>
      <c r="K5" s="52"/>
    </row>
    <row r="6" spans="1:17" ht="22.5">
      <c r="A6" s="722" t="s">
        <v>537</v>
      </c>
      <c r="B6" s="368">
        <v>0.14317741695218233</v>
      </c>
      <c r="C6" s="368">
        <v>0.28093748448284422</v>
      </c>
      <c r="D6" s="368">
        <v>9.3115348329112668E-2</v>
      </c>
      <c r="E6" s="368">
        <v>1.3903371567605145E-2</v>
      </c>
      <c r="F6" s="368">
        <v>7.3092010526838473E-3</v>
      </c>
      <c r="G6" s="368">
        <v>8.4155121902775715E-2</v>
      </c>
      <c r="H6" s="368">
        <v>0.12118774517106112</v>
      </c>
      <c r="I6" s="368">
        <v>0.25621431054173494</v>
      </c>
      <c r="J6" s="368">
        <v>1</v>
      </c>
      <c r="K6" s="52"/>
    </row>
    <row r="7" spans="1:17" ht="21.75">
      <c r="A7" s="808" t="s">
        <v>887</v>
      </c>
      <c r="B7" s="809">
        <v>341</v>
      </c>
      <c r="C7" s="809">
        <v>559</v>
      </c>
      <c r="D7" s="809">
        <v>140</v>
      </c>
      <c r="E7" s="809">
        <v>81</v>
      </c>
      <c r="F7" s="809">
        <v>43</v>
      </c>
      <c r="G7" s="809">
        <v>381</v>
      </c>
      <c r="H7" s="809">
        <v>385</v>
      </c>
      <c r="I7" s="809">
        <v>736</v>
      </c>
      <c r="J7" s="809">
        <v>2666</v>
      </c>
      <c r="K7" s="52"/>
    </row>
    <row r="8" spans="1:17" ht="22.5">
      <c r="A8" s="78" t="s">
        <v>538</v>
      </c>
      <c r="B8" s="217">
        <v>164</v>
      </c>
      <c r="C8" s="217">
        <v>27</v>
      </c>
      <c r="D8" s="217">
        <v>22</v>
      </c>
      <c r="E8" s="217">
        <v>1</v>
      </c>
      <c r="F8" s="217">
        <v>3</v>
      </c>
      <c r="G8" s="217">
        <v>4</v>
      </c>
      <c r="H8" s="217">
        <v>50</v>
      </c>
      <c r="I8" s="217">
        <v>80</v>
      </c>
      <c r="J8" s="217">
        <v>351</v>
      </c>
      <c r="K8" s="52"/>
    </row>
    <row r="9" spans="1:17" ht="22.5">
      <c r="A9" s="722" t="s">
        <v>621</v>
      </c>
      <c r="B9" s="218">
        <v>20</v>
      </c>
      <c r="C9" s="218">
        <v>7</v>
      </c>
      <c r="D9" s="218">
        <v>9</v>
      </c>
      <c r="E9" s="218">
        <v>2</v>
      </c>
      <c r="F9" s="218">
        <v>3</v>
      </c>
      <c r="G9" s="218">
        <v>5</v>
      </c>
      <c r="H9" s="218">
        <v>5</v>
      </c>
      <c r="I9" s="218">
        <v>12</v>
      </c>
      <c r="J9" s="218">
        <v>63</v>
      </c>
    </row>
    <row r="10" spans="1:17" ht="22.5">
      <c r="A10" s="722" t="s">
        <v>791</v>
      </c>
      <c r="B10" s="218">
        <v>17</v>
      </c>
      <c r="C10" s="218">
        <v>102</v>
      </c>
      <c r="D10" s="218">
        <v>4</v>
      </c>
      <c r="E10" s="218">
        <v>1</v>
      </c>
      <c r="F10" s="218">
        <v>0</v>
      </c>
      <c r="G10" s="218">
        <v>23</v>
      </c>
      <c r="H10" s="218">
        <v>12</v>
      </c>
      <c r="I10" s="218">
        <v>7</v>
      </c>
      <c r="J10" s="218">
        <v>166</v>
      </c>
    </row>
    <row r="11" spans="1:17" ht="32.25">
      <c r="A11" s="808" t="s">
        <v>888</v>
      </c>
      <c r="B11" s="809">
        <v>201</v>
      </c>
      <c r="C11" s="809">
        <v>136</v>
      </c>
      <c r="D11" s="809">
        <v>35</v>
      </c>
      <c r="E11" s="809">
        <v>4</v>
      </c>
      <c r="F11" s="809">
        <v>6</v>
      </c>
      <c r="G11" s="809">
        <v>32</v>
      </c>
      <c r="H11" s="809">
        <v>67</v>
      </c>
      <c r="I11" s="809">
        <v>99</v>
      </c>
      <c r="J11" s="809">
        <v>580</v>
      </c>
      <c r="M11" s="261"/>
      <c r="N11" s="261"/>
      <c r="O11" s="261"/>
      <c r="P11" s="261"/>
      <c r="Q11" s="261"/>
    </row>
    <row r="12" spans="1:17" ht="21.75">
      <c r="A12" s="689" t="s">
        <v>539</v>
      </c>
      <c r="B12" s="690">
        <v>57809</v>
      </c>
      <c r="C12" s="690">
        <v>113579</v>
      </c>
      <c r="D12" s="690">
        <v>37610</v>
      </c>
      <c r="E12" s="690">
        <v>5677</v>
      </c>
      <c r="F12" s="690">
        <v>2981</v>
      </c>
      <c r="G12" s="690">
        <v>34245</v>
      </c>
      <c r="H12" s="690">
        <v>49130</v>
      </c>
      <c r="I12" s="690">
        <v>103835</v>
      </c>
      <c r="J12" s="690">
        <v>404866</v>
      </c>
      <c r="M12" s="261"/>
      <c r="N12" s="261"/>
      <c r="O12" s="261"/>
      <c r="P12" s="261"/>
      <c r="Q12" s="261"/>
    </row>
    <row r="13" spans="1:17" s="261" customFormat="1" ht="22.5">
      <c r="A13" s="1057" t="s">
        <v>624</v>
      </c>
      <c r="B13" s="1058">
        <v>140</v>
      </c>
      <c r="C13" s="1058">
        <v>423</v>
      </c>
      <c r="D13" s="1058">
        <v>105</v>
      </c>
      <c r="E13" s="1058">
        <v>77</v>
      </c>
      <c r="F13" s="1058">
        <v>37</v>
      </c>
      <c r="G13" s="1058">
        <v>349</v>
      </c>
      <c r="H13" s="1058">
        <v>318</v>
      </c>
      <c r="I13" s="1058">
        <v>637</v>
      </c>
      <c r="J13" s="1058">
        <v>2086</v>
      </c>
    </row>
    <row r="14" spans="1:17" s="261" customFormat="1" ht="22.5">
      <c r="A14" s="891" t="s">
        <v>1259</v>
      </c>
      <c r="B14" s="1059">
        <v>2.4276474362308065E-3</v>
      </c>
      <c r="C14" s="1059">
        <v>3.7382021280356614E-3</v>
      </c>
      <c r="D14" s="1059">
        <v>2.799626716437853E-3</v>
      </c>
      <c r="E14" s="1059">
        <v>1.3749999999999929E-2</v>
      </c>
      <c r="F14" s="1059">
        <v>1.2567934782608647E-2</v>
      </c>
      <c r="G14" s="1059">
        <v>1.0296200141609591E-2</v>
      </c>
      <c r="H14" s="1059">
        <v>6.5147914447267752E-3</v>
      </c>
      <c r="I14" s="1059">
        <v>6.1726002441908623E-3</v>
      </c>
      <c r="J14" s="1059">
        <v>5.1790059089329432E-3</v>
      </c>
    </row>
    <row r="15" spans="1:17" ht="21.75" customHeight="1">
      <c r="A15" s="722" t="s">
        <v>540</v>
      </c>
      <c r="B15" s="368">
        <v>0.14278551421951954</v>
      </c>
      <c r="C15" s="368">
        <v>0.28053479422821376</v>
      </c>
      <c r="D15" s="368">
        <v>9.2894933138371702E-2</v>
      </c>
      <c r="E15" s="368">
        <v>1.4021923303018777E-2</v>
      </c>
      <c r="F15" s="368">
        <v>7.3629299570722164E-3</v>
      </c>
      <c r="G15" s="368">
        <v>8.4583541221045971E-2</v>
      </c>
      <c r="H15" s="368">
        <v>0.12134879194597718</v>
      </c>
      <c r="I15" s="368">
        <v>0.25646757198678083</v>
      </c>
      <c r="J15" s="368">
        <v>1</v>
      </c>
      <c r="M15" s="261"/>
      <c r="N15" s="261"/>
      <c r="O15" s="261"/>
      <c r="P15" s="261"/>
      <c r="Q15" s="261"/>
    </row>
    <row r="16" spans="1:17" ht="12.75" customHeight="1">
      <c r="A16" s="21" t="s">
        <v>906</v>
      </c>
      <c r="M16" s="261"/>
      <c r="N16" s="261"/>
      <c r="O16" s="261"/>
      <c r="P16" s="261"/>
      <c r="Q16" s="261"/>
    </row>
    <row r="17" spans="1:10" ht="12.75" customHeight="1">
      <c r="A17" s="28" t="s">
        <v>541</v>
      </c>
    </row>
    <row r="18" spans="1:10" ht="12.75" customHeight="1"/>
    <row r="19" spans="1:10" ht="12.75" customHeight="1"/>
    <row r="20" spans="1:10">
      <c r="A20" s="136" t="s">
        <v>639</v>
      </c>
      <c r="B20" s="261"/>
      <c r="C20" s="261"/>
      <c r="D20" s="261"/>
      <c r="E20" s="261"/>
      <c r="F20" s="261"/>
      <c r="G20" s="728"/>
      <c r="H20" s="728" t="s">
        <v>43</v>
      </c>
      <c r="I20" s="283"/>
      <c r="J20" s="691" t="s">
        <v>1621</v>
      </c>
    </row>
    <row r="21" spans="1:10">
      <c r="A21" s="522" t="s">
        <v>638</v>
      </c>
      <c r="B21" s="261"/>
      <c r="C21" s="261"/>
      <c r="D21" s="261"/>
      <c r="E21" s="261"/>
      <c r="F21" s="261"/>
      <c r="G21" s="536"/>
      <c r="H21" s="536" t="s">
        <v>44</v>
      </c>
      <c r="I21" s="692"/>
      <c r="J21" s="524" t="s">
        <v>1622</v>
      </c>
    </row>
    <row r="22" spans="1:10">
      <c r="A22" s="261"/>
      <c r="B22" s="261"/>
      <c r="C22" s="261"/>
      <c r="D22" s="261"/>
      <c r="E22" s="261"/>
      <c r="F22" s="261"/>
      <c r="G22" s="261"/>
      <c r="H22" s="261"/>
      <c r="I22" s="261"/>
      <c r="J22" s="261"/>
    </row>
    <row r="23" spans="1:10" ht="24" customHeight="1">
      <c r="A23" s="699"/>
      <c r="B23" s="700"/>
      <c r="C23" s="700" t="s">
        <v>1586</v>
      </c>
      <c r="D23" s="700"/>
      <c r="E23" s="1149" t="s">
        <v>612</v>
      </c>
      <c r="F23" s="1153"/>
      <c r="G23" s="1153"/>
      <c r="H23" s="1154"/>
      <c r="I23" s="1155"/>
      <c r="J23" s="1155"/>
    </row>
    <row r="24" spans="1:10" ht="23.25">
      <c r="A24" s="699"/>
      <c r="B24" s="701"/>
      <c r="C24" s="702" t="s">
        <v>1587</v>
      </c>
      <c r="D24" s="701"/>
      <c r="E24" s="1156" t="s">
        <v>522</v>
      </c>
      <c r="F24" s="1156"/>
      <c r="G24" s="1054" t="s">
        <v>523</v>
      </c>
      <c r="H24" s="1157"/>
      <c r="I24" s="1157"/>
      <c r="J24" s="307"/>
    </row>
    <row r="25" spans="1:10" ht="21.75">
      <c r="A25" s="719" t="s">
        <v>524</v>
      </c>
      <c r="B25" s="719" t="s">
        <v>525</v>
      </c>
      <c r="C25" s="719" t="s">
        <v>526</v>
      </c>
      <c r="D25" s="719" t="s">
        <v>527</v>
      </c>
      <c r="E25" s="719" t="s">
        <v>525</v>
      </c>
      <c r="F25" s="719" t="s">
        <v>526</v>
      </c>
      <c r="G25" s="1054" t="s">
        <v>527</v>
      </c>
      <c r="H25" s="308"/>
      <c r="I25" s="308"/>
      <c r="J25" s="308"/>
    </row>
    <row r="26" spans="1:10">
      <c r="A26" s="77" t="s">
        <v>6</v>
      </c>
      <c r="B26" s="369">
        <v>1079</v>
      </c>
      <c r="C26" s="369">
        <v>1037</v>
      </c>
      <c r="D26" s="369">
        <v>2116</v>
      </c>
      <c r="E26" s="369">
        <v>-13</v>
      </c>
      <c r="F26" s="369">
        <v>-8</v>
      </c>
      <c r="G26" s="368">
        <v>-9.8268600842302822E-3</v>
      </c>
      <c r="H26" s="309"/>
      <c r="I26" s="309"/>
      <c r="J26" s="310"/>
    </row>
    <row r="27" spans="1:10">
      <c r="A27" s="77" t="s">
        <v>7</v>
      </c>
      <c r="B27" s="369">
        <v>6297</v>
      </c>
      <c r="C27" s="369">
        <v>3653</v>
      </c>
      <c r="D27" s="369">
        <v>9950</v>
      </c>
      <c r="E27" s="369">
        <v>-179</v>
      </c>
      <c r="F27" s="369">
        <v>-91</v>
      </c>
      <c r="G27" s="368">
        <v>-2.6418786692759322E-2</v>
      </c>
      <c r="H27" s="309"/>
      <c r="I27" s="309"/>
      <c r="J27" s="310"/>
    </row>
    <row r="28" spans="1:10">
      <c r="A28" s="77" t="s">
        <v>8</v>
      </c>
      <c r="B28" s="369">
        <v>13461</v>
      </c>
      <c r="C28" s="369">
        <v>9262</v>
      </c>
      <c r="D28" s="369">
        <v>22723</v>
      </c>
      <c r="E28" s="369">
        <v>156</v>
      </c>
      <c r="F28" s="369">
        <v>155</v>
      </c>
      <c r="G28" s="368">
        <v>1.387649473496344E-2</v>
      </c>
      <c r="H28" s="309"/>
      <c r="I28" s="309"/>
      <c r="J28" s="310"/>
    </row>
    <row r="29" spans="1:10">
      <c r="A29" s="77" t="s">
        <v>9</v>
      </c>
      <c r="B29" s="369">
        <v>19210</v>
      </c>
      <c r="C29" s="369">
        <v>13727</v>
      </c>
      <c r="D29" s="369">
        <v>32937</v>
      </c>
      <c r="E29" s="369">
        <v>-18</v>
      </c>
      <c r="F29" s="369">
        <v>-53</v>
      </c>
      <c r="G29" s="368">
        <v>-2.150993698497361E-3</v>
      </c>
      <c r="H29" s="309"/>
      <c r="I29" s="309"/>
      <c r="J29" s="310"/>
    </row>
    <row r="30" spans="1:10">
      <c r="A30" s="77" t="s">
        <v>10</v>
      </c>
      <c r="B30" s="369">
        <v>26345</v>
      </c>
      <c r="C30" s="369">
        <v>20493</v>
      </c>
      <c r="D30" s="369">
        <v>46838</v>
      </c>
      <c r="E30" s="369">
        <v>-70</v>
      </c>
      <c r="F30" s="369">
        <v>-28</v>
      </c>
      <c r="G30" s="368">
        <v>-2.0879495483211441E-3</v>
      </c>
      <c r="H30" s="309"/>
      <c r="I30" s="309"/>
      <c r="J30" s="310"/>
    </row>
    <row r="31" spans="1:10">
      <c r="A31" s="77" t="s">
        <v>11</v>
      </c>
      <c r="B31" s="369">
        <v>31167</v>
      </c>
      <c r="C31" s="369">
        <v>26890</v>
      </c>
      <c r="D31" s="369">
        <v>58057</v>
      </c>
      <c r="E31" s="369">
        <v>510</v>
      </c>
      <c r="F31" s="369">
        <v>247</v>
      </c>
      <c r="G31" s="368">
        <v>1.3211169284467639E-2</v>
      </c>
      <c r="H31" s="309"/>
      <c r="I31" s="309"/>
      <c r="J31" s="310"/>
    </row>
    <row r="32" spans="1:10">
      <c r="A32" s="77" t="s">
        <v>12</v>
      </c>
      <c r="B32" s="369">
        <v>29973</v>
      </c>
      <c r="C32" s="369">
        <v>28603</v>
      </c>
      <c r="D32" s="369">
        <v>58576</v>
      </c>
      <c r="E32" s="369">
        <v>886</v>
      </c>
      <c r="F32" s="369">
        <v>696</v>
      </c>
      <c r="G32" s="368">
        <v>2.7757307786784535E-2</v>
      </c>
      <c r="H32" s="309"/>
      <c r="I32" s="309"/>
      <c r="J32" s="310"/>
    </row>
    <row r="33" spans="1:10">
      <c r="A33" s="77" t="s">
        <v>39</v>
      </c>
      <c r="B33" s="369">
        <v>47245</v>
      </c>
      <c r="C33" s="369">
        <v>51289</v>
      </c>
      <c r="D33" s="369">
        <v>98534</v>
      </c>
      <c r="E33" s="369">
        <v>1040</v>
      </c>
      <c r="F33" s="369">
        <v>969</v>
      </c>
      <c r="G33" s="368">
        <v>2.0813260813260737E-2</v>
      </c>
      <c r="H33" s="309"/>
      <c r="I33" s="309"/>
      <c r="J33" s="310"/>
    </row>
    <row r="34" spans="1:10">
      <c r="A34" s="77" t="s">
        <v>40</v>
      </c>
      <c r="B34" s="369">
        <v>25350</v>
      </c>
      <c r="C34" s="369">
        <v>27177</v>
      </c>
      <c r="D34" s="369">
        <v>52527</v>
      </c>
      <c r="E34" s="369">
        <v>754</v>
      </c>
      <c r="F34" s="369">
        <v>965</v>
      </c>
      <c r="G34" s="368">
        <v>3.3833254605573959E-2</v>
      </c>
      <c r="H34" s="309"/>
      <c r="I34" s="309"/>
      <c r="J34" s="310"/>
    </row>
    <row r="35" spans="1:10">
      <c r="A35" s="77" t="s">
        <v>41</v>
      </c>
      <c r="B35" s="369">
        <v>7590</v>
      </c>
      <c r="C35" s="369">
        <v>9542</v>
      </c>
      <c r="D35" s="369">
        <v>17132</v>
      </c>
      <c r="E35" s="369">
        <v>318</v>
      </c>
      <c r="F35" s="369">
        <v>310</v>
      </c>
      <c r="G35" s="368">
        <v>3.8051381483276803E-2</v>
      </c>
      <c r="H35" s="309"/>
      <c r="I35" s="309"/>
      <c r="J35" s="310"/>
    </row>
    <row r="36" spans="1:10">
      <c r="A36" s="77" t="s">
        <v>42</v>
      </c>
      <c r="B36" s="369">
        <v>659</v>
      </c>
      <c r="C36" s="369">
        <v>875</v>
      </c>
      <c r="D36" s="369">
        <v>1534</v>
      </c>
      <c r="E36" s="369">
        <v>23</v>
      </c>
      <c r="F36" s="369">
        <v>29</v>
      </c>
      <c r="G36" s="368">
        <v>3.5087719298245723E-2</v>
      </c>
      <c r="H36" s="309"/>
      <c r="I36" s="309"/>
      <c r="J36" s="310"/>
    </row>
    <row r="37" spans="1:10" ht="24">
      <c r="A37" s="966" t="s">
        <v>528</v>
      </c>
      <c r="B37" s="895">
        <v>208376</v>
      </c>
      <c r="C37" s="895">
        <v>192548</v>
      </c>
      <c r="D37" s="895">
        <v>400924</v>
      </c>
      <c r="E37" s="895">
        <v>3407</v>
      </c>
      <c r="F37" s="895">
        <v>3191</v>
      </c>
      <c r="G37" s="1060">
        <v>1.6732348361508054E-2</v>
      </c>
      <c r="H37" s="311"/>
      <c r="I37" s="311"/>
      <c r="J37" s="312"/>
    </row>
    <row r="38" spans="1:10">
      <c r="A38" s="21" t="s">
        <v>906</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07" t="s">
        <v>81</v>
      </c>
    </row>
    <row r="66" spans="10:10">
      <c r="J66" s="27" t="s">
        <v>790</v>
      </c>
    </row>
  </sheetData>
  <mergeCells count="4">
    <mergeCell ref="E23:G23"/>
    <mergeCell ref="H23:J23"/>
    <mergeCell ref="E24:F24"/>
    <mergeCell ref="H24:I24"/>
  </mergeCells>
  <hyperlinks>
    <hyperlink ref="A40" location="'2 Sadržaj'!A1" display="Sadržaj / Contents" xr:uid="{00000000-0004-0000-0700-000000000000}"/>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640</v>
      </c>
      <c r="I1" s="137" t="str">
        <f>Naslovnica!A20</f>
        <v>Svibanj 2024.</v>
      </c>
    </row>
    <row r="2" spans="1:10">
      <c r="A2" s="548" t="s">
        <v>899</v>
      </c>
      <c r="I2" s="524" t="str">
        <f>Naslovnica!A24</f>
        <v>May 2024</v>
      </c>
    </row>
    <row r="3" spans="1:10" ht="12.75" customHeight="1"/>
    <row r="4" spans="1:10" ht="12.75" customHeight="1">
      <c r="F4" s="306"/>
      <c r="I4" s="13" t="s">
        <v>1381</v>
      </c>
    </row>
    <row r="5" spans="1:10" s="261" customFormat="1" ht="22.15" customHeight="1">
      <c r="A5" s="1159" t="s">
        <v>1074</v>
      </c>
      <c r="B5" s="1163" t="s">
        <v>1052</v>
      </c>
      <c r="C5" s="1163"/>
      <c r="D5" s="1163"/>
      <c r="E5" s="1163"/>
      <c r="F5" s="1161" t="s">
        <v>1054</v>
      </c>
      <c r="G5" s="1158" t="s">
        <v>1051</v>
      </c>
      <c r="H5" s="1159" t="s">
        <v>1053</v>
      </c>
      <c r="I5" s="1159" t="s">
        <v>1055</v>
      </c>
      <c r="J5" s="884"/>
    </row>
    <row r="6" spans="1:10" s="261" customFormat="1" ht="72">
      <c r="A6" s="1159"/>
      <c r="B6" s="885" t="s">
        <v>1047</v>
      </c>
      <c r="C6" s="885" t="s">
        <v>1048</v>
      </c>
      <c r="D6" s="885" t="s">
        <v>1049</v>
      </c>
      <c r="E6" s="885" t="s">
        <v>1050</v>
      </c>
      <c r="F6" s="1161"/>
      <c r="G6" s="1158"/>
      <c r="H6" s="1159"/>
      <c r="I6" s="1159"/>
      <c r="J6" s="884"/>
    </row>
    <row r="7" spans="1:10" s="261" customFormat="1">
      <c r="A7" s="882" t="s">
        <v>1007</v>
      </c>
      <c r="B7" s="888">
        <v>0</v>
      </c>
      <c r="C7" s="888">
        <v>1058.88777</v>
      </c>
      <c r="D7" s="888">
        <v>0</v>
      </c>
      <c r="E7" s="888">
        <v>885.48533999999995</v>
      </c>
      <c r="F7" s="889">
        <v>1944.37311</v>
      </c>
      <c r="G7" s="890">
        <v>6.1466241764945195E-2</v>
      </c>
      <c r="H7" s="889">
        <v>10326.512570000021</v>
      </c>
      <c r="I7" s="889">
        <v>227058.61019879955</v>
      </c>
    </row>
    <row r="8" spans="1:10" s="261" customFormat="1">
      <c r="A8" s="882" t="s">
        <v>1008</v>
      </c>
      <c r="B8" s="888">
        <v>0</v>
      </c>
      <c r="C8" s="888">
        <v>1987.0704499999999</v>
      </c>
      <c r="D8" s="888">
        <v>0</v>
      </c>
      <c r="E8" s="888">
        <v>81.239369999999994</v>
      </c>
      <c r="F8" s="889">
        <v>2068.3098199999999</v>
      </c>
      <c r="G8" s="890">
        <v>-1.7702327699131382E-2</v>
      </c>
      <c r="H8" s="889">
        <v>10721.754799999995</v>
      </c>
      <c r="I8" s="889">
        <v>363968.60799710819</v>
      </c>
    </row>
    <row r="9" spans="1:10" s="261" customFormat="1">
      <c r="A9" s="882" t="s">
        <v>210</v>
      </c>
      <c r="B9" s="888">
        <v>0</v>
      </c>
      <c r="C9" s="888">
        <v>155.70973000000001</v>
      </c>
      <c r="D9" s="888">
        <v>0</v>
      </c>
      <c r="E9" s="888">
        <v>0.20788999999999999</v>
      </c>
      <c r="F9" s="889">
        <v>155.91762</v>
      </c>
      <c r="G9" s="890">
        <v>6.7742561092762887E-2</v>
      </c>
      <c r="H9" s="889">
        <v>918.39829999999893</v>
      </c>
      <c r="I9" s="889">
        <v>10615.648285689163</v>
      </c>
    </row>
    <row r="10" spans="1:10" s="261" customFormat="1">
      <c r="A10" s="882" t="s">
        <v>211</v>
      </c>
      <c r="B10" s="888">
        <v>0</v>
      </c>
      <c r="C10" s="888">
        <v>92.012659999999997</v>
      </c>
      <c r="D10" s="888">
        <v>0</v>
      </c>
      <c r="E10" s="888">
        <v>17.58785</v>
      </c>
      <c r="F10" s="889">
        <v>109.60051</v>
      </c>
      <c r="G10" s="890">
        <v>-1.2912325587553175E-2</v>
      </c>
      <c r="H10" s="889">
        <v>538.52018000000135</v>
      </c>
      <c r="I10" s="889">
        <v>8863.3914765432364</v>
      </c>
    </row>
    <row r="11" spans="1:10" s="261" customFormat="1">
      <c r="A11" s="882" t="s">
        <v>46</v>
      </c>
      <c r="B11" s="888">
        <v>0</v>
      </c>
      <c r="C11" s="888">
        <v>507.27257000000003</v>
      </c>
      <c r="D11" s="888">
        <v>0</v>
      </c>
      <c r="E11" s="888">
        <v>0.48124</v>
      </c>
      <c r="F11" s="889">
        <v>507.75381000000004</v>
      </c>
      <c r="G11" s="890">
        <v>-0.15368887956532251</v>
      </c>
      <c r="H11" s="889">
        <v>3113.3307499999937</v>
      </c>
      <c r="I11" s="889">
        <v>82557.530516708473</v>
      </c>
    </row>
    <row r="12" spans="1:10" s="261" customFormat="1">
      <c r="A12" s="882" t="s">
        <v>36</v>
      </c>
      <c r="B12" s="888">
        <v>0</v>
      </c>
      <c r="C12" s="888">
        <v>646.06732999999997</v>
      </c>
      <c r="D12" s="888">
        <v>0</v>
      </c>
      <c r="E12" s="888">
        <v>38.832599999999999</v>
      </c>
      <c r="F12" s="889">
        <v>684.89992999999993</v>
      </c>
      <c r="G12" s="890">
        <v>-5.1755492338940945E-2</v>
      </c>
      <c r="H12" s="889">
        <v>4029.0378500000079</v>
      </c>
      <c r="I12" s="889">
        <v>70631.858279632361</v>
      </c>
    </row>
    <row r="13" spans="1:10" s="261" customFormat="1">
      <c r="A13" s="882" t="s">
        <v>37</v>
      </c>
      <c r="B13" s="888">
        <v>0</v>
      </c>
      <c r="C13" s="888">
        <v>728.54687999999999</v>
      </c>
      <c r="D13" s="888">
        <v>0</v>
      </c>
      <c r="E13" s="888">
        <v>113.09719</v>
      </c>
      <c r="F13" s="889">
        <v>841.64406999999994</v>
      </c>
      <c r="G13" s="890">
        <v>-0.10125077002630078</v>
      </c>
      <c r="H13" s="889">
        <v>4828.0818099999888</v>
      </c>
      <c r="I13" s="889">
        <v>92045.974949954863</v>
      </c>
    </row>
    <row r="14" spans="1:10" s="261" customFormat="1">
      <c r="A14" s="370" t="s">
        <v>38</v>
      </c>
      <c r="B14" s="888">
        <v>0</v>
      </c>
      <c r="C14" s="888">
        <v>2054.9377100000002</v>
      </c>
      <c r="D14" s="888">
        <v>0</v>
      </c>
      <c r="E14" s="888">
        <v>0</v>
      </c>
      <c r="F14" s="889">
        <v>2054.9377100000002</v>
      </c>
      <c r="G14" s="890">
        <v>0.16908336608430496</v>
      </c>
      <c r="H14" s="889">
        <v>10134.993310000689</v>
      </c>
      <c r="I14" s="889">
        <v>350289.68346413772</v>
      </c>
    </row>
    <row r="15" spans="1:10" s="261" customFormat="1" ht="20.45" customHeight="1">
      <c r="A15" s="886" t="s">
        <v>1009</v>
      </c>
      <c r="B15" s="887">
        <v>0</v>
      </c>
      <c r="C15" s="887">
        <v>7230.5051000000003</v>
      </c>
      <c r="D15" s="887">
        <v>0</v>
      </c>
      <c r="E15" s="887">
        <v>1136.93148</v>
      </c>
      <c r="F15" s="887">
        <v>8367.4365800000014</v>
      </c>
      <c r="G15" s="936">
        <v>1.9069140445439503E-2</v>
      </c>
      <c r="H15" s="887">
        <v>44610.629570000696</v>
      </c>
      <c r="I15" s="887">
        <v>1206031.3051685737</v>
      </c>
    </row>
    <row r="16" spans="1:10">
      <c r="A16" s="21" t="s">
        <v>906</v>
      </c>
      <c r="B16" s="17"/>
      <c r="C16" s="18"/>
      <c r="D16" s="18"/>
      <c r="E16" s="18"/>
      <c r="F16" s="18"/>
      <c r="G16" s="18"/>
    </row>
    <row r="17" spans="1:14" ht="10.15" customHeight="1">
      <c r="A17" s="914" t="s">
        <v>47</v>
      </c>
      <c r="B17" s="749"/>
      <c r="C17" s="749"/>
      <c r="D17" s="749"/>
      <c r="E17" s="749"/>
      <c r="F17" s="749"/>
      <c r="G17" s="29"/>
    </row>
    <row r="18" spans="1:14" ht="10.15" customHeight="1">
      <c r="A18" s="911" t="s">
        <v>909</v>
      </c>
      <c r="B18" s="912"/>
      <c r="C18" s="912"/>
      <c r="D18" s="912"/>
      <c r="E18" s="912"/>
      <c r="F18" s="912"/>
      <c r="G18" s="30"/>
    </row>
    <row r="19" spans="1:14" ht="10.15" customHeight="1">
      <c r="A19" s="910" t="s">
        <v>48</v>
      </c>
      <c r="B19" s="909"/>
      <c r="C19" s="909"/>
      <c r="D19" s="909"/>
      <c r="E19" s="909"/>
      <c r="F19" s="909"/>
      <c r="G19" s="31"/>
    </row>
    <row r="20" spans="1:14" ht="10.15" customHeight="1">
      <c r="A20" s="911" t="s">
        <v>49</v>
      </c>
      <c r="B20" s="913"/>
      <c r="C20" s="913"/>
      <c r="D20" s="913"/>
      <c r="E20" s="913"/>
      <c r="F20" s="913"/>
      <c r="G20" s="30"/>
    </row>
    <row r="21" spans="1:14" ht="12.75" customHeight="1"/>
    <row r="22" spans="1:14" ht="12.75" customHeight="1">
      <c r="A22" s="150" t="s">
        <v>641</v>
      </c>
      <c r="L22" s="137" t="str">
        <f>Naslovnica!A20</f>
        <v>Svibanj 2024.</v>
      </c>
    </row>
    <row r="23" spans="1:14" ht="12.75" customHeight="1">
      <c r="A23" s="548" t="s">
        <v>900</v>
      </c>
      <c r="L23" s="524" t="str">
        <f>Naslovnica!A24</f>
        <v>May 2024</v>
      </c>
    </row>
    <row r="24" spans="1:14" ht="12.75" customHeight="1"/>
    <row r="25" spans="1:14" ht="12.75" customHeight="1">
      <c r="L25" s="13" t="s">
        <v>1381</v>
      </c>
    </row>
    <row r="26" spans="1:14" s="261" customFormat="1" ht="14.45" customHeight="1">
      <c r="A26" s="1159" t="s">
        <v>1074</v>
      </c>
      <c r="B26" s="1162" t="s">
        <v>1110</v>
      </c>
      <c r="C26" s="1162"/>
      <c r="D26" s="1162"/>
      <c r="E26" s="1162"/>
      <c r="F26" s="1160" t="s">
        <v>1057</v>
      </c>
      <c r="G26" s="1160"/>
      <c r="H26" s="1160"/>
      <c r="I26" s="1161" t="s">
        <v>1056</v>
      </c>
      <c r="J26" s="1158" t="s">
        <v>1051</v>
      </c>
      <c r="K26" s="1159" t="s">
        <v>1053</v>
      </c>
      <c r="L26" s="1159" t="s">
        <v>1055</v>
      </c>
    </row>
    <row r="27" spans="1:14" s="261" customFormat="1" ht="96">
      <c r="A27" s="1159"/>
      <c r="B27" s="885" t="s">
        <v>1059</v>
      </c>
      <c r="C27" s="885" t="s">
        <v>1060</v>
      </c>
      <c r="D27" s="885" t="s">
        <v>1061</v>
      </c>
      <c r="E27" s="885" t="s">
        <v>1062</v>
      </c>
      <c r="F27" s="885" t="s">
        <v>1058</v>
      </c>
      <c r="G27" s="885" t="s">
        <v>1063</v>
      </c>
      <c r="H27" s="885" t="s">
        <v>1010</v>
      </c>
      <c r="I27" s="1161"/>
      <c r="J27" s="1158"/>
      <c r="K27" s="1159"/>
      <c r="L27" s="1159"/>
      <c r="M27"/>
      <c r="N27"/>
    </row>
    <row r="28" spans="1:14" s="261" customFormat="1">
      <c r="A28" s="882" t="s">
        <v>1007</v>
      </c>
      <c r="B28" s="888">
        <v>182.8766</v>
      </c>
      <c r="C28" s="888">
        <v>0</v>
      </c>
      <c r="D28" s="888">
        <v>590.06394999999998</v>
      </c>
      <c r="E28" s="888">
        <v>381.45746000000003</v>
      </c>
      <c r="F28" s="888">
        <v>63.668279999999996</v>
      </c>
      <c r="G28" s="888">
        <v>88.16874</v>
      </c>
      <c r="H28" s="888">
        <v>0.66559000000000001</v>
      </c>
      <c r="I28" s="889">
        <v>1306.9006200000003</v>
      </c>
      <c r="J28" s="890">
        <v>0.17286513495943368</v>
      </c>
      <c r="K28" s="889">
        <v>7180.435249999995</v>
      </c>
      <c r="L28" s="889">
        <v>96215.988991901555</v>
      </c>
      <c r="M28"/>
      <c r="N28"/>
    </row>
    <row r="29" spans="1:14" s="261" customFormat="1">
      <c r="A29" s="882" t="s">
        <v>1008</v>
      </c>
      <c r="B29" s="888">
        <v>139.97936999999999</v>
      </c>
      <c r="C29" s="888">
        <v>0</v>
      </c>
      <c r="D29" s="888">
        <v>0</v>
      </c>
      <c r="E29" s="888">
        <v>26.372139999999998</v>
      </c>
      <c r="F29" s="888">
        <v>41.357089999999999</v>
      </c>
      <c r="G29" s="888">
        <v>657.12549999999999</v>
      </c>
      <c r="H29" s="888">
        <v>0.75852999999999993</v>
      </c>
      <c r="I29" s="889">
        <v>865.59262999999999</v>
      </c>
      <c r="J29" s="890">
        <v>0.31505856823328959</v>
      </c>
      <c r="K29" s="889">
        <v>5035.5935599999939</v>
      </c>
      <c r="L29" s="889">
        <v>96827.688028801509</v>
      </c>
      <c r="M29"/>
      <c r="N29"/>
    </row>
    <row r="30" spans="1:14" s="261" customFormat="1">
      <c r="A30" s="882" t="s">
        <v>210</v>
      </c>
      <c r="B30" s="888">
        <v>0</v>
      </c>
      <c r="C30" s="888">
        <v>0</v>
      </c>
      <c r="D30" s="888">
        <v>5.8881300000000003</v>
      </c>
      <c r="E30" s="888">
        <v>0</v>
      </c>
      <c r="F30" s="888">
        <v>10.383059999999999</v>
      </c>
      <c r="G30" s="888">
        <v>17.58785</v>
      </c>
      <c r="H30" s="888">
        <v>6.6519999999999996E-2</v>
      </c>
      <c r="I30" s="889">
        <v>33.92555999999999</v>
      </c>
      <c r="J30" s="890">
        <v>0.1720475168031006</v>
      </c>
      <c r="K30" s="889">
        <v>101.77958999999998</v>
      </c>
      <c r="L30" s="889">
        <v>795.16415715442304</v>
      </c>
      <c r="M30"/>
      <c r="N30"/>
    </row>
    <row r="31" spans="1:14" s="261" customFormat="1">
      <c r="A31" s="882" t="s">
        <v>211</v>
      </c>
      <c r="B31" s="888">
        <v>0</v>
      </c>
      <c r="C31" s="888">
        <v>0</v>
      </c>
      <c r="D31" s="888">
        <v>5.2225699999999993</v>
      </c>
      <c r="E31" s="888">
        <v>9.3546299999999984</v>
      </c>
      <c r="F31" s="888">
        <v>4.1141099999999993</v>
      </c>
      <c r="G31" s="888">
        <v>0</v>
      </c>
      <c r="H31" s="888">
        <v>0</v>
      </c>
      <c r="I31" s="889">
        <v>18.691309999999998</v>
      </c>
      <c r="J31" s="890">
        <v>1.0501061724820229</v>
      </c>
      <c r="K31" s="889">
        <v>101.45240000000058</v>
      </c>
      <c r="L31" s="889">
        <v>3487.6421809841409</v>
      </c>
      <c r="M31"/>
      <c r="N31"/>
    </row>
    <row r="32" spans="1:14" s="261" customFormat="1">
      <c r="A32" s="882" t="s">
        <v>46</v>
      </c>
      <c r="B32" s="888">
        <v>0</v>
      </c>
      <c r="C32" s="888">
        <v>0</v>
      </c>
      <c r="D32" s="888">
        <v>102.52183000000001</v>
      </c>
      <c r="E32" s="888">
        <v>71.653190000000009</v>
      </c>
      <c r="F32" s="888">
        <v>20.58596</v>
      </c>
      <c r="G32" s="888">
        <v>1.0499400000000001</v>
      </c>
      <c r="H32" s="888">
        <v>1.1774800000000001</v>
      </c>
      <c r="I32" s="889">
        <v>196.98840000000001</v>
      </c>
      <c r="J32" s="890">
        <v>5.1761288666049676E-2</v>
      </c>
      <c r="K32" s="889">
        <v>1130.9349099999963</v>
      </c>
      <c r="L32" s="889">
        <v>21558.5127803172</v>
      </c>
      <c r="M32"/>
      <c r="N32"/>
    </row>
    <row r="33" spans="1:14" s="261" customFormat="1">
      <c r="A33" s="882" t="s">
        <v>36</v>
      </c>
      <c r="B33" s="888">
        <v>19.461290000000002</v>
      </c>
      <c r="C33" s="888">
        <v>0</v>
      </c>
      <c r="D33" s="888">
        <v>0</v>
      </c>
      <c r="E33" s="888">
        <v>32.085080000000005</v>
      </c>
      <c r="F33" s="888">
        <v>35.912730000000003</v>
      </c>
      <c r="G33" s="888">
        <v>69.205780000000004</v>
      </c>
      <c r="H33" s="888">
        <v>0</v>
      </c>
      <c r="I33" s="889">
        <v>156.66488000000001</v>
      </c>
      <c r="J33" s="890">
        <v>-0.23159589461528141</v>
      </c>
      <c r="K33" s="889">
        <v>1307.4476900000009</v>
      </c>
      <c r="L33" s="889">
        <v>17589.362002871461</v>
      </c>
      <c r="M33"/>
      <c r="N33"/>
    </row>
    <row r="34" spans="1:14" s="261" customFormat="1">
      <c r="A34" s="882" t="s">
        <v>37</v>
      </c>
      <c r="B34" s="888">
        <v>0</v>
      </c>
      <c r="C34" s="888">
        <v>0</v>
      </c>
      <c r="D34" s="888">
        <v>156.14273</v>
      </c>
      <c r="E34" s="888">
        <v>68.775109999999998</v>
      </c>
      <c r="F34" s="888">
        <v>6.0638500000000004</v>
      </c>
      <c r="G34" s="888">
        <v>27.78023</v>
      </c>
      <c r="H34" s="888">
        <v>0</v>
      </c>
      <c r="I34" s="889">
        <v>258.76192000000003</v>
      </c>
      <c r="J34" s="890">
        <v>-0.13447249456883514</v>
      </c>
      <c r="K34" s="889">
        <v>1691.7904100000014</v>
      </c>
      <c r="L34" s="889">
        <v>28083.514113781283</v>
      </c>
      <c r="M34"/>
      <c r="N34"/>
    </row>
    <row r="35" spans="1:14" s="261" customFormat="1">
      <c r="A35" s="370" t="s">
        <v>38</v>
      </c>
      <c r="B35" s="888">
        <v>143.58835999999999</v>
      </c>
      <c r="C35" s="888">
        <v>0</v>
      </c>
      <c r="D35" s="888">
        <v>336.46652</v>
      </c>
      <c r="E35" s="888">
        <v>227.23429000000002</v>
      </c>
      <c r="F35" s="888">
        <v>56.487160000000003</v>
      </c>
      <c r="G35" s="888">
        <v>6.8682100000000004</v>
      </c>
      <c r="H35" s="888">
        <v>0.93010000000000004</v>
      </c>
      <c r="I35" s="889">
        <v>771.57464000000004</v>
      </c>
      <c r="J35" s="890">
        <v>-0.14521790475497898</v>
      </c>
      <c r="K35" s="889">
        <v>4892.0008200000157</v>
      </c>
      <c r="L35" s="889">
        <v>115476.84404643241</v>
      </c>
      <c r="M35"/>
      <c r="N35"/>
    </row>
    <row r="36" spans="1:14" s="261" customFormat="1" ht="19.899999999999999" customHeight="1">
      <c r="A36" s="886" t="s">
        <v>1009</v>
      </c>
      <c r="B36" s="887">
        <v>485.90562</v>
      </c>
      <c r="C36" s="887">
        <v>0</v>
      </c>
      <c r="D36" s="887">
        <v>1196.30573</v>
      </c>
      <c r="E36" s="887">
        <v>816.93190000000004</v>
      </c>
      <c r="F36" s="887">
        <v>238.57224000000002</v>
      </c>
      <c r="G36" s="887">
        <v>867.78624999999988</v>
      </c>
      <c r="H36" s="887">
        <v>3.59822</v>
      </c>
      <c r="I36" s="887">
        <v>3609.0999600000005</v>
      </c>
      <c r="J36" s="936">
        <v>6.0452812915392506E-2</v>
      </c>
      <c r="K36" s="887">
        <v>21441.434630000003</v>
      </c>
      <c r="L36" s="887">
        <v>380034.71630224399</v>
      </c>
      <c r="M36"/>
      <c r="N36"/>
    </row>
    <row r="37" spans="1:14" ht="12.75" customHeight="1">
      <c r="A37" s="21" t="s">
        <v>906</v>
      </c>
      <c r="G37" s="132"/>
      <c r="H37" s="132"/>
    </row>
    <row r="38" spans="1:14" ht="12.75" customHeight="1">
      <c r="A38" s="16" t="s">
        <v>889</v>
      </c>
    </row>
    <row r="39" spans="1:14" ht="12.75" customHeight="1">
      <c r="A39" s="810" t="s">
        <v>908</v>
      </c>
      <c r="G39" s="76"/>
    </row>
    <row r="40" spans="1:14" ht="12.75" customHeight="1"/>
    <row r="41" spans="1:14" ht="12.75" customHeight="1">
      <c r="A41" s="607"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792</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xr:uid="{00000000-0004-0000-0800-000000000000}"/>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elements/1.1/"/>
    <ds:schemaRef ds:uri="http://purl.org/dc/dcmitype/"/>
    <ds:schemaRef ds:uri="http://schemas.microsoft.com/office/2006/documentManagement/types"/>
    <ds:schemaRef ds:uri="http://schemas.microsoft.com/office/2006/metadata/properties"/>
    <ds:schemaRef ds:uri="ca302e39-a258-4920-a5cd-d26b5a5d4831"/>
    <ds:schemaRef ds:uri="http://purl.org/dc/term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2024-10-29T14:06:11Z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